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<sst xmlns="http://schemas.openxmlformats.org/spreadsheetml/2006/main" count="15842" uniqueCount="3400">
  <si>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</si>
  <si>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</si>
  <si>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</si>
  <si>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</si>
  <si>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</si>
  <si>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</si>
  <si>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</si>
  <si>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</si>
  <si>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</si>
  <si>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</si>
  <si>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</si>
  <si>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</si>
  <si>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</si>
  <si>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</si>
  <si>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</si>
  <si>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</si>
  <si>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</si>
  <si>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</si>
  <si>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</si>
  <si>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</si>
  <si>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</si>
  <si>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</si>
  <si>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</si>
  <si>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</si>
  <si>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</si>
  <si>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</si>
  <si>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</si>
  <si>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</si>
  <si>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</si>
  <si>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</si>
  <si>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</si>
  <si>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</si>
  <si>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</si>
  <si>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</si>
  <si>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</si>
  <si>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</si>
  <si>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</si>
  <si>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</si>
  <si>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</si>
  <si>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</si>
  <si>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</si>
  <si>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</si>
  <si>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</si>
  <si>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</si>
  <si>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</si>
  <si>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</si>
  <si>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</si>
  <si>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</si>
  <si>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</si>
  <si>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</si>
  <si>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</si>
  <si>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</si>
  <si>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</si>
  <si>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</si>
  <si>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</si>
  <si>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</si>
  <si>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</si>
  <si>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</si>
  <si>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</si>
  <si>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</si>
  <si>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</si>
  <si>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</si>
  <si>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</si>
  <si>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</si>
  <si>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</si>
  <si>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</si>
  <si>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</si>
  <si>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</si>
  <si>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</si>
  <si>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</si>
  <si>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</si>
  <si>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</si>
  <si>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</si>
  <si>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</si>
  <si>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</si>
  <si>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</si>
  <si>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</si>
  <si>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</si>
  <si>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</si>
  <si>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</si>
  <si>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</si>
  <si>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</si>
  <si>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</si>
  <si>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</si>
  <si>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</si>
  <si>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</si>
  <si>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</si>
  <si>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</si>
  <si>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</si>
  <si>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</si>
  <si>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</si>
  <si>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</si>
  <si>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</si>
  <si>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</si>
  <si>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</si>
  <si>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</si>
  <si>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</si>
  <si>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</si>
  <si>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</si>
  <si>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</si>
  <si>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</si>
  <si>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</si>
  <si>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</si>
  <si>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</si>
  <si>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</si>
  <si>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</si>
  <si>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</si>
  <si>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</si>
  <si>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</si>
  <si>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</si>
  <si>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</si>
  <si>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</si>
  <si>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</si>
  <si>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</si>
  <si>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</si>
  <si>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</si>
  <si>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</si>
  <si>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</si>
  <si>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</si>
  <si>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</si>
  <si>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</si>
  <si>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</si>
  <si>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</si>
  <si>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</si>
  <si>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</si>
  <si>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</si>
  <si>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</si>
  <si>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</si>
  <si>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</si>
  <si>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</si>
  <si>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</si>
  <si>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</si>
  <si>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</si>
  <si>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</si>
  <si>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</si>
  <si>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</si>
  <si>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</si>
  <si>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</si>
  <si>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</si>
  <si>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</si>
  <si>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</si>
  <si>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</si>
  <si>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</si>
  <si>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</si>
  <si>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</si>
  <si>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</si>
  <si>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</si>
  <si>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</si>
  <si>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</si>
  <si>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</si>
  <si>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</si>
  <si>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</si>
  <si>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</si>
  <si>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</si>
  <si>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</si>
  <si>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</si>
  <si>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</si>
  <si>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</si>
  <si>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</si>
  <si>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</si>
  <si>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</si>
  <si>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</si>
  <si>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</si>
  <si>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</si>
  <si>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</si>
  <si>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</si>
  <si>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</si>
  <si>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</si>
  <si>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</si>
  <si>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</si>
  <si>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</si>
  <si>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</si>
  <si>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</si>
  <si>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</si>
  <si>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</si>
  <si>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</si>
  <si>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</si>
  <si>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</si>
  <si>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</si>
  <si>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</si>
  <si>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</si>
  <si>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</si>
  <si>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</si>
  <si>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</si>
  <si>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</si>
  <si>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</si>
  <si>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</si>
  <si>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</si>
  <si>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</si>
  <si>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</si>
  <si>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</si>
  <si>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</si>
  <si>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</si>
  <si>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</si>
  <si>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</si>
  <si>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</si>
  <si>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</si>
  <si>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</si>
  <si>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</si>
  <si>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</si>
  <si>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</si>
  <si>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</si>
  <si>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</si>
  <si>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</si>
  <si>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</si>
  <si>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</si>
  <si>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</si>
  <si>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</si>
  <si>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</si>
  <si>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</si>
  <si>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</si>
  <si>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</si>
  <si>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</si>
  <si>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</si>
  <si>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autisticosaurus</t>
  </si>
  <si>
    <t>nicole_cliffe</t>
  </si>
  <si>
    <t>lelielle</t>
  </si>
  <si>
    <t>georgetakesajob</t>
  </si>
  <si>
    <t>madelineandraia</t>
  </si>
  <si>
    <t>bosswizard1984</t>
  </si>
  <si>
    <t>flpeir</t>
  </si>
  <si>
    <t>tiara_laird</t>
  </si>
  <si>
    <t>funkiepiano</t>
  </si>
  <si>
    <t>arizonakarenina</t>
  </si>
  <si>
    <t>tokenblackaspie</t>
  </si>
  <si>
    <t>__insa__</t>
  </si>
  <si>
    <t>diabeticrhythm</t>
  </si>
  <si>
    <t>haleymossart</t>
  </si>
  <si>
    <t>clarissaj97</t>
  </si>
  <si>
    <t>gbosabiaspin</t>
  </si>
  <si>
    <t>pinkproletariat</t>
  </si>
  <si>
    <t>milly339</t>
  </si>
  <si>
    <t>asha_lh</t>
  </si>
  <si>
    <t>tphautism</t>
  </si>
  <si>
    <t>neptuneriley</t>
  </si>
  <si>
    <t>superoctet33</t>
  </si>
  <si>
    <t>autiedragon</t>
  </si>
  <si>
    <t>linkisagirl</t>
  </si>
  <si>
    <t>gwenstarlight</t>
  </si>
  <si>
    <t>tinker_tanner</t>
  </si>
  <si>
    <t>likeasquarepeg</t>
  </si>
  <si>
    <t>courtneyhammett</t>
  </si>
  <si>
    <t>kerima_cevik</t>
  </si>
  <si>
    <t>catygreen</t>
  </si>
  <si>
    <t>wearelikeyrkid</t>
  </si>
  <si>
    <t>erugg</t>
  </si>
  <si>
    <t>rutiregan</t>
  </si>
  <si>
    <t>fikemartin</t>
  </si>
  <si>
    <t>ashstrowger</t>
  </si>
  <si>
    <t>magnus919</t>
  </si>
  <si>
    <t>bhrasht_achari</t>
  </si>
  <si>
    <t>iconohash</t>
  </si>
  <si>
    <t>timgordonjr</t>
  </si>
  <si>
    <t>danzigerlily</t>
  </si>
  <si>
    <t>autismsite</t>
  </si>
  <si>
    <t>_brown_recluse_</t>
  </si>
  <si>
    <t>torriepattillo</t>
  </si>
  <si>
    <t>scottmcnamara12</t>
  </si>
  <si>
    <t>tinu</t>
  </si>
  <si>
    <t>androgyneacedia</t>
  </si>
  <si>
    <t>flowerqueers</t>
  </si>
  <si>
    <t>untonuggan</t>
  </si>
  <si>
    <t>mxoolong</t>
  </si>
  <si>
    <t>santchiweb</t>
  </si>
  <si>
    <t>slooterman</t>
  </si>
  <si>
    <t>bixmediocre</t>
  </si>
  <si>
    <t>lavie_encode</t>
  </si>
  <si>
    <t>skp_slp</t>
  </si>
  <si>
    <t>miketheaspie</t>
  </si>
  <si>
    <t>rainforestgardn</t>
  </si>
  <si>
    <t>kaelanrhy</t>
  </si>
  <si>
    <t>amichaelcohn</t>
  </si>
  <si>
    <t>jesuisann_</t>
  </si>
  <si>
    <t>kidsbookbot</t>
  </si>
  <si>
    <t>emmagpaley</t>
  </si>
  <si>
    <t>advocatamy1</t>
  </si>
  <si>
    <t>kcahp</t>
  </si>
  <si>
    <t>helenrottier</t>
  </si>
  <si>
    <t>endeverstar</t>
  </si>
  <si>
    <t>atypicalhazel</t>
  </si>
  <si>
    <t>ashleighjmills</t>
  </si>
  <si>
    <t>sianisat</t>
  </si>
  <si>
    <t>subtlykawaii</t>
  </si>
  <si>
    <t>evanmatyas</t>
  </si>
  <si>
    <t>myrnaploy</t>
  </si>
  <si>
    <t>autisticb4mmr</t>
  </si>
  <si>
    <t>huffietina</t>
  </si>
  <si>
    <t>adrianzwall</t>
  </si>
  <si>
    <t>aspiehuman</t>
  </si>
  <si>
    <t>ahahunter</t>
  </si>
  <si>
    <t>yes_thattoo</t>
  </si>
  <si>
    <t>a_silent_child</t>
  </si>
  <si>
    <t>d_caius</t>
  </si>
  <si>
    <t>autistic_ace</t>
  </si>
  <si>
    <t>carlymho</t>
  </si>
  <si>
    <t>emccoy_writer</t>
  </si>
  <si>
    <t>d24socialist</t>
  </si>
  <si>
    <t>kenoduffy</t>
  </si>
  <si>
    <t>gayphysicist</t>
  </si>
  <si>
    <t>everthecrafter</t>
  </si>
  <si>
    <t>moxielsapphire</t>
  </si>
  <si>
    <t>auptimist</t>
  </si>
  <si>
    <t>mamautistic36</t>
  </si>
  <si>
    <t>inaspectrum</t>
  </si>
  <si>
    <t>theoriesofminds</t>
  </si>
  <si>
    <t>craftingbalance</t>
  </si>
  <si>
    <t>sylviessylk</t>
  </si>
  <si>
    <t>unuhinuii</t>
  </si>
  <si>
    <t>anythingmaureen</t>
  </si>
  <si>
    <t>nicoleradziwill</t>
  </si>
  <si>
    <t>autistictic</t>
  </si>
  <si>
    <t>autchatmod</t>
  </si>
  <si>
    <t>autisticuk</t>
  </si>
  <si>
    <t>manage_asd</t>
  </si>
  <si>
    <t>gracefulmasking</t>
  </si>
  <si>
    <t>kathumble</t>
  </si>
  <si>
    <t>greenroc</t>
  </si>
  <si>
    <t>sleepy_autie</t>
  </si>
  <si>
    <t>pervocracy</t>
  </si>
  <si>
    <t>askamanager</t>
  </si>
  <si>
    <t>officialbpdchat</t>
  </si>
  <si>
    <t>carldunnjr</t>
  </si>
  <si>
    <t>transformental</t>
  </si>
  <si>
    <t>bpdffs</t>
  </si>
  <si>
    <t>rsocialskills</t>
  </si>
  <si>
    <t>Retweet</t>
  </si>
  <si>
    <t>Mentions</t>
  </si>
  <si>
    <t>Replies to</t>
  </si>
  <si>
    <t>#AutChat Learning Social Skills</t>
  </si>
  <si>
    <t>A1: Honesty – the mistakes where its gone wrong, the ones where I’ve lacked a social skill &amp;amp; learned what not to do in situations
#AutChat</t>
  </si>
  <si>
    <t>A2: Bizarrely ‘lying’ or more accurately ‘white lies’ – that sometimes its better to not say something &amp;amp; also when to stop talking on a subject (well still working on that)/what is or isn't an appropriate topic
#AutChat</t>
  </si>
  <si>
    <t>A3: Facial expressions – I can do major ones but because not everyone is universal and ofc there ae some who look like you’ve kicked them in the shin when resting, Its nowhere enar as accurate as you’d think.
#AutChat</t>
  </si>
  <si>
    <t>A4: 
1yr: Buy better headphones sooner, If you're feeling overwhelmed putting on a good pair of NCH can help not meltdown 
2yr: Just tell people, Its not going to be as big a deal as you think it is 
5yr: Push for Dx also dont feel you have to mask/stand up for yourself #AutChat</t>
  </si>
  <si>
    <t>A1: @AskAManager and @pervocracy both taught me a lot more about real, usable social skills than anything written specifically for autistic people. #AutChat</t>
  </si>
  <si>
    <t>I've really found it helpful being on twitter and interacting with other autistic people who take the time to spell out the reasons why we do certain things -- like netiquette and different aspects of respecting each other's personal boundaries.
#AutChat A1 https://t.co/JxLalEavpU</t>
  </si>
  <si>
    <t>Q1: What’s been most helpful with developing social skills? People, techniques, resources? #AutChat</t>
  </si>
  <si>
    <t>@autchatmod A3: Being formal and respectful because I can be too formal with people where it is inappropriate. I thought being polite would be good, but people sometimes think I can be too distant. #AutChat</t>
  </si>
  <si>
    <t>@autchatmod I’ve always joined groups connected to my interests, like choirs and drama groups, and these have helped me a lot #AutChat</t>
  </si>
  <si>
    <t>@autchatmod Being polite. Being kind. Always my aim, whoever I happen to be with #AutChat</t>
  </si>
  <si>
    <t>A3: I used to emotionally dump on friends. I needed support. It isn’t wrong to need support. But the expectation that certain people in my life could/should just listen to all of my problems burned people out. #AutChat</t>
  </si>
  <si>
    <t>@autchatmod A2: Just being my most confident and occasionally savage is enough for me. In this world, you have to remember that normal people are out here trying to be normal, too. So, just go up and try to match the energy given over to you. #AutChat</t>
  </si>
  <si>
    <t>@haleymossart @AnythingMaureen @nicoleradziwill I’m usually just really blunt about eye contact, if people get on me about it. 
“I can look like I’m paying attention to you or actually pay attention to you. Pick one.”
It’s rude to correct how strangers talk or for strangers to correct how you talk. #AutChat</t>
  </si>
  <si>
    <t>A0 Hi #AutChat... not sure what to say about my social skills. They are lacking mainly.</t>
  </si>
  <si>
    <t>A1 I find lists on my phone helpful. I have a list of conversation topics, a list of small talk questions, a list of sympathetic phrases to pull out for when that is required, etc. #AutChat</t>
  </si>
  <si>
    <t>A2 Learning about how NTs experience things has been most useful. They have all these weird built in reactions, like if you aren’t looking at them they think you aren’t interested in them etc. Learning about their weird default settings makes them easier to understand. #AutChat</t>
  </si>
  <si>
    <t>A3 I don’t think there are unhelpful skills. Even if you learn to do something and it turns out to be unhelpful, you’ve learnt more about yourself and what does / doesn’t work for you. #AutChat</t>
  </si>
  <si>
    <t>@AnythingMaureen It's a lot like learning a foreign language, I think. No matter how fluent in NT or social skills I become, I will always have an autistic accent #AutChat</t>
  </si>
  <si>
    <t>A4 Write more lists.  #AutChat</t>
  </si>
  <si>
    <t>Any "social skills" training that requires me to ignore my own needs just to make someone else's life slightly easier... is garbage and the opposite of helpful for me.
#AutChat A3</t>
  </si>
  <si>
    <t>#AutChat stays at 4pm Eastern (1pm Pacific) year-round. 
For folks on UTC or in the UK: Next week, Mar 10, #AutChat shifts to 8pm. UK folks shift back to 9pm Mar 31 when your time change hits.</t>
  </si>
  <si>
    <t>@autchatmod A2 (cont’d): I have very little interest in any definition of “social skills” that are about teaching me to fit into neurotypical socially performative models. I’m down for mutual respect and decency. But “social skills” need to be a two-way street. #AutChat</t>
  </si>
  <si>
    <t>A2: How to display a sincerely positive attitude towards people. They're generally comfortable with a lot of strangeness if I help them feel good. #AutChat https://t.co/Jn7xr9J87F</t>
  </si>
  <si>
    <t>@autchatmod A2 #AutChat think before you speak, speak clearly, make eye contact with people. #ActuallyAutistic</t>
  </si>
  <si>
    <t>@autchatmod A0 #AutChat My name is Bran, I run an #autismpodcast with my wife, I play guitar and sing and love spending time watching movies with my family. 1st time participating in #AutChat</t>
  </si>
  <si>
    <t>@autchatmod I would tell my past self that I wasn’t “broken” because I didn’t have very good social skills. To this day, I still have social anxiety and some difficulty with socializing, but now I know that I have these issues because I’m neurodivergent. #autchat</t>
  </si>
  <si>
    <t>Q3: being always quiet, polite, and submissive to avoid saying the wrong thing. 
It means I also never say the right thing. 
#AutChat https://t.co/Ye44wAqcCj</t>
  </si>
  <si>
    <t>I...don’t. Offline I’m mostly mute. It’s horrible because people make fun of me (they assume because I don’t talk, I also can’t see or hear them). 
I’m still in the process of learning social skills, I mostly watch other people and learn from what they do #AutChat https://t.co/4A4lJ4dG54</t>
  </si>
  <si>
    <t>At least try and make it look like I’m paying attention (I’m not) #AutChat https://t.co/mOr8FPd78w</t>
  </si>
  <si>
    <t>Trying to fit in because no matter how hard I try I will always stand out just a little bit #autchat https://t.co/SU5If1TYVy</t>
  </si>
  <si>
    <t>Q0: Hi, I’m Sara. I live in DC and write things for a living. Currently looking to transition from freelancing to more traditional employment. #AutChat</t>
  </si>
  <si>
    <t>@autchatmod Is there anybody that likes the more weird stuff like watching people get gunged/slimed on Youtube (mostly charity purposes) ? #AutChat 
I have been able to find people on Twitter that I’ve made friends with in that subject but guess it’s a bit niche topic? https://t.co/dOIFNr14Dz</t>
  </si>
  <si>
    <t>“Is this something it would be better to talk to my therapist about?” is an important question to ask myself. 
“Is it OK if I talk about a problem I’m having?” is an important question to ask my friends and my significant other. 
#AutChat</t>
  </si>
  <si>
    <t>Learning social skills is a process. We get better at social skills, and at learning them, all our lives. Neurotypical people learn social skills too, of course!
But we sometimes need different skills, and may need to learn them in different ways. #AutChat</t>
  </si>
  <si>
    <t>"Please see things from your teacher's perspective.
If you insist that your Individualized Education Plan must be followed, and that your teacher must provide you your accommodations, that is a hardship on your teacher.
Please be less of a hardship."
UGHHHHHHH
#AutChat A3</t>
  </si>
  <si>
    <t>Q1: Many of my social skills are self-taught. However I've also found benefit in having other people explain social expectations to me, but more importantly explain WHY we do them... what benefit responding in a certian way gives the other person. 
#AutChat https://t.co/BvBRtUYPGD</t>
  </si>
  <si>
    <t>A0: Hi I’m Magnus and I’m late to #autchat. https://t.co/VYm362YL7A</t>
  </si>
  <si>
    <t>A1: I’ve done some wild things to learn social skills. I joined a motorcycle club, worked as a night club bouncer, and been a photographer of nude art models. All have been hugely helpful in perhaps not easily anticipated ways. #autchat https://t.co/CiXlPC4XuP</t>
  </si>
  <si>
    <t>A3: I learned how to take opponents apart surgically and dispassionately. But it’s not usually the best way to handle disagreements. Diplomacy is much harder but so worth it. #autchat https://t.co/2yxhspJSsU</t>
  </si>
  <si>
    <t>A4: Being right isn’t as important as not being a dick. #autchat https://t.co/xfbm1Jqc6R</t>
  </si>
  <si>
    <t>Your daily conversation report is ready for #AutChat for Mar 3rd https://t.co/Sulk7yStyo https://t.co/RnNhQbboIB</t>
  </si>
  <si>
    <t>@autchatmod A0: Hi I’m Timotheus, or T.J. for short. I’m a self-advocate and writer in the Chicagoland area. I look forward to dispel myths about how social an autist can be _xD83D__xDE01_ #AutChat</t>
  </si>
  <si>
    <t>@autchatmod A3: First off, I like the term "anti-skills." I believe that non-verbals are extremely important, and share a lot of what the unconscious mind is thinking, but I also don't think that every body movement, or facial expression means something. #autchat</t>
  </si>
  <si>
    <t>A1: I'm not sure. I don't think about my social skills that much bc I think they're bad? In certain ways, at least. My ability to talk to people is entirely dependent on whether I have the energy to "mask" or not. #AutChat https://t.co/uD55PjfAqp</t>
  </si>
  <si>
    <t>A1: it's horrible and shitty but I learned my emotional awareness of other people through abuse. Learning when to speak, stay quiet and engage is important when you're worried about being yelled at or bullied. #AutChat</t>
  </si>
  <si>
    <t>A1: I was also very aware at a very young age that I was going to be judged negatively bc of my race so learning how to code switch was very necessary. #AutChat</t>
  </si>
  <si>
    <t>A1: Looking back, fear and other people's perceptions of me as a black girl were the major motivating factors when it came to learning social skills as a kid. #AutChat</t>
  </si>
  <si>
    <t>A1: Which is very sad and a terrible truth about my life and how fucked up this system is. #AutChat</t>
  </si>
  <si>
    <t>A2: Learning how to bullshit people is probably my most useful social skill. What I mean by that is knowing how to present the best face I can to people in positions of authority over me. #AutChat https://t.co/h7C2OyIMzY</t>
  </si>
  <si>
    <t>A2: I don't have the spoons to do it the way I used to, which is why finding steady employment has been extremely difficult.
I can make it through a job interview no problem but then I can't handle the actual wear &amp;amp; tear of masking constantly at work. #AutChat</t>
  </si>
  <si>
    <t>A3: Masking my autism. It helps me get my foot in the door but what good is it if the room I want to be let into is on fire? #AutChat https://t.co/40MJutAEW4</t>
  </si>
  <si>
    <t>A4: I'd tell myself that I'll have a lot of success communicating with other disabled people bc of our shared life experiences so I shouldn't work so hard to be someone else that non autistic or disabled people might like. #AutChat https://t.co/tzofS68tJW</t>
  </si>
  <si>
    <t>Make sure to join the #autstudy conversation about physical activity, health, and #autism. #AskingAutistics #ActuallyAutistic #autchat https://t.co/OPrFsIvMnj</t>
  </si>
  <si>
    <t>#AutChat for autistic &amp;amp; similarly neurodivergent folks.  1pm pacific/4pm eastern every Sunday and 2 pm ET evert Tuesday. Added by @endeverstar 
#BPDChat Sundays at 9 pm GMT/4 pm EST, created by @BPDFFS &amp;amp; @Transformental, hosted by @CarlDunnJr. Official handle @OfficialBPDChat.</t>
  </si>
  <si>
    <t>#AutChat for #ActuallyAutistic and similar in 1 hour, 1pm Pacific / 4pm Eastern / 8pm UTC / 8pm GMT. Topic: coping strategies.  
If you want to read the questions ahead of time:
https://t.co/mTKVlQCKo2</t>
  </si>
  <si>
    <t>If you're outside the U.S., most of Canada, or a few other places, #AutChat is an hour earlier by the clock for you this week. 
If you're in most other countries that observe daylight savings time, we'll be back to your normal time on Mar 31. https://t.co/dSZrQzgSpo</t>
  </si>
  <si>
    <t>Also an hour earlier by the clock for Hawaii and Arizona (except for the Navajo nation), as they don't observe Daylight Savings Time. Sorry Hawaii and the rest of Arizona, we didn't mean to forget you. #AutChat https://t.co/7aIfEg3WIF</t>
  </si>
  <si>
    <t>Q1: What coping strategies have you used for sensory overstimulation or understimulation? What works? What doesn’t? #AutChat</t>
  </si>
  <si>
    <t>A1: I mostly deal with overstimulation. I use accommodations like ear defenders, ear plugs, hat, sunglasses...
My sunglasses work VERY well.
My other accommodations unfortunately all have their own sensory side effects - so I can only use them temporarily. #autchat https://t.co/ZTIBLYzT1T</t>
  </si>
  <si>
    <t>A2: Writing everything down. To do lists (both digital and paper), prompt cards on wall, leaving objects as reminders, having routines for most things to help memorise and automate as much as possible
#AutChat</t>
  </si>
  <si>
    <t>@autchatmod A2: I sort of flip the script on this one and make it about how to teach the neurotypical to have appropriate social skills around me. Weirdly, I just wrote a bit about this yesterday. https://t.co/3Q3zM0RWSO #AutChat https://t.co/G6OWX6EVWi</t>
  </si>
  <si>
    <t>@autchatmod A2 (cont’d): If they aren’t a two-way street, there’s nothing “social” about them. #AutChat</t>
  </si>
  <si>
    <t>@MikeTheAspie Spend some time on #autchat on Sundays. Great place to learn from others on the spectrum</t>
  </si>
  <si>
    <t>Hi I’m mike. I’m a graphic designer, artist and hopefully a writer someday. I am also #ActuallyAutistic I always hate that I have trouble motivating myself to work hard to get to where i want, idk what the problem is #AutChat</t>
  </si>
  <si>
    <t>A0: Hi! I'm Kae, I'm an author, editor &amp;amp; generally good w/written words. Just don't ask me to do math.
#AutChat https://t.co/efZB6mIibq</t>
  </si>
  <si>
    <t>A0.5 Suck it up plus caffeine. I try to go to bed a little earlier/later to adjust. #AutChat https://t.co/kI3hnJuIvU</t>
  </si>
  <si>
    <t>A1. I use earplugs, earphones and loud music (sometimes all 3 at once) because my hearing is extremely sensitive. 
Sunglasses or shaded prescription lenses, a soft hoody to wear to block out the world. #AutChat https://t.co/6vtCDyRtKD</t>
  </si>
  <si>
    <t>I stim with fabric, or pain or motion when understimulated. #AutChat</t>
  </si>
  <si>
    <t>A1: For social overstimulation I use avoidance. Taking breaks, leaving social gatherings early, not going at all etc.
I limit my social interactions whenever possible to whatever amount feels healthily doable for me.
It works but sadly makes me lonely.
#autchat</t>
  </si>
  <si>
    <t>A2. I still suck at this tbh. I use multiple alarms to try to keep me on track, reminder apps and a paper calendar. #AutChat https://t.co/Tm2FZeO6r2</t>
  </si>
  <si>
    <t>I also have a weighted blanket that is amazing for recuperation after overstimulation. #AutChat</t>
  </si>
  <si>
    <t>@rainforestgardn Omg yes. #AutChat</t>
  </si>
  <si>
    <t>A3. Rehearsal of things I should/shouldn't say/talk about. Taking frequent breaks. I mask so much I need to take the breaks.
And honestly I avoid a lot of in person socialization. #AutChat https://t.co/coB6Pfc5uu</t>
  </si>
  <si>
    <t>@KaelanRhy I use my weighted blanket during shutdowns and it helps immensely. #autchat</t>
  </si>
  <si>
    <t>@AMichaelCohn @SianIsAt @helenrottier @autchatmod It’s funny- I press around my eyes too! Don’t do it as much since I got optic neuritis though... #autchat</t>
  </si>
  <si>
    <t>@helenrottier @autchatmod Wearing sunglasses indoors really helps me focus too! And I don't get nearly as many strange looks as I would have expected. #autchat</t>
  </si>
  <si>
    <t>@SianIsAt @helenrottier @autchatmod Pressing on my eyes is instinctive for me, but as I've gotten older they don't seem to be able to take it... It takes a minute or 2 for my vision to unblur after ): #autchat</t>
  </si>
  <si>
    <t>@autchatmod A2 I set rules for myself. Rules about what I've promised to do, rules about what I can do on what kinds of breaks, rules about how to follow the rules and what to do if I break them. It frees up tons of exec control and I can feel good about rewarding myself when I win #autchat</t>
  </si>
  <si>
    <t>@autchatmod A3 I've been trying taking notes about things people tell me, and specifically marking things to ask them about next time I see them.  Not sure how useful this is yet. #autchat</t>
  </si>
  <si>
    <t>@autchatmod A3 decide ahead of time in what ways I'm going to try to "act normal" and in what ways I'm just going to be my weird self, no apologies #autchat</t>
  </si>
  <si>
    <t>@autchatmod (I guess there's a third category of "things that don't come naturally but I'm going to do them because they help me have a good time and connect with people"... Those are nice but sometimes the most tiring!) #autchat</t>
  </si>
  <si>
    <t>@mamautistic36 @rainforestgardn Note to self: skip more. #autchat</t>
  </si>
  <si>
    <t>@autchatmod A1: I began using noise cancelling headphones a year or two ago. I didn't understand how big an effect noise had on my coping ability until I realized how much less tired I got with headphones on. #AutChat</t>
  </si>
  <si>
    <t>A0: oh and I should probably introduce myself. I’m Steve and I am an author/illustrator who is trying to get #actuallyautistic kids in picture books.  #AutChat https://t.co/OxVYtwXI5L</t>
  </si>
  <si>
    <t>Hi, I’m Emma, I’m 22 from North Yorkshire. I am into genealogy and medieval studies. If I have to go out in public I bring things that I might need to cope. These include ear defenders, earplugs, sunglasses, medication, and medical alert bands amongst other things.
#AutChat https://t.co/XuUIR6alCC</t>
  </si>
  <si>
    <t>A3: Learning to assert my boundaries in social situations has been hard but worth it. It’s OK to say, “I’m not feeling well. I think I need to head out.” Any decent social event host will understand. It’s not rude. #AutChat</t>
  </si>
  <si>
    <t>@autchatmod A3 Have an escape plan. 
Don't stay too long.
Don't go if I won't be able to hear/process conversations.
Be kind to myself about the fact that I can't do it all. 
Retreat into my phone when I need to. #AutChat</t>
  </si>
  <si>
    <t>A1: Really? Simply time. I simply couldn't master some stuff until I could. Call it repetition, call it maturing or age; some things just came when they came. #AutChat https://t.co/W7sksGBCvu</t>
  </si>
  <si>
    <t>A2: How not to interrupt --most of the time. #AutChat https://t.co/8glNVPirqJ</t>
  </si>
  <si>
    <t>A1: Earplugs, noise-cancelling headphones (and earbuds), sunglasses, "stimming music", stimming in general. #AutChat https://t.co/zeSdwLtUal</t>
  </si>
  <si>
    <t>A2: I use a special app called My Bionic Brain™ on my iPad, and a twin beta satellite of it on my iPhone, to keep notes, checklists, schedule, etc. Visual timers, mindmapping apps, and such also help. #AutChat https://t.co/D0iDcIIrs6</t>
  </si>
  <si>
    <t>A3: Earplugs, having a quieter space to retreat to, doing my best to make sure I can leave whenever I need to, pocket stimming tools. What doesn't work: hosts who think I can "just deal with it" on dealbreaker stuff like super-loud music, bright lights, etc. #AutChat https://t.co/j5pX0iNXt7</t>
  </si>
  <si>
    <t>@kcahp This might be good for me. #autchat</t>
  </si>
  <si>
    <t>@autchatmod A4: Learn the skills that you NEED. Like not interrupting people.
But don’t bother masking so much. The useless skills— eye contact, tone, never talking about special interests— forget those.
Facilitate communication. Stop accommodating everyone else— they can help too.
#AutChat</t>
  </si>
  <si>
    <t>@autchatmod A3: Masking my non-harmful autistic traits was definitely one of the worst decisions that I ever made for my mental health. 
Eye contact turned out being counterproductive, because when I tried to make it, it was obviously awkward.
#AutChat</t>
  </si>
  <si>
    <t>Q0: I'm Ashleigh. I'm black, queer, &amp;amp; disabled. I recently graduated from my Psych MSc. My special interests are marvel characters, kink, and social justice. I read a lot of poetry. _xD83C__xDF3B_ #AutChat</t>
  </si>
  <si>
    <t>A1: There was a lot of anger and arguing in my family household so I quickly modelled my behaviour on doing the opposite. This served to assign me the peace keeper role which meant I became hypervigilent &amp;amp; learnt to assess rooms and people very quickly. #AutChat</t>
  </si>
  <si>
    <t>A1 cont: Outside of family situations it meant I had a people-pleasing toolkit to use to mask extremely well. While I don't believe this to be a good thing, I think it's important to represent these ways of learning too. 
 #AutChat</t>
  </si>
  <si>
    <t>A2: The idea of playing by NT rules (when they seldom play by them!!) to seem "less autistic" doesn't sit well with me. As such, learning to be homest about my own feelings in social situations has been the most useful skill to me. Following that, disclosure of my ASD.  #AutChat</t>
  </si>
  <si>
    <t>Honest*
A2 cont: Another useful social skill was learning how to acknowledge that not everyone wants to be your friend &amp;amp; not everyone is kind. A hard lesson but necessary. It allowed me to know when to quit trying in non-mutual situations.
#AutChat</t>
  </si>
  <si>
    <t>A3: Sometimes I try provide contextual information to show people why I have a vested interest but (I think) it sometimes comes off seeming performative, like I'm trying to get points for allyship. (Case in point: some of my tweets from earlier today _xD83D__xDE2A_).
#AutChat</t>
  </si>
  <si>
    <t>A3 cont: Trying to engage in small talk!!! I occasionally try do it to make others feel at ease, but I cannot do it. I don't enjoy it and stumbling with it makes me panic.
Having "props" to talk about - like books or stim toys - has helped as I can talk about those! #AutChat</t>
  </si>
  <si>
    <t>A4: 
Talk about what you want. Talk abt what interests YOU.
Join groups based on your interests. Reach out to those who share them!
If people are mean to you, don't excuse their behaviour, just walk away. 
Value your time!
Value your feelings.
Value yourself! ♥️
#AutChat</t>
  </si>
  <si>
    <t>Hi! I haven't taken part in one of these, but as a speech therapist (SLT or SLP depending on what country you're in), I am often called on to evaluate and help people develop their social skills. As an autie, I find this very difficult! #autchat A0 https://t.co/0FtQHOkEGL</t>
  </si>
  <si>
    <t>#autchat A1 I learned social skills the hard way - realizing that if I copied the behavior of my female peers well enough to "fit in," people would stop bullying me and might maybe someday want to be my friend. It took years, but I developed passable skills eventually.</t>
  </si>
  <si>
    <t>#autchat A1 con't - Classes such as "active listening" workshops (for unrelated purposes) were very helpful as well.  Mostly I learned by imitation and trial-and-error.</t>
  </si>
  <si>
    <t>#autchat A2 I have a lot of thoughts about which social skills are genuinely helpful vs. which are solely for blending in with NTs to make them feel comfortable with me. It's an arbitrary line and I find that very frustrating.</t>
  </si>
  <si>
    <t>#autchat A2 - A useful skill is on-line perspective-taking, thinking about how communication partners are feeling and how my words/tone/etc will impact them, while we're interacting. This is not intuitive for me and took a long time to master. Even now I get it wrong sometimes.</t>
  </si>
  <si>
    <t>#autchat A3 Can't think of any counterproductive soc skills at the moment. It's more that the WAY I learned soc skills also taught me that I am not worthy of friendship unless I'm working hard to pretend to be someone I'm not. That's not been great for my overall mental health.</t>
  </si>
  <si>
    <t>#autchat A4 To me 20+ years ago "YOU ARE NOT A BAD PERSON EVEN THOUGH THIS IS DIFFICULT FOR YOU. YOU ARE DIFFERENT AND THAT'S OKAY. EVERYTHING WILL BE OKAY." All-caps because 12yo me might not have listened otherwise.</t>
  </si>
  <si>
    <t>#autchat A4 To me 15-20 years ago: None of these people understand that you are learning a second language. That is not your fault. Keep practicing and you'll get it, but you are not a bad person if/when you get things wrong.</t>
  </si>
  <si>
    <t>Today’s #AutChat is about learning social skills. For the purpose of this chat, “social skills” means skills that help you interact with other people more effectively.</t>
  </si>
  <si>
    <t>A3: Not so much ones I thought would be useful, but ones I was taught, and yes. I was taught how to accept invitations but not how to decline, for example. I kind of need both of those...
 #AutChat</t>
  </si>
  <si>
    <t>The most helpful social skills I've learned center around learning how to respect other peoples' boundaries, and what to do if I mess up.
A lot of it started out as lists of "don't do this, please do that" and now I'm starting to see patterns in how to act.
#AutChat A2 https://t.co/0rZj1GiTDe</t>
  </si>
  <si>
    <t>@AnythingMaureen @nicoleradziwill I actually had to explain to a journalist not too long ago that eye contact doesn't help me or mean I'm ignoring you. It shows you I'm listening but for me it means I can't actually listen since all of my listening energy is now being spent making unnatural eye contact. #AutChat</t>
  </si>
  <si>
    <t>By "on-line" I mean "in the moment" not "on the internet."  Sorry, should have worded that differently.  #AutChat A2</t>
  </si>
  <si>
    <t>A0: I'm Sian, 30, in the UK. Diagnosed autistic at 27. Also sensory processing "disorder" and anxiety. This is my first #AutChat!</t>
  </si>
  <si>
    <t>A1: Sensory overstimulation is my biggest challenge, especially noise related. Headphones, music or earplugs work well to avoid. Naps with weighted blanket or pacing around to recover. #AutChat</t>
  </si>
  <si>
    <t>A3 - Ensuring enough energy going in, making a mental (or real) note of some things to talk about, plenty of time and space to recover after, not beating myself about things. #AutChat</t>
  </si>
  <si>
    <t>Q1) When I was younger, I had more structured social skills classes which covered basics.
As I got into secondary school, I learnt more through trial and error. But I had a lot of problems in school with peers as I kept damaging friendships without realising.
#AutChat 
(cont.) https://t.co/WOIwGZJ9dU</t>
  </si>
  <si>
    <t>Q1) (cont.)
Two examples of things I learned was wrong through trial and error that wasn't explained to me directly:
-Appropriate contexts for pet names and inside jokes
-How to handle invitations for events outside of school (+not being invited)
#AutChat</t>
  </si>
  <si>
    <t>Q2: I guess how to become more like neurotypicals. Not masking per say, but learning what neurotypical behaviour is and what's expected.
I have done this for friendships and am working on employment now.
#AutChat https://t.co/gnN81h9j7g</t>
  </si>
  <si>
    <t>@autisticb4mmr I tried to make my own to try to facilitate some kind of closeness but it never worked. I didn't know how to form them properly and I kinda still don't.
In fact, some of my inside jokes were actually offensive to those I was trying to joke with and I had no idea.
#AutChat</t>
  </si>
  <si>
    <t>Q3) I got into the habit of calling my peers by their full name for some reason when addressing them.
I used to be big on banter which was seen as bullying at times. I didn't know the difference.
These are two reasons I got rejected by my peers at school.
#AutChat https://t.co/9R05AuphcZ</t>
  </si>
  <si>
    <t>Going back to school six years ago, it goes back to two simple things.
Respect boundaries (no inside jokes, call people how they want to be called).
If you are not sure something will be received well, don't do it. Ask your learning support assistant or parents.
#AutChat https://t.co/3U4RPC3PIg</t>
  </si>
  <si>
    <t>Q1) Headphones (noise-cancelling + audio), going in/avoiding certain places at certain times and fidget cubes have all worked for me.
What dosen't work for me - desensitisation.
#AutChat https://t.co/FhK62THdmo</t>
  </si>
  <si>
    <t>Q2) Amazon Alexa reminder function, phone alarms, prompts, frequent breaks, whiteboard calendar and only working when I am not stressed all work.
#AutChat https://t.co/lkJ6EN3imB</t>
  </si>
  <si>
    <t>Q3) Being nice and friendly and allowing my masks to drop if I feel comfortable.
Also declining/not attending events if I'm not able to handle them.
#AutChat https://t.co/eTsJXWFqWy</t>
  </si>
  <si>
    <t>@subtlykawaii ohh it hadn't occurred to me ppl could use alexa this way, although having recently reconceptualized alexa as a kind of assistive tech for some people #AutChat</t>
  </si>
  <si>
    <t>A1: I use headphones when I have to leave the house. Usually playlists or one song on repeat, carefully curated. If I get to critical level when out, I flee to the toilets, usually. I’ve tried to get better at recognising when that’s happening. I don’t always succeed. #AutChat https://t.co/exYiXU1mRa</t>
  </si>
  <si>
    <t>A2: I struggle a lot with this. I vary heavily between hyperfocus and zero focus. I’ve found that scheduling myself downtime in which I can *not* have to do exec function stuff helps me do it when I need to, to an extent. Working on the rest. :/ #AutChat https://t.co/EOwSEeYfXr</t>
  </si>
  <si>
    <t>Q3: Giving myself downtime before helps. If I am frazzled going into it I’m more likely to get overwhelmed when I’m there. I’ve worked on vocalising in certain contests that eye contact is hard for me. I stim more often in social/public environments. #AutChat https://t.co/bmzyN7DFoF</t>
  </si>
  <si>
    <t>Q4: Sometimes a physical outlet that isn’t my body helps. Funnelling overstim into moving my body can help me not self harm, but it’s not always possible in context. Generally having an out in some fashion works best for me. I’ve tried fidget devices, but I lose them. #AutChat https://t.co/WBDkrYzy59</t>
  </si>
  <si>
    <t>Forgot to do this. _xD83D__xDE33_ Q0: I’m Evan, I’m 34, and my pronouns are they/them. I like seeing what others do to cope &amp;amp; seeing where there’s overlap with myself. Lately I’ve been trying to let myself enjoy the things that make me feel connected, like Dragon Age. (Surpriiiise.) #AutChat https://t.co/1WJo60QQ07</t>
  </si>
  <si>
    <t>Addendum to A2 because my brain blanked: routines help me so, so much. Having a routine makes me happier and allows me to cope better. Disruptions in routine have always been a huge issue. I can handle little changes to expectation better when a solid routine exists. #AutChat</t>
  </si>
  <si>
    <t>A2 cont: currently my mornings are—
-wake up
-tea and quiet/phone game routine for 45-60 min
-get ready to go if class day
-start work if work day
I’ve been using the Forest App to give myself focus time/break time, and it’s great. #AutChat https://t.co/iHYu5wD4zc</t>
  </si>
  <si>
    <t>Next Sunday’s #AutChat is on having to hide how we function.  Sun Mar 17, 1pm Pacific / 4pm Eastern / 8pm UTC / 8pm GMT.  
If you know anyone who might be interested and is autistic or similarly neurodivergent, we encourage you to invite them. https://t.co/ewBxip52kh</t>
  </si>
  <si>
    <t>@autisticb4mmr @gracefulmasking Also I have learned never to apologize by starting with "I'm sorry you feel..." or "I'm sorry I made you feel..." because if I can't figure out what I did that I'm sorry for--I'm really not sorry. I'm just overempathizing... a sign my boundaries are fuzzy. #autchat</t>
  </si>
  <si>
    <t>@MyrnaPloy @gracefulmasking I've also learned that people often don't hear "I'm sorry you feel that way" as a sincere apology. It should be something more like "I'm sorry I tripped you" 
I want to apologize for my hurtful words or actions, not the other person's emotional response.
#AutChat</t>
  </si>
  <si>
    <t>@autchatmod A0: hi, I’m sam, 22 year old hufflepuff who loves photography, writing, fantastic beasts and other fandom related stuff! I’m a beginner YouTuber where I talk about my health struggles &amp;amp; road to autism diagnosis! _xD83E__xDD70__xD83E__xDD70_ #AutChat</t>
  </si>
  <si>
    <t>@autchatmod A1: I think I sort of masked a lot, mimicked others. listened to my family pestering that I make eye contact. Since getting a job I’m better at making eye contact though and I know now it’s “important” whereas as a kid it was a complete no-go always. #AutChat</t>
  </si>
  <si>
    <t>@autchatmod A0: I’m sam, 22 year old hufflepuff who’s current special interest is fantastic beasts✨I love photography, creative writing and I am a beginner YouTuber - I talk about my chronic health&amp;amp;autism_xD83D__xDC98_ #AutChat</t>
  </si>
  <si>
    <t>@autchatmod A1: I listen to music a lot which helps when faced with noise &amp;amp; also ear plugs. Recently purchased some ear defenders ‘cause music can give me a headache. I love trying to relax with my soft blankets. #AutChat</t>
  </si>
  <si>
    <t>@autchatmod A2: I often start a task and get lost in it, especially if related to my special interest. I don’t have many coping methods... sometimes a “do this part then have a drink” kind of mental noting. Usually if at work have to get physically told what to do/not do though #AutChat</t>
  </si>
  <si>
    <t>@autchatmod A4: I’m looking for help with getting to sleep.. noticed it more recently since I now research autism a lot more, but my brain then fears I’m doing it psychologically. Driving me crazy... I try to use ear plugs which can help. #AutChat :-(</t>
  </si>
  <si>
    <t>@huffietina @autchatmod A4: I wasn't sure what else might be covered by this, then saw topic of sleep.
From teens onwards I've been a 'nightowl' &amp;amp; I actively enjoy the late evening/early hours as it tends to be so quiet; love the peacefulness!
No answers except topping-up sleep if knackered!
#AutChat</t>
  </si>
  <si>
    <t>@autchatmod A0 I'm Adrian. Referred for dx just a year ago. Having reached middle-age b4 realising I might well be autistic I'm currently interested in (a) my 'quirks' that may be a traits &amp;amp; (b) what I 'learnt' 2 do 2 'fit in' #AutChat</t>
  </si>
  <si>
    <t>@autchatmod A1 I *think* (a) observation &amp;amp; (b) (very!) slowly realising where I was going to 'have' to make some changes to do things that were important to me. But all prior to being referred for dx - with more insight around/since then #AutChat</t>
  </si>
  <si>
    <t>@autchatmod A2 Not sure if scripting exactly counts but I now realise that's been a biggy! Also developing mental 'rolodex' re small talk. #AutChat</t>
  </si>
  <si>
    <t>Oops! #AutChat https://t.co/USCm8FGit0</t>
  </si>
  <si>
    <t>@autchatmod A4 Way back (50 years!) I'd tell 10 y.o. me that parental advice to lose my habit of 'twirling' hair on the back of my head didn't have to apply when on my own. I loved the action &amp;amp; the initial coolness of my hair. I guess I could still go for a late stim rebellion! _xD83D__xDE0A_
#AutChat</t>
  </si>
  <si>
    <t>@autchatmod A0: Hello! I'm the late-running Adrian, referred for dx a year ago.
Interested in coping strategies - both looking backwards (recognising anything I may have been doing unwittingly) &amp;amp; forwards (useful future strategies).
#AutChat</t>
  </si>
  <si>
    <t>@autchatmod A2: After I met my wife realised I'm much more sensitive to sunlight than she/others is/are - solutions, shade &amp;amp;/or _xD83D__xDE0E_shades (hold the front page!)
Sound - am now really sensitive to certain pitches/unexpected noise/ high volume. Not yet worked out proper solutions...
#AutChat</t>
  </si>
  <si>
    <t>@autchatmod A2: I try using electronic reminders but can (&amp;amp; do!) procrastinate for England so not entirely successful.
Equally, really need to use reminders when I'm underway as I can get lost in stuff or think "I'll just do a bit more"... 1 hour later... _xD83D__xDE01_
#AutChat</t>
  </si>
  <si>
    <t>@autchatmod A3: I like to know where I'm going/layout/timings if possible.
It's only in the past year that I've recognised some of my mental prep/positive imaging as likely being 'scripting' - I feel a need to know what I will do/say in response to situations.
#AutChat</t>
  </si>
  <si>
    <t>@autchatmod A0.5 When away from home, trying to keep to familiar routine is best.
Tend to read off a tablet at bedtime which is convenient but I doubtless shouldn't...
Need to browse all of tonight's replies &amp;amp; 'have a think' ☺
#AutChat</t>
  </si>
  <si>
    <t>@mamautistic36 Checking things off is the best feeling! #AutChat #AutisticJoy</t>
  </si>
  <si>
    <t>@autchatmod A0: I’m Helen, she/her, autistic grad student studying autism and higher ed. I am working on building coping strategies to deal with stressful/overwhelming aspects of grad school. #AutChat</t>
  </si>
  <si>
    <t>@theoriesofminds @autchatmod Time changes and issues with sleep meds have permeated my last few weeks and reduced my abilities to cope- solidarity. #AutChat</t>
  </si>
  <si>
    <t>We usually only do preplanned questions but I'm wondering what folks would think about a bonus optional question for coping strategies with time changes, jet lag, etc. #AutChat</t>
  </si>
  <si>
    <t>@autchatmod Yes, this seems timely and I would love some suggestions. #AutChat</t>
  </si>
  <si>
    <t>0.5 i in theory have this down due to bipolar disorder requiring strict bedtime schedule - in anticipation of nighttime events or travel i adjust my bedtime by 30 minutes/day gradually to match the one-off anticipated bedtime
BUT FORGOT ABT THIS TIME CHANGE #AutChat</t>
  </si>
  <si>
    <t>@autchatmod A0.5 All I've done this year is complain on twitter but I really should have planned a gradual schedule adjustment. Also possibly waited to try adjusting sleep meds until after I'd adjusted to the time change. #AutChat</t>
  </si>
  <si>
    <t>@theoriesofminds @autchatmod A0.5 Issues that affect sleep are so tough because- we need sleep! Like, gradual change makes sense, but sometimes we need a fix *now*. I’ve been waiting months to see a psychiatrist for sleep med adjustment and it has been rough. #AutChat</t>
  </si>
  <si>
    <t>@autchatmod A1: I’ve realized that just closing my eyes can make a huge difference sometimes, especially regarding light sensitivity. I’m also getting more comfortable wearing sunglasses inside. #AutChat</t>
  </si>
  <si>
    <t>a1 stimming, toys, earplugs, other object-based assistive aids, distraction, escape, modify the stimulus
as for what works, i think it's a matter of whether i have access to the right one(s) of those in each particular situation #AutChat</t>
  </si>
  <si>
    <t>One minor adjustment is that I play Animal Crossing Pocket Camp, and the game cycles through every 3 hours.
That schedule is now off by 1 hour, which is going to throw me off just a little bit.
I know it's a minor thing... but I play Animal Crossing A LOT.
#AutChat A0.5</t>
  </si>
  <si>
    <t>@autchatmod A1: I need more strategies regarding noise overstimulation/disintegration- captioning on noisy videos is helpful, but in places/spaces with lots of sounds I get stressed quickly. #AutChat</t>
  </si>
  <si>
    <t>@carlymho @autchatmod "well i just live here now" = absolute best summary of what using a weighted blanket is like :D #AutChat</t>
  </si>
  <si>
    <t>@autchatmod A1: Also I got a weighted blanket last year and it's great for chilling out apart from the fact that it's just like "well i just live here now" once I'm under it #AutChat</t>
  </si>
  <si>
    <t>@autchatmod A2: Ties into my notetaking/list stim- I’m an extreme scheduler. I have multiple to-do/task lists, spreadsheets, calendars to help me keep track of what needs to happen when. Currently working on maintaining time management and being more flexible when necessary. #AutChat</t>
  </si>
  <si>
    <t>@autchatmod A2: ...pretty much everything, really. Calendars, timers, routines, meds, visual reminders, to-do lists, so many productivity systems. Having another person to help with task-shifting is the most helpful but least available option. #AutChat</t>
  </si>
  <si>
    <t>@autchatmod A3: Having a script when appropriate! Knowing what needs to be said is helpful. My favorite faux eye contact tricks are to look at someone’s earrings or glasses. #AutChat</t>
  </si>
  <si>
    <t>a3 oh! right! and aac!! #AutChat</t>
  </si>
  <si>
    <t>@yes_thattoo RIGHT!
We need to learn when and how to say no to things. We also need to learn that we have the right to say no to things.
#AutChat A3</t>
  </si>
  <si>
    <t>.@rsocialskills is such a good resource. #AutChat https://t.co/EIEFOKsPt4</t>
  </si>
  <si>
    <t>A1: I've found reading the @rsocialskills blog and thinking critically about what any given skill is meant to accomplish have both been useful things. #AutChat</t>
  </si>
  <si>
    <t>Q0: Hi, I'm Lilo. I see #AutChat happen each week and often read answers, but this is my first time participating. Social skills are a terrifying topic to me. 
#ActuallyAutistic https://t.co/7QGOjaAofc</t>
  </si>
  <si>
    <t>Q4: stop trying so hard to communicate in the way everyone else wants you to.
#AutChat https://t.co/I3oeOLgrfF</t>
  </si>
  <si>
    <t>@A_Silent_Child I also find the "why" extremely important. Because I often *can't* do the originally expected thing, but may be able to do something else with a similar purpose. #AutChat</t>
  </si>
  <si>
    <t>A1: Recognizing what my needs actually *were* was a huge thing in terms of learning to interact with people more effectively. Explaining why I need AAC goes better than trying to not need it, for example. #AutChat</t>
  </si>
  <si>
    <t>A4: If you look at people's noses, they can't tell the difference. #AutChat</t>
  </si>
  <si>
    <t>A0: Hi, I'm Alyssa, autistic grad student in neuroscience, and working on social skills that actually work for meeting my needs.  #AutChat</t>
  </si>
  <si>
    <t>A4: Aim for the purpose of any supposed skill, not necessarily the action itself, when the action doesn't work. #AutChat</t>
  </si>
  <si>
    <t>A3: I use AAC when I need AND can...unfortunately I‘ve met a lot of judgyness and criticism etc. when using it so I don‘t use it as much as I need to _xD83D__xDE14_
I limit my social interaction as needed because it simply burns me out so fast. Makes me lonely but it‘s necessary
#autchat https://t.co/U0Q1Bh9Azz</t>
  </si>
  <si>
    <t>@autchatmod A1 #AutChat 
Getting to know other autistic / neurodivergent / disabled people has really helped in that regard, because we can exchange tips and we don't feel bad about having specific, unusual needs when we're together.</t>
  </si>
  <si>
    <t>@autchatmod Q0: Hi! This is my first time taking part in #AutChat.
I'm a 27-y-o chronically ill artist from France.
I have a keen interest in today's topic, as coping strategies are an essential survival tool, and discussing it with fellow autistic/disabled people has helped me a lot.</t>
  </si>
  <si>
    <t>@autchatmod Q0.5 #AutChat
I haven't been faced with intense jet lag (yet?).
I usually use melatonin when I have circadian rhythms disruptions, and it helps a bit, but only if I maintain strong routines around bedtime as well.</t>
  </si>
  <si>
    <t>@autchatmod A1 #AutChat
I'm most overwhelmed by direct, strong lights and noise, and it's much worse when I'm tired (so getting enough sleep is a high priority at all times).
Lighting: I have soft lights at home, I carry sunglasses at all times as well as meds in case I get a headache.</t>
  </si>
  <si>
    <t>@autchatmod A1 #AutChat 
I've also progressed in daring to ask for accomodations. I'll ask if we can adjust the light and even sometimes dare to ask for people to be a bit quieter (!)
Noise: I always carry earbuds and often, an ear defender as well. And listen to music whenever possible.</t>
  </si>
  <si>
    <t>@autchatmod A1 #AutChat 
So most of my coping strategies regarding this really rely on paying attention to my limits, daring to use accommodations, and no more putting up with pain that can be avoided just because most people don't seem bothered.</t>
  </si>
  <si>
    <t>@autchatmod A1 #AutChat 
I really like stim-toys as well. And drawing or painting or knitting when I'm overwhelmed/restless during a conversation helps a lot, allows me to keep socialising a bit without being in too much pain.</t>
  </si>
  <si>
    <t>@autchatmod A2 #AutChat
Keeping a very organised agenda and making lists is the cement to my life, honestly.
I try to plan in order to balance the type of activities I engage in.</t>
  </si>
  <si>
    <t>@autchatmod A2 #AutChat
For instance, when I've spent a lot of time on screens, I try to engage in something very physical to counterbalance (sewing, cooking, swimming...) to ground myself.
I try to form achievable, reasonable goals that don't put huuuge pressure on me.</t>
  </si>
  <si>
    <t>@autchatmod A2 #AutChat
I also try to balance long-term goals and short-term goals. When working on something I know I won't see the end of in a long time, I try to alternate with some tasks that can be completed relatively quickly.</t>
  </si>
  <si>
    <t>@autchatmod A2 #AutChat
When I get flashbacks, I stop what I'm doing if I can and I note down my thoughts. It helps shifting my focus back on the initial task, knowing I won't forget what had hijacked my attention, and will be able to refocus on it later.</t>
  </si>
  <si>
    <t>@autchatmod A2 #AutChat
Routines, trying not to procrastinate and leave the tasks to accumulate into a huge intimidating pile, ... It took me decades, but I'm better at it now.</t>
  </si>
  <si>
    <t>@autchatmod A2 #AutChat
I like to think of doing annoying tasks (such as doing the dishes) as taking care of future!me. Then I feel so very grateful to past!me for being so thoughtful and caring. I swear it really works well :D</t>
  </si>
  <si>
    <t>@autchatmod A2 #AutChat
Putting a lot of pressure on myself, punishing myself, "tough love" and the sort don't work on me, never have and I suspect never will.
Celebrating seemingly small victories, encouragement (from myself and from others), does.</t>
  </si>
  <si>
    <t>@autchatmod A3 #AutChat
Oh, I've mentioned this a bit in A1.
https://t.co/6f5RsLoANe
Respecting my limits is absolutely paramount. But it's hard! I get completely absorbed and hyperfocused and I forget about everything else sometimes when socialising.</t>
  </si>
  <si>
    <t>@autchatmod A3 #AutChat
Once I was so focused on a conversation I hurt myself by sitting on my foot for too long... I was limping for several days _xD83D__xDE05_</t>
  </si>
  <si>
    <t>@autchatmod A3 #AutChat
Scripting helps a lot. Carrying snacks, water, stim-toys, meds at all time (socialising drains me even when it's enjoyable, so I have to be prepared in case I'm suddenly in a lot of pain and/or exhausted).</t>
  </si>
  <si>
    <t>@autchatmod A3 #AutChat
When with friends I try to be upfront about any important needs. It's no use nursing a friendship where I can't be myself. If I have to hide my disabilities, we're not friends... But it took me a while to figure this out, I used to mask so much, all the time.</t>
  </si>
  <si>
    <t>@autchatmod A3 #AutChat
Honestly the thing that helps the most, is socialising with fellow disabled people. Socialising is a lot less draining when I don't have to justify my every move, and when we can figure out our own social conventions.</t>
  </si>
  <si>
    <t>@autchatmod A3 #AutChat
For instance, when socialising with some of my autistic friends, it's absolutely okay to need breaks, to want to not talk for a while. Nobody takes it like a personal offense or sulking if I need to be alone for an hour to recharge. It's SO NICE.</t>
  </si>
  <si>
    <t>@autchatmod A4 #AutChat
Overall I'd say wallowing in guilt and trying to do what abled people do at all costs does not work at all (obvious I know but... it bears repeating).
Journaling is very helpful to me, especially in case of alexithymia or emotional turmoil of any kind.</t>
  </si>
  <si>
    <t>@autchatmod A4 #AutChat
Talking to people when I haven't had time to do introspection on my own, sort through my own thoughts first a bit, rarely works. It makes me feel helpless, inadequate, inarticulate. When I've had time to process things a bit, discussing it with s/o I trust is good.</t>
  </si>
  <si>
    <t>@autchatmod A4 #AutChat
Sometimes I've been too overwhelmed and/or in pain to write, so I'll paint or draw, it helps a lot. Keeping everything in can make me feel trapped, but communicating unfiltered can make me feel worse. So journaling through writing or drawing has been great.</t>
  </si>
  <si>
    <t>@autchatmod A4 #AutChat
When I'm invited somewhere and a bit stressed about it, having info about the place I'm going to helps a lot. Pictures especially help me visualise the surroundings I'll be in and feel a bit more at ease at the perspective of it because I can plan accordingly.</t>
  </si>
  <si>
    <t>@autchatmod A3 #AutChat
Oh, also: I hardly ever socialise in groups, especially with several people I don't already know. Unnecessary exhaustion, I rarely enjoy it, I'm overwhelmed with input... And I hate when people cut each other off, it stresses me out to no end.</t>
  </si>
  <si>
    <t>@autchatmod #AutChat #A2
I have a person I check in with twice a day about how I am doing with my tasks and... it has been an incredible help in getting me to get stuff done</t>
  </si>
  <si>
    <t>@Autistic_Ace @autchatmod Yeah, sometimes if I really want to get something done I'll ask a friend if they'll be my accountability buddy and bug me about if if they don't hear from me! #AutChat</t>
  </si>
  <si>
    <t>@carlymho @autchatmod yeah transit noise is SO MUCH. pretty much anytime i am outdoors - walking near traffic or actively taking a bus/train = earplugs. #AutChat</t>
  </si>
  <si>
    <t>Today's #AutChat is on coping strategies. 
We use coping strategies for lots of things: Sensory overwhelm or understimulation, executive dysfunction, social situations, etc. For example, things like “sensory diets”, routines, social scripts. #AutChat</t>
  </si>
  <si>
    <t>@autchatmod A0: hello! this is my first #AutChat; I'm Carly, she/her, sr. web developer, poet &amp;amp; writer</t>
  </si>
  <si>
    <t>@autchatmod A1: i work in an open plan office so noise-cancelling headphones are a godsend—I also appreciate having them on my commute because misc. transit noises really frazzle my nerves #AutChat</t>
  </si>
  <si>
    <t>A2: If it’s not in Google Calendar it basically doesn’t exist. #AutChat</t>
  </si>
  <si>
    <t>#AutChat is a tag for autistic people &amp;amp; "autistic cousins" (people with similar experiences due to hydrocephalus, cerebral palsy, ADHD, etc).
We welcome autistic/similar people whether formally diagnosed, self-dx'd, or questioning/wondering if they are autistic/similar.</t>
  </si>
  <si>
    <t>#Autchat I am Seán from Tallaght, Dublin Ireland.  I am 39 and have Aspergers and am currently not letting that get in the way of life as I am thankfully on my way towards getting my Honours Degree in Journalism in two months time.</t>
  </si>
  <si>
    <t>A0: I’m Sarah! My preferred method of socialization is quietly existing parallel to people but I’ve got a few tricks up my sleeve _xD83D__xDE42_ #AutChat https://t.co/BIFwl5FC7w</t>
  </si>
  <si>
    <t>A1: Despite the ableism she showed in other areas, I’d say my life skills coach has helped me the most with social skills. She broke conversations down into parts and gave me examples of those parts that I can use as scripts. #AutChat 1/3 https://t.co/Lqgko9yM11</t>
  </si>
  <si>
    <t>She also taught me things about conversations I had no idea about, like some socially acceptable lies (ie, I have to go to the bathroom, I’ll talk to you again later!) #AutChat 2/3</t>
  </si>
  <si>
    <t>I’ve also gotten a lot out of a social skills therapy group i attended at my school doctor’s office. It was mostly focused on social anxiety, but I managed to learn some things about how NTs socialize. Plus they gave handouts! #AutChat 3/3</t>
  </si>
  <si>
    <t>A2: Having a small list of polite scripts has been very useful to me. “Have a good one!” “I’m alright, how are you?” “Thanks for your help!” “It was nice seeing you!” are ones I can think of off the top of my head. #AutChat 1/3 https://t.co/blW9nKHZ8i</t>
  </si>
  <si>
    <t>Starting and ending social interactions is a lot easier when I have those phrases on hand.
Another skill that’s been helpful is asking questions to show that I’m listening, although I can’t always come up with a question to ask. #AutChat 2/3</t>
  </si>
  <si>
    <t>I’ve been paying attention to all the annoying little questions NTs ask me so I can fire them back at them lol. Things like “How old are they?” or “What program are you in?” #AutChat 3/3</t>
  </si>
  <si>
    <t>A3: Something I thought would be helpful but wasn’t would be asking about things I know the other person is interested in. The problem with it is that I always blank on what the other person is interested in! Cue the awkward silences _xD83D__xDE2D_ #AutChat https://t.co/Ha2Ln6pBzA</t>
  </si>
  <si>
    <t>A4: I want to take my 16 year old self and tell her that you doesn’t have to act like a NT to make friends! If you make friends by masking, they’re probably gonna expect you to mask all the time. There are people who will like you the way you are! #AutChat https://t.co/hPUT6uK3PW</t>
  </si>
  <si>
    <t>@gayphysicist I can realise now that I'm supposed to ask Q's like this in a conversation. I even know WHEN I'm supposed to ask them. There's a pause. I know it's my turn. But I can never think of WHAT to ask. So always end up coming away from a conversation feeling like I've failed. #AutChat</t>
  </si>
  <si>
    <t>@autchatmod A1: just found #AutChat! _xD83D__xDE4C__xD83C__xDFFD_
I masked hard most of my life, but I think just reading and watching helped me a lot. I remember as a kid I mapped my school's social hierarchy and characterized them. And studied how they spoke.
But I looked different so I still didn't fit in. _xD83D__xDE14_</t>
  </si>
  <si>
    <t>@autchatmod A0: I think social skills were the things that hit me hardest when I was finally diagnosed with #Aspergers: the realisation that no matter how hard I tried, it would never come naturally to me. Or be in any way easy/comfortable. 
#AutChat</t>
  </si>
  <si>
    <t>@autchatmod A0: I'm Nicole! Diagnosed with Asperger's last year, spent the last year piecing things together and trying to make sense of it all. I've come a long way. #AutChat</t>
  </si>
  <si>
    <t>@autisticb4mmr @haleymossart @autchatmod This is so important. I was all weird about self dx when I was first learning about Asperger's but then I realized that if I got this far in life and only reached out once I started learning what it was, a lot of non white people  must endure the same. :( #AutChat</t>
  </si>
  <si>
    <t>@autchatmod A2: eye contact and vocal inflection, probably. It makes people feel comfortable around me I guess. I'm good at vocalizing my feelings (according to them) when it feels like I'm acting, it's weird. #AutChat</t>
  </si>
  <si>
    <t>@lavie_encode @autchatmod I think masking happens a LOT. and in certain situations it's necessary. I didn't look physically different even if I lacked the social skills, so I still didn't "fit in" but the way I looked saved me from ever being bullied #AutChat</t>
  </si>
  <si>
    <t>@lavie_encode @autchatmod Yay! I am glad you found #AutChat!
This is a weekly chat, and you can sign up for reminders if you are interested. Just let @autchatmod know that you would like to be added to their reminders list! :)</t>
  </si>
  <si>
    <t>@lavie_encode @autchatmod I was a watcher too. If I couldn't figure something out I simply wouldn't take part no matter how much people tried to make me #AutChat</t>
  </si>
  <si>
    <t>@autchatmod Q0. I’m Moxie. I like that I am able to accomplish many different things when I take the time to plan and organize them. I have been learning about coping skills for several years. My goal for this year is to go through my entire DBT workbook. #AutChat</t>
  </si>
  <si>
    <t>Overstimulation: my usual go-to is closing my eyes and sitting still while listening to music on headphones. Sometimes this also means running away to a quiet place away from the stimulation. #AutChat https://t.co/6fNndhXHF5</t>
  </si>
  <si>
    <t>The most challenging overstimulation scenario is when there is music loud enough I can feel it, and getting away from it means going outside where it’s super cold. Just trading one sensory hell for another. #AutChat</t>
  </si>
  <si>
    <t>Understimulation: I like to write poetry in my head, especially haikus. The syllable counting is engaging enough to occupy me, but the length is contained enough that I can hold the whole haiku in my head. #AutChat https://t.co/6fNndhXHF5</t>
  </si>
  <si>
    <t>I also like to practice lettering, and practice writing new alphabets. Right now I am trying to learn the Devanagari script (used for Sanskrit and some related languages). #AutChat</t>
  </si>
  <si>
    <t>A2 pt 1: I write on a piece of paper the things I need to do. If I look at a task and do not know where to start, I write down as many parts of it as I can think of. I close my eyes and visualize doing a task to remind myself of all the parts. #AutChat https://t.co/7aOlu0F0OS</t>
  </si>
  <si>
    <t>A3 pt 2: I give myself time to observe the social dynamics going on, and use that time to think of how I can fit into that. I work a job that is primarily customer service, and sometimes I tap into the scripts and strategies I have learned there... #AutChat https://t.co/KngV0mdura</t>
  </si>
  <si>
    <t>A3 pt 2: That can be things like asking for more information about what people are saying, especially when it’s about themselves. When people say things that upset me, I might ignore them, or I might respond with a question. #AutChat</t>
  </si>
  <si>
    <t>A4 pt 1: my coping strategy for intense emotions is one that I picked up from Brene Brown’s “Rising Strong”: name the feeling, and write a story about why I’m feeling that way, trying to show myself the causes and effects #AutChat https://t.co/U0Niq3OEjg</t>
  </si>
  <si>
    <t>Q4 pt 2: The coping strategy I use most often is deep, mindful breathing. Sometimes all I need is to refocus my attention long enough to let my mind work out a solution. Or I just need to ignore what’s happening until it’s over. #AutChat</t>
  </si>
  <si>
    <t>@MoxieLSapphire that's fantastic - i used to write short form poetry and stories this way and didn't even realize it was helping me cope with transit noise at the time until you mentioned it #AutChat</t>
  </si>
  <si>
    <t>@MoxieLSapphire I use making up stories as coping for both over and understimulation I think! It helps keep me occupied but it also helps me focus on something and distances me from other stimulus around me #AutChat</t>
  </si>
  <si>
    <t>Welcome to #AutChat, a weekly chat for autistic &amp;amp; similar people Sundays 9pm UTC / 9pm GMT / 4pm EST! https://t.co/rRrhi8Ysri
#AutChat hosts chats on topics related to our experiences as neurodivergent people. See our past topics here: https://t.co/F56bZKXGAW</t>
  </si>
  <si>
    <t>Q0: Introduce yourself! Say anything you like about yourself or your interest in #AutChat or in today's topic, social skills.
Quick reference for this week's #AutChat questions (please wait till they're tweeted to answer): 
https://t.co/ik5ReVhC8y</t>
  </si>
  <si>
    <t>Q2: What social skills that you’ve learned are most useful to you? #AutChat</t>
  </si>
  <si>
    <t>Oh! A quick favor. If you say write #AutChat capitalized like that, it will come out more clearly in screen readers.
I participate in #AutChat by doing a search on the hashtag. If I capitalize it then, it'll typically show up capitalized when I add tweets to the tag.</t>
  </si>
  <si>
    <t>Q3: Are there any “anti-skills” you’ve learned — social skills that you thought would be useful but wound up being unhelpful? #AutChat</t>
  </si>
  <si>
    <t>A2 cont: That being said, even in smaller groups socializing can be really difficult. I prefer one-on-one.
#AutChat</t>
  </si>
  <si>
    <t>Feel free to suggest ideas for #AutChat topics (or offer to help write questions)! For scheduled topics, see https://t.co/QrdW2e85Ey
Every topic we've ever run: https://t.co/F56bZKXGAW We're happy to rerun past chats we haven't revisited in a while.</t>
  </si>
  <si>
    <t>Next Sunday’s #AutChat is on coping strategies.  Sun Mar 10, 8pm UTC / 9pm GMT / 4pm EDT. Questions TBA. https://t.co/mTKVlQCKo2
If you know anyone who might be interested and is autistic or similarly neurodivergent, we encourage you to invite them.</t>
  </si>
  <si>
    <t>Welcome to #AutChat, a weekly chat for autistic &amp;amp; similar people Sundays 1pm Pacific / 4pm Eastern / 8pm UTC / 8pm GMT! https://t.co/rRrhi8Ysri
#AutChat hosts chats on topics related to our experiences as neurodivergent people. See our past topics here: https://t.co/F56bZKXGAW</t>
  </si>
  <si>
    <t>a0 usa, 33, trans, queer, crazy, ravenclaw, writer, crafter, theoretically one of the #AutChat mods but @theoriesofminds has been picking up all my slack over the last month or two of co-occurring bullshit &amp;lt;3</t>
  </si>
  <si>
    <t>a0 the house elf is also rather conspicuously in attendance, having recently noticed that the kibble i gave her in lieu of wet food this morning is not keeping her as full as she'd like to be *nuzzles computer* *knocks things over* *etc* #AutCat #CatsOfAutChat #AutChat</t>
  </si>
  <si>
    <t>Q0: Introduce yourself! Say anything you like about yourself or your interest in #AutChat or in today's topic, coping strategies. 
Quick reference for this week's questions (please wait till they're tweeted to answer): 
https://t.co/mTKVlQCKo2</t>
  </si>
  <si>
    <t>@autchatmod good idea! #AutChat</t>
  </si>
  <si>
    <t>Q0.5 (bonus question): What coping strategies have you used for time changes, jet lag, or other circadian rhythm disruptions? #AutChat</t>
  </si>
  <si>
    <t>a0.5 also, as one would expect: caffeine. #AutChat</t>
  </si>
  <si>
    <t>@theoriesofminds @autchatmod yeah those two things coinciding sounds like a lot to handle #AutChat</t>
  </si>
  <si>
    <t>@autistictic my hat works better than my sunglasses alone and it makes me sad i can't have cool hair when i feel like it D: #AutChat</t>
  </si>
  <si>
    <t>Q2: What coping strategies have you used for executive function (starting/stopping tasks, attention)? What works? What doesn’t? #AutChat</t>
  </si>
  <si>
    <t>a2 not something i have ideal answers for. 
google calendar and a to do list app help a bit. i also use my pictures aac app to make picture schedules for particularly complex days. 
oh, routines help some. #AutChat</t>
  </si>
  <si>
    <t>A1: I also tried desensitization for about 20 years and no, it doesn‘t work. At all. It just means constant stress that wears away my resources even more.
It works for my anxiety if I do it MY way - but not for my overstimulation issues.
Avoidance is key for me now.
#autchat</t>
  </si>
  <si>
    <t>@mamautistic36 *nods* i often use the app as a dumping ground for all the tasks i need to remember and then first thing in the morning make a "today's in particular" list by hand to keep on the counter for referring back to. #AutChat</t>
  </si>
  <si>
    <t>@rainforestgardn that's true, i sometimes write down instructions in little steps to be able to do something - 
most frequently post meltdown away from home, "go home" is overwhelming but taking a minute of quiet to break it down into tiny instructions makes it then doable #AutChat</t>
  </si>
  <si>
    <t>Q3: What coping strategies have you used to help with social interactions? What works? What doesn’t? #AutChat</t>
  </si>
  <si>
    <t>a3 having a task or purpose helps a lot - a structured game as someone mentioned earlier, or if the host can set me up with arranging furniture or doing dishes #AutChat</t>
  </si>
  <si>
    <t>a3 i also thrive on friendships where we do the same activity at the same time in the same place every week :D luckily i know people fairly amenable to this! #AutChat</t>
  </si>
  <si>
    <t>it's so the norm to me now i forgot it's an actual thing lol #AutChat</t>
  </si>
  <si>
    <t>Q4: What coping strategies have you used for other issues? What works? What doesn’t? #AutChat</t>
  </si>
  <si>
    <t>Oh! I also have apps that help me keep track of things.
My current app list: Habitica for daily chores and habits, Trello to track long-term projects, Molehill Mountain for emotions check-ins, and Tody for the non-daily chores like dusting and vacuuming.
#AutChat A2</t>
  </si>
  <si>
    <t>A4: There is a stim for every situation. Letting myself stim and learning what feels natural to me has improved my life a hundred percent. #AutChat</t>
  </si>
  <si>
    <t>A4: To cope with change and new situations I do a lot of pre-planning and scripting. That really helps me.
I play through it in my head or with my husband, I might check out the location, or research online...the more info I have on something the better I can cope.
#autchat https://t.co/Htz25rmVGF</t>
  </si>
  <si>
    <t>A4: And again...stimming for pretty much everything that requires coping.
Stimming is such a universal coping mechanism, it is really, really wonderful. I cannot stress enough how absolutely wondrous of a tool stimming can be!!!
#autchat</t>
  </si>
  <si>
    <t>The scheduled #AutChat is wrapping up. It's fine to keep chatting, join in late, or use the tag at other times!</t>
  </si>
  <si>
    <t>so good to see everyone today! have a great week all. #AutChat</t>
  </si>
  <si>
    <t>A2: I've been using this app called 'Forest' which let's you set a timer and if you don't use any apps until the time runs out, you grow a tree. Idk it's fun stimulation for focusing, in my opinion.
#AutChat https://t.co/2WeQk6B0VV</t>
  </si>
  <si>
    <t>Hey all - if you're reading #AutChat in a browser and find you're missing some tweets you might want to do a hard refresh. At least one person is having this issue but we're not sure how widespread it is.
(If it is happening to you, let us know?)</t>
  </si>
  <si>
    <t>@endeverstar I had no idea how helpful it was going to be, but now I need it from time to time and it is a life saver.
AAC is the best!
#AutChat</t>
  </si>
  <si>
    <t>@endeverstar My #AutCat is spending #AutChat sitting in a sunny spot.
I am so happy we have sunny spots today, or else I would not be typing very much.</t>
  </si>
  <si>
    <t>@endeverstar @mamautistic36 I wish I could get phone reminders to do anything for me... but my reminders self-vanish all the time, so I can't remember what it was I was supposed to remember to do.
All I can tell myself is that my phone reminded me that something was supposed to happen.
#AutChat</t>
  </si>
  <si>
    <t>@mamautistic36 @endeverstar I cannot deal with phone reminders. I feel so much pressure if I set an alarm and I either can't think at all or forget about it and it goes off and then I freeze because now I have to somehow stop in the middle of whatever I was doing. 
Lists are my saviour though 
#AutChat</t>
  </si>
  <si>
    <t>@endeverstar @autistictic I don't go anywhere without my hat. It's a really weird defence feeling.  Partially its cos it blocks out some of my vision (with my hood) but mainly its kind of like I'm here &amp;amp; everything else is there. Like my brain needs to feel a barrier between me &amp;amp; everything else #AutChat</t>
  </si>
  <si>
    <t>@endeverstar @autistictic This is something I realised when going through dx. I've always had "friends" but never in my life just "hung out". Always a thing. Gig. Cinema. Meal. Bowling etc. Any time it was just hanging out I always just left.
Knowing this would have improved my childhood so much
#AutChat</t>
  </si>
  <si>
    <t>@endeverstar Phone calendar reminders are super helpful!
Especially (for me) when paired with a handwritten list. I always forget about list apps, which is a very sad thing. I want to love them.
#AutChat</t>
  </si>
  <si>
    <t>@autisticb4mmr @endeverstar Yeah, I can't use phone reminders from the reminders app at all.
The ones that are helpful for me are the ones tied into the calendar. So I can look at the calendar and see what it was. I also often set it to remind multiple times at the time it should happen.
#AutChat</t>
  </si>
  <si>
    <t>@Everthecrafter @endeverstar Some of what I can deal with now is at least partially the result of having children in my early 20s (I'm not recommending this as a method _xD83D__xDE02_).
They forced me to get used to stopping in the middle of doing things, but it still took a long time to get used to.
#AutChat</t>
  </si>
  <si>
    <t>@mamautistic36 I love checking things off lists too. 
But I really struggle with doing things for short periods. I can't do it. The amount of time it takes to get in gear to do the thing doesn't feel worth it if I'm only going to do it for such a short time then have to switch tasks #AutChat</t>
  </si>
  <si>
    <t>@slooterman I'm getting better at this. I normally rely on other people to make excuses and get me out of somewhere but recently I told a friend I needed to leave. Granted i still waited too long but it was a major achievement for me! #AutChat</t>
  </si>
  <si>
    <t>@Everthecrafter It took me a LONG time to learn how to do it -- pretty sure it's only been the last 2 years I've been successful with that.
As a child/teen I'd stay up all night to clean my room because I couldn't even start the process if other people were awake &amp;amp; might interrupt.
#AutChat</t>
  </si>
  <si>
    <t>A4: Letting myself move how it feels best for me to move and take care of sensory issues immediately are the two strategies I use that have helped the most.
Skipping through large stores and when outside helps me move more quickly and it's a stim for me too.
#AutChat</t>
  </si>
  <si>
    <t>@mamautistic36 I used to skip all the time until a certain point in high school when the derogatory remarks were too much to take. Now I skip at home with my son, lol. #autchat</t>
  </si>
  <si>
    <t>@mamautistic36 Yeah, I’ve always been pretty feminine to begin with, so skipping definitely didn’t help, lol. It feels pretty great though, doesn’t it? #autchat</t>
  </si>
  <si>
    <t>I would hand myself this letter from @mamautistic36 -- https://t.co/skTRa7OSj4
#AutChat A4
Everything is in this letter. https://t.co/POJ22Q9psf</t>
  </si>
  <si>
    <t>A0: I'm Aria. Autistic, mother, USian, writer, um.... can't think of anything else. I think I'm coming down with a cold or something so I may not participate as much as I'd like.
#AutChat</t>
  </si>
  <si>
    <t>A0.5: Mostly I try to sleep extra. Sometimes, if I realize the time change is coming soon, I'll gradually adjust my sleep schedule bit by bit which helps, but usually I don't think to actually do that.
#AutChat</t>
  </si>
  <si>
    <t>A1: My sensory overstimulation strategies include closing my eyes, putting on a hat, using ear defenders or covering my ears, wearing long sleeves/leggings.
Understimulation strategies include flicking fingers, tapping toes, going barefoot, turning on loud music.
#AutChat</t>
  </si>
  <si>
    <t>A2: Setting a timer, writing lists (I love checking things off!), just doing a few minutes of something can seem pointless so I remind myself that it's helpful and try to just do it instead of waiting until I have uninterrupted time, which never happens.
#AutChat</t>
  </si>
  <si>
    <t>A3: Social stuff is hard. I try to stay out of large groups and take a lot of time to recover after socializing for any amount of time. I bring my phone and/or books with me everywhere I go so that I can retreat to reading at any point.
#AutChat</t>
  </si>
  <si>
    <t>@rainforestgardn Ugh, I'm sorry. People can be so awful.
I hadn't skipped in public since I was pretty small and I just recently started back up. Mostly I've gotten smiles and comments from older people along the lines of: "Do it while you still can!"
#AutChat</t>
  </si>
  <si>
    <t>@autisticb4mmr Yes!!! Making sure my home space is  sensory friendly is a huge important thing for me.
The psych who dx me suggested we make sure our home was as autism-friendly as possible. It was a great suggestion!
#AutChat</t>
  </si>
  <si>
    <t>@autchatmod A0 hello all, daylight savings time change + changes to sleep meds seem to have fried my executive function, and I spent the last hour reading about daylight savings time instead doing the writing I intended to #AutChat</t>
  </si>
  <si>
    <t>@slooterman @theoriesofminds @autchatmod I can't use noise canceling headphones since they're all physically painful. It's a weird experience -- there's just so much pressure on my head!!!
So depending on the setting, I'll have an app called Noisli on my phone that I'll use with regular headphones.
#AutChat</t>
  </si>
  <si>
    <t>@slooterman @theoriesofminds @autchatmod I have musician's ear filters that also work, but there's limits to how long I can wear them, for similar reasons.
They filter out background noise and help me hear voices better.
Which is nice unless what I want to filter away are unwanted voices.
#AutChat</t>
  </si>
  <si>
    <t>@autchatmod A2: bit of a loaded question, as I find this personally harmful sometimes, but...learning to avoid talking about my hyper focuses to others. While the conversation isn’t all about me, I find it makes me shyer until I become comfortable bcs I run out of stuff to say. #autchat</t>
  </si>
  <si>
    <t>@autchatmod #AutChat</t>
  </si>
  <si>
    <t>@slooterman I always had the opposite happen because I was quieter when I wasn't quite sure what to do. I was always the one who would listen and didn't know how to communicate with friends (or didn't feel like I could) if I needed support. #AutChat</t>
  </si>
  <si>
    <t>A1: Networking and dating/relationships. I’m still working on that first one. I think I’m pretty OK at the second, although I definitely had a late start. I’m in a long term relationship right now with someone I love a lot. #AutChat</t>
  </si>
  <si>
    <t>A4: If someone isn’t nice to you, don’t date them. #AutChat</t>
  </si>
  <si>
    <t>Hard same. #AutChat https://t.co/c1JO8UKIX9</t>
  </si>
  <si>
    <t>@rainforestgardn @haleymossart Autistic men with similar speech patterns to me sound “authoritative.” Sometimes “unempathetic” or “robotic” at worst.
I, on the other hand, sound like a bitch. I’m learning to just be OK with that. #AutChat</t>
  </si>
  <si>
    <t>A0: Hi #AutChat! I live in DC, I write for a living, and I am always interested in learning new and different coping mechanisms from other #ActuallyAutistic folks.</t>
  </si>
  <si>
    <t>A1: Musician’s earplugs for somewhat noisy situations, ear defenders for very noisy situations. Pretty straightforward. I’m still working on what to do for more abstract senses like proprioception.  #AutChat</t>
  </si>
  <si>
    <t>@slooterman Same to all of this :O
And someone also told me I should ask "is it ok to vent?" before diving straight into discussing my problems.
#AutChat</t>
  </si>
  <si>
    <t>@slooterman NT people do that too. my NT halfsis has always used me as emotional sumping ground - she feels great after. then complains that i don’t talk about emotions with her or like a NT. sigh #AutChat</t>
  </si>
  <si>
    <t>@haleymossart I totally agree. No matter how much effort I put into them, it will never be easy. Sometimes I find it a bit disheartened, but I still keep on trying.
#ActuallyAutistic 
#AutChat</t>
  </si>
  <si>
    <t>@haleymossart There are similarities, absolutely, but I wish I was as comfortable with social skills as I am when speaking or writing English. Or even German.  
#AutChat</t>
  </si>
  <si>
    <t>@nicoleradziwill @haleymossart Oh yes! Or the things that you just cannot do (eye contact being an obvious one) that lead to all kinds of unjust assumptions (like you *must* be lying).
#AutChat</t>
  </si>
  <si>
    <t>@haleymossart @nicoleradziwill Yes, all that, very well put, thank you.
#AutChat</t>
  </si>
  <si>
    <t>A0: Hi, I'm Haley. I'm an author, artist, and attorney who is #ActuallyAutistic. Interested in today's topic because social skills are hard #AutChat</t>
  </si>
  <si>
    <t>A1: I used to model after neurotypical peers to learn NT ways of socializing. As a kid we played a lot of games. Scripting is always a valuable learning tool #AutChat https://t.co/bKc61HJzE0</t>
  </si>
  <si>
    <t>A2: Conversations beyond small talk. Always seems to be helpful to know how to take that extra meaningful step beyond the NT norms of small talk #AutChat https://t.co/WTFVyU63bY</t>
  </si>
  <si>
    <t>A3: Generalizing. Different social skills are needed in different situations. There is no one size fits all approach. Skills I use w other #ActuallyAutistic people aren't the same ones I use w NTs. What skills I use professionally aren't the same as ones I used in school #AutChat https://t.co/1gIe4Isiu4</t>
  </si>
  <si>
    <t>There is no pressure to be perfect. You aren’t neurotypical. You may try to speak their language but you will always have an autistic accent, and that is perfect in its own way. #AutChat https://t.co/elfmbMNkc1</t>
  </si>
  <si>
    <t>@haleymossart Wait, the autistic accent is real? Because I’ve always had an odd accent even after speech therapy. #AutChat</t>
  </si>
  <si>
    <t>@AnythingMaureen @nicoleradziwill @haleymossart i find that people who do way too much eye contact are lying instead of gaze avoiders. so if i feelntoo stared at, i’ll have my reservations... #AutChat</t>
  </si>
  <si>
    <t>Forgot to tag that last one for Sunday #autchat</t>
  </si>
  <si>
    <t>@autchatmod A1: The combination of all three. I would never have been able to recognise the techniques without the resources and the people. I need the people to apply the techniques, the resources to learn the techniques, the people to observe how it all works.
#AutChat</t>
  </si>
  <si>
    <t>@autchatmod A2: To stop and try to think whether something *is* of whether I perceive it like that. In short: fact versus opinion.
#AutChat</t>
  </si>
  <si>
    <t>@autchatmod A3: Not one in particular, but I did have a very hard time figuring how far I was willing to go to accommodate NTs. Sometimes I felt like a well trained monkey, hard not to lose my identity. It's still a daily struggle. Where do I end and where do taught 'skills' start?
#AutChat</t>
  </si>
  <si>
    <t>@autchatmod A4: I was diagnosed very late in life, there is so much I wish I had known decades earlier. So much damage and trauma could have been avoided.
#AutChat</t>
  </si>
  <si>
    <t>@autchatmod A0: Hiiiii. I‘m unprepared but still awake so here to answer some questions. I‘m 33, autistic, agender, asexual, German, an activist and writer and not an expert in coping lol...
#autchat</t>
  </si>
  <si>
    <t>#AutChat for #ActuallyAutistic and similar in 1 hour, 9pm UTC / 9pm GMT / 4pm EST. Topic: social skills.  
If you want to read the questions ahead of time:
https://t.co/ik5ReVhC8y</t>
  </si>
  <si>
    <t>We post transcripts of the weekly chats to our website, https://t.co/QrdW2e85Ey. We link to them on the #AutChat tag and on our Facebook page. 
Transcripts are created with Wakelet, and are visible there and on our site.</t>
  </si>
  <si>
    <t>Other people can post, retweet, or share any of our posts or links. This includes our tweets, our Facebook posts, links to our website, and links to Wakelet. 
If you want your tweets excluded from future #AutChat transcripts, DM us.</t>
  </si>
  <si>
    <t>For #AutChat announcements and weekly questions, follow this account. DM us to request reminder tweets (we get a lot of notifications during AutChat and sometimes don’t see replies).
How to participate in #AutChat and other twitter chats: https://t.co/SkuXgvACRk</t>
  </si>
  <si>
    <t>Questions are prefaced Q0, Q1, Q2, etc. When you reply, preface tweets with A0, A1, etc &amp;amp; include "#AutChat" so others see them! Please capitalize it as #AutChat to make it more accessible to screenreaders.</t>
  </si>
  <si>
    <t>Q4: What advice would you give your past self about social skills? A year ago, two years ago, five, etc? #AutChat</t>
  </si>
  <si>
    <t>Reminder: We create weekly transcripts of #AutChat using Wakelet, and post them to our website. We also link to them from our Facebook and Twitter accounts. To be excluded from transcripts, DM us.</t>
  </si>
  <si>
    <t>This Sunday's #AutChat will be on coping strategies. Mar 10, 8pm UTC / 8pm GMT / 4pm EST. You can view questions ahead of time here: https://t.co/mTKVlQCKo2 #ActuallyAutistic</t>
  </si>
  <si>
    <t>View last Sunday's #AutChat on social skills here: https://t.co/VVGVggSzrG</t>
  </si>
  <si>
    <t>Questions are prefaced Q0, Q1, Q2, etc. When you reply, preface tweets with A0, A1, etc &amp;amp; include "#AutChat" so others see them! 
Please capitalize it as #AutChat to make it more accessible to screenreaders.</t>
  </si>
  <si>
    <t>Reminder: We create weekly transcripts of #AutChat using Wakelet, and post them to our website. We also link to them from our Facebook and Twitter accounts. 
To be excluded from transcripts, DM us.</t>
  </si>
  <si>
    <t>@autchatmod I do not object. I think this is a great idea!
Especially since it has a HUGE impact on my scheduling and energy levels.
#AutChat</t>
  </si>
  <si>
    <t>@autchatmod To avoid confusion, we might want to make it Q5 -- and not re-number existing questions mid-stream. Make sense?
#AutChat</t>
  </si>
  <si>
    <t>Okay -- I thought it was just me not paying enough attention, but sometimes the @autchatmod questions aren't coming through for me -- so I have to do a hard-refresh and go back and dig for what I missed :(
#AutChat</t>
  </si>
  <si>
    <t>@autchatmod a0 reading/tweeting late, low energy day. social skills are something everyone could benefit of practicing, not just the neurodivergent and disabled #AutChat</t>
  </si>
  <si>
    <t>@autchatmod a1 trying, and trying again. even you have a short interaction (buy a bus ticket or coffee, compliment a puppy to his owner) those are all hood practice. a 3 minute small talk about random topic can feel victorious when it doesn’t drain all your energy #AutChat</t>
  </si>
  <si>
    <t>@autchatmod a2 trying to master the art of conversation. but difficult with less visual cues, different languages and cultures - among all of them i struggle to decipher what NT women mean when they say something - there seems to be a gap... #AutChat</t>
  </si>
  <si>
    <t>@autchatmod a3 maybe trying too hard to blend in the country and culture i live in? it’s like always highlighting ylur differences in how you brain, speak, act. like being multiply foreigner. blending is good but not when it always causes “whereyoufrom” #AutChat</t>
  </si>
  <si>
    <t>@autchatmod a4 keep trying with the NT communication styles, but learn to decipher them and to detect lies better. hang out more with people who don’t insist on the NT style lieful communication #AutChat</t>
  </si>
  <si>
    <t>@autchatmod a1 i need a lot of dark and silence to recharge, works for peopled out energy and for too much sensory load. pets help too. and often outdoors air or a shower. what doesn’t work is if all of those arent available options #AutChat</t>
  </si>
  <si>
    <t>@autchatmod a2 grouping todo tasks, doing all at once, then a reward like a nicerun after. what doesn’t work... sometimes i just postpone doing things i dislike but have to #AutChat</t>
  </si>
  <si>
    <t>@autchatmod a0.5 i regulate my circadian rhythms with melatonin and coffee... if switching eg europe/usa timezone, i’ll just stay awake the first night as long as i can but might skip melatonin flying #AutChat</t>
  </si>
  <si>
    <t>@autchatmod a3 need to havean option for early exit. need also to know what’ll happen in event, and how light, loud or peopley to expect. #AutChat</t>
  </si>
  <si>
    <t>A3: For social situations, I realized that I’m more natural and cheerful when I’m stimming. Swaying, fidgeting or fluttering my fingers doesn’t seem to bother people if I’m engaged in the conversation. #AutChat</t>
  </si>
  <si>
    <t>I’ve finally figured out that when my brain is fried, I can stim to reset. For example, if I can’t compose a sentence, I start doing dishes and stimming.. or I rock if things are really overwhelming. #AutChat</t>
  </si>
  <si>
    <t>@autisticb4mmr Absolutely. I also socialize a lot better when I let myself stim. Swaying, fiddling, etc. really let’s me listen better. #AutChat</t>
  </si>
  <si>
    <t>@autisticb4mmr I keep my eye drops, clippers, etc at my desk too! Eventually I learned that doing so helped me stay put. #autchat</t>
  </si>
  <si>
    <t>Hello, I am Solveig!
I have a better understanding of social skills when I'm around other autistic people.
Allistic social skills still confuse me.
#AutChat A0 https://t.co/HwGAETNIuP</t>
  </si>
  <si>
    <t>There's a number of people I follow because they'll spend a considerable amount of time giving specific examples of what to do -- and what not to do -- and I've been able to adjust my own behavior accordingly.
#AutChat A1</t>
  </si>
  <si>
    <t>Countless people across my entire life have convinced me that self-advocating wasn't really a good thing to do...
Because accommodating for my needs would just mean someone else has to do more work...
And I wouldn't want to be a burden.
UGH!
#AutChat A3 https://t.co/SygOw5Nnvq</t>
  </si>
  <si>
    <t>One more thing -- all the focus that was put on making sure that I maintain eye contact and show the right facial expressions interfered with my ability to be myself.
I spent all my time making sure that my face was doing the right things that I forgot what to say. #AutChat A3 https://t.co/SygOw5Nnvq</t>
  </si>
  <si>
    <t>@gracefulmasking There really is a lot to understand when it comes to apologizing.
It seems like there's a framework of how and when to do it, and I'm still learning my way around this.
#AutChat</t>
  </si>
  <si>
    <t>@gracefulmasking *hard relate* #AutChat</t>
  </si>
  <si>
    <t>Hey everyone. United States is on daylight savings time now. In case it feels like #AutChat is at an odd time. That’s why ☺️ https://t.co/Px5BZV20aI</t>
  </si>
  <si>
    <t>Today's #AutChat is about coping mechanisms.
Coping mechanisms like the caffeine I'll be getting to deal with this awful Daylight Savings Time adjustment in the United States! _xD83D__xDE35_
See you in 15 minutes! _xD83D__xDE3A_</t>
  </si>
  <si>
    <t>Hello, I am Solveig!
My coping mechanisms tend to center around learning and implementing systems and habits that keep me well organized so I can do more with what limited energy I have.
Even if my methods don't make sense to outsiders _xD83D__xDE2C_
#AutChat A0 https://t.co/frJzW4UvN1</t>
  </si>
  <si>
    <t>I'm still mid-process in terms of figuring out how to adjust myself to the new timezone.
It'll be easier for me in the evenings -- better daylight means I can take the shortcut home. The shortcut is unsafe in the dark.
#AutChat A0.5 https://t.co/mGwirKZZho</t>
  </si>
  <si>
    <t>I think my coping strategies will depend on what kind of environment I'm in.
An example: I find that at overstimulating social parties, I have an easier time when I can get people engaged in an organized activity that we all focus on. Jigsaw puzzle, board game, etc.
#AutChat A1 https://t.co/l3nMwhVN3n</t>
  </si>
  <si>
    <t>I go to a lot of meetings, and those can be difficult to stay tuned in and not have them totally overwhelm me.
I bring fidget toys: stuff I get from stimtastic or happy hands toys, but I also record minutes on my laptop or tablet.
People tend to like my minutes :O
#AutChat A1</t>
  </si>
  <si>
    <t>@autistictic I also had to suppress stimming for years... so I kinda gave myself flapping lessons.
I think I figured it out now &amp;lt;3
#AutChat</t>
  </si>
  <si>
    <t>[cn:food]
A lot of my executive function issues comes from brain fog due to lack of energy, which seems to be helped with starchy foods. So I'll grab a bagel, rest for a few minutes, then see if things are making sense again.
#AutChat A2 https://t.co/lUJyQSS8Rj</t>
  </si>
  <si>
    <t>There's definitely things I've managed to learn on my own, but things I've also learned through ADHD twitter that have to do with adjusting your environment in ways that are compatible with how your brain works.
#AutChat A2</t>
  </si>
  <si>
    <t>So for instance, if the only time I remember to trim my nails is when I'm at the computer, I'll store nail clippers there.
I'll want a basket by my front door where I can empty things from my pockets, and have a coat rack RIGHT THERE for me.
Things like that.
#AutChat A2</t>
  </si>
  <si>
    <t>I also struggle with the feeling that I need to get everything done right now, so I am stuck in a loop where I can't actually *START* one thing, and stay focused on it.
So establishing designated times for designated tasks really helps me to stay focused.
#AutChat A2</t>
  </si>
  <si>
    <t>Something I was just thinking about is that if I have a regular place to go during my down-time hours that is sensory-friendly, I can do better when I'm out in the world dealing with all the senses.
So the better adapted my home is, the better I do at work.
#AutChat A3 https://t.co/GVWy0E9Q3v</t>
  </si>
  <si>
    <t>@rainforestgardn I replaced ALL my lights with full-spectrum LED and it has made a huge difference for me. Especially during the winter months, when we get so little natural sunlight.
#AutChat</t>
  </si>
  <si>
    <t>A0: Hi, Rachel here. I'm a Dutch student of Archaeology.
My family tried to teach me social skills (still do sometimes). 
I mostly try to copy social behavior from other people myself.
Interesting to see what other people have to say about this topic! 
#AutChat</t>
  </si>
  <si>
    <t>A1: For me, what's helped the most to develop social skills is observation and copying other people's social behavior.
I've had people try to teach me how to behave, but that didn't feel right.
I prefer figuring out things like social behavior by myself.
#AutChat</t>
  </si>
  <si>
    <t>A2: I wouldn't necessarily call it a skill, but I've noticed that I can manage social situations with few people quite well, and can't really function in social situations in larger groups.
Just that realization and the path to acceptance has helped me a lot socially.
#AutChat</t>
  </si>
  <si>
    <t>A3: I learned how to properly apologize for something, but I didn't really learn when to apologize.
I remember a member of my family telling me I can't apologize unless what I apologize for is accidental. But that hasn't really helped as much as I thought either...
#AutChat</t>
  </si>
  <si>
    <t>A3 cont: What's worse is that I was taught to just join a conversation.
But when I try to join a conversation nowadays, it just feels like I'm intruding and not welcome to join?
It's not a nice feeling :/
#AutChat</t>
  </si>
  <si>
    <t>A4: I would tell myself that it's okay to be quiet in bigger and smaller groups, and that I shouldn't force myself, nor be forced by other people, into social situations.
I would also tell myself to listen to that dreaded gut feeling, because it's there for a reason.
#AutChat</t>
  </si>
  <si>
    <t>A2 cont: If I really had to pick a skill, being able to listen and remember what someone said in a one-on-one conversation is really nice.
I can also keep eye contact for a short time, but I don't like how I was forcefully taught to do that.
#AutChat</t>
  </si>
  <si>
    <t>A1: Headphones or earbuds. Sometimes with music, sometimes without it.
Also, stim toys, or just stimming in overall.
And sunglasses help too.
(These are mostly for overstimulation)
#AutChat https://t.co/bOQT5FLu2R</t>
  </si>
  <si>
    <t>A3: I don't really actively look for social interaction. I try to make sure that when social interaction is needed, it's with one or a few people and in a somewhat quiet environment.
It also helps that I'm starting to accept that socializing will always drain me.
#AutChat https://t.co/qi6aQ7RvUU</t>
  </si>
  <si>
    <t>A4: Distraction helps me deal with stress and anxiety better. Especially if I do something I enjoy, like writing or gaming.
It makes the feelings less intense, easier to deal with.
Also, a few drops of valerian in my tea helps me calm down sometimes.
1/2
#AutChat https://t.co/SkWRBIbFd1</t>
  </si>
  <si>
    <t>A4 cont: I will say that distraction can also be toxic, if it makes me ignore and forget about anxiety all together.
If I don't deal with it in the moment, it'll come back later.
So I do recommend other people who experience it to deal with it as soon as possible.
#AutChat</t>
  </si>
  <si>
    <t>A2 cont: As for tasks, I use an app called 'Tasks' to remind myself of the things I need to do.
This works both ways, as it can stimulate me, but also cause stress.
(I like using apps on my phone lol)
#AutChat</t>
  </si>
  <si>
    <t>A2 cont: Lastly, I use reminders and such in Google Calendar to stimulate myself into doing things.
It helps to see a pop-up on my screen telling me I should get something done. Although it can also stress me out.
#AutChat</t>
  </si>
  <si>
    <t>Am I too late? #AutChat</t>
  </si>
  <si>
    <t>A0 I’m Steve Asbell and I write/illustrate. I was late to the chat and was diagnosed late as well, just last year. My life has improved significantly since learning to enjoy being autistic. #AutChat</t>
  </si>
  <si>
    <t>A4: I would have told myself that I was autistic and that I wasn’t broken. It was totally okay that I had to learn social skills by observation and studying. #autchat https://t.co/w63lsEvDwu</t>
  </si>
  <si>
    <t>A4: I’ve learned that I don’t have to greet/make eye contact with every person that I pass. I used to think it was an obligation. #AutChat</t>
  </si>
  <si>
    <t>Whoops, I think that was supposed to correspond with a different question. Oh well. #AutChat</t>
  </si>
  <si>
    <t>Yay! I made it here! #AutChat</t>
  </si>
  <si>
    <t>A2: I work from home so the biggest challenge for me is switching tasks. #AutChat</t>
  </si>
  <si>
    <t>A2: I use a to-do list and journal app on my phone and computer, so that I can easily jot stuff down and retrieve as needed. Sometimes I give myself instructions on how to start a task and follow the instructions at my computer. #AutChat</t>
  </si>
  <si>
    <t>A2: oh, and I also keep stim toys at my desk and let myself rock or spin in my chair as needed. It keeps me from wandering around the house. #AutChat https://t.co/ueGi3DFMFy</t>
  </si>
  <si>
    <t>A3: I also allow myself to keep in the ear buds when I’m out in public. Helps me avoid small talk and also blocks out background noise when I’m talking to someone. Beats being a nervous wreck. #AutChat</t>
  </si>
  <si>
    <t>OH a big coping strategy is to set alarms throughout the day to keep me on track. It allows me to hyperfocus without worrying about - forgetting to eat lunch or pick up my son from school. True story. #AutChat</t>
  </si>
  <si>
    <t>Woohoo! So glad I made it here. I actually learned a lot. #autchat</t>
  </si>
  <si>
    <t>A1: Oh one more thing: I replaced fluorescents with LED bulbs. Big difference. #AutChat</t>
  </si>
  <si>
    <t>CW: Self-harm
.
.
.
.
A1: I also stim a lot...both for over- as well as understimulation. It works VERY well. I was taught to suppress stimming so slowly have to re-learn it - but it‘s worth it!!!
Self-harm also helps me cope. Sometimes it‘s voluntary, sometimes not.
#autchat</t>
  </si>
  <si>
    <t>A1: One thing that didn’t work for me are stim toys. They are totally fun to play around with - but to cope they don’t work.
The stimming with them doesn‘t feel natural, real, authentic, and doesn‘t have the same effect as my natural stims.
Also I forget they exist.
#autchat</t>
  </si>
  <si>
    <t>A2: I have tried a TON. Suffice it to say what so far is working best for me is a combination of a paper planner that goes with me everywhere, and a magnet board for important mail.
Putting things in your field of vission is my number one tip!
#autchat https://t.co/TBHSj57F60</t>
  </si>
  <si>
    <t>A2: I use a vibrating wrist watch to set myself timers like when I start the washing machine, or for regularly scheduled things like lunch and dinner. That works pretty well now.
Electronic calendars don‘t work for me. I don‘t hear alarms or forget them right away.
#autchat</t>
  </si>
  <si>
    <t>Just learned about this hashtag. #AutChat</t>
  </si>
  <si>
    <t>https://twitter.com/autchatmod/status/1102316624181248001</t>
  </si>
  <si>
    <t>https://twitter.com/autchatmod/status/1102315212579860480</t>
  </si>
  <si>
    <t>https://twitter.com/autchatmod/status/1102320088286457856</t>
  </si>
  <si>
    <t>https://twitter.com/autchatmod/status/1094703003825692673</t>
  </si>
  <si>
    <t>https://twitter.com/autchatmod/status/1102313756304891904</t>
  </si>
  <si>
    <t>https://twitter.com/autchatmod/status/1102323945066262528</t>
  </si>
  <si>
    <t>http://iconohash.com/AutChat/2019-03-03</t>
  </si>
  <si>
    <t>https://twitter.com/amcdphd/status/1104142247061319681</t>
  </si>
  <si>
    <t>https://this.mediocre.life/2019/03/02/the-choice-between-social-work-and-social-control/</t>
  </si>
  <si>
    <t>https://twitter.com/autchatmod/status/1104835241418477568</t>
  </si>
  <si>
    <t>https://twitter.com/autchatmod/status/1104837122312138752</t>
  </si>
  <si>
    <t>https://twitter.com/autchatmod/status/1104838255881535488</t>
  </si>
  <si>
    <t>https://twitter.com/autchatmod/status/1104841489404768256</t>
  </si>
  <si>
    <t>https://twitter.com/autchatmod/status/1104844259788644352</t>
  </si>
  <si>
    <t>https://twitter.com/autchatmod/status/1104846510452178944</t>
  </si>
  <si>
    <t>https://twitter.com/AdrianzWall/status/1102325663023943686</t>
  </si>
  <si>
    <t>https://twitter.com/yes_thattoo/status/1102317190483771392</t>
  </si>
  <si>
    <t>https://twitter.com/d_caius/status/1104851221939142657</t>
  </si>
  <si>
    <t>https://twitter.com/autchatmod/status/1102315212579860480?s=21</t>
  </si>
  <si>
    <t>https://twitter.com/autchatmod/status/1102316624181248001?s=21</t>
  </si>
  <si>
    <t>https://twitter.com/autchatmod/status/1102320088286457856?s=21</t>
  </si>
  <si>
    <t>https://twitter.com/autchatmod/status/1102323945066262528?s=21</t>
  </si>
  <si>
    <t>https://mamautistic.wordpress.com/2017/06/26/a-letter-of-encouragement-and-support/ https://twitter.com/autchatmod/status/1102323945066262528</t>
  </si>
  <si>
    <t>https://mamautistic.wordpress.com/2017/06/26/a-letter-of-encouragement-and-support/</t>
  </si>
  <si>
    <t>https://twitter.com/autisticb4mmr/status/1102324969483059200</t>
  </si>
  <si>
    <t>http://autchat.com/learning-social-skills/</t>
  </si>
  <si>
    <t>http://autchat.com/faq/ http://autchat.com/all-topics/</t>
  </si>
  <si>
    <t>http://autchat.com</t>
  </si>
  <si>
    <t>http://autchat.com/twitter-chats/how-to-join-autchat/</t>
  </si>
  <si>
    <t>http://autchat.com/coping-strategies/</t>
  </si>
  <si>
    <t>http://autchat.com http://autchat.com/all-topics/</t>
  </si>
  <si>
    <t>http://autchat.com/learning-social-skills-mar-3-2019/</t>
  </si>
  <si>
    <t>https://twitter.com/autisticb4mmr/status/1104821151967002624</t>
  </si>
  <si>
    <t>https://twitter.com/autchatmod/status/1104824215088160769</t>
  </si>
  <si>
    <t>http://autchat.com/having-to-hide-how-we-function/</t>
  </si>
  <si>
    <t>https://twitter.com/autchatmod/status/1104820828556808192</t>
  </si>
  <si>
    <t>twitter.com</t>
  </si>
  <si>
    <t>iconohash.com</t>
  </si>
  <si>
    <t>mediocre.life</t>
  </si>
  <si>
    <t>wordpress.com twitter.com</t>
  </si>
  <si>
    <t>wordpress.com</t>
  </si>
  <si>
    <t>autchat.com</t>
  </si>
  <si>
    <t>autchat.com autchat.com</t>
  </si>
  <si>
    <t>autchat</t>
  </si>
  <si>
    <t>autchat autchat</t>
  </si>
  <si>
    <t>autchat actuallyautistic</t>
  </si>
  <si>
    <t>autchat autismpodcast autchat</t>
  </si>
  <si>
    <t>autstudy autism askingautistics actuallyautistic autchat</t>
  </si>
  <si>
    <t>autchat bpdchat</t>
  </si>
  <si>
    <t>actuallyautistic autchat</t>
  </si>
  <si>
    <t>autchat autisticjoy</t>
  </si>
  <si>
    <t>autchat a2</t>
  </si>
  <si>
    <t>aspergers</t>
  </si>
  <si>
    <t>autcat catsofautchat autchat</t>
  </si>
  <si>
    <t>autcat autchat</t>
  </si>
  <si>
    <t>aspergers autchat</t>
  </si>
  <si>
    <t>https://pbs.twimg.com/media/D01NObEXcAEPnDO.jpg</t>
  </si>
  <si>
    <t>https://pbs.twimg.com/media/D0w4DdDU4AA3CM7.jpg</t>
  </si>
  <si>
    <t>https://pbs.twimg.com/media/D1U4pYDXQAAQu37.jpg</t>
  </si>
  <si>
    <t>https://pbs.twimg.com/media/D1UyEyJXcAEKXvD.jpg</t>
  </si>
  <si>
    <t>https://pbs.twimg.com/media/D1U0O0XWoAA7wq8.jpg</t>
  </si>
  <si>
    <t>http://pbs.twimg.com/profile_images/1029107551433121793/Zb_C6fJX_normal.jpg</t>
  </si>
  <si>
    <t>http://pbs.twimg.com/profile_images/1072961213439459328/DGryDaxf_normal.jpg</t>
  </si>
  <si>
    <t>http://pbs.twimg.com/profile_images/808865120155672576/Xn-flHCS_normal.jpg</t>
  </si>
  <si>
    <t>http://pbs.twimg.com/profile_images/663140785286545408/TX0mZiEz_normal.jpg</t>
  </si>
  <si>
    <t>http://pbs.twimg.com/profile_images/2516503193/9kson513vklqavaisnkh_normal.jpeg</t>
  </si>
  <si>
    <t>http://pbs.twimg.com/profile_images/1085745060539523072/mDQ6LXPr_normal.jpg</t>
  </si>
  <si>
    <t>http://pbs.twimg.com/profile_images/545359800410718209/f4NwVSyT_normal.jpeg</t>
  </si>
  <si>
    <t>http://pbs.twimg.com/profile_images/1073653397990096896/pqvaPEyT_normal.jpg</t>
  </si>
  <si>
    <t>http://pbs.twimg.com/profile_images/957633197944332288/vl4bl18l_normal.jpg</t>
  </si>
  <si>
    <t>http://pbs.twimg.com/profile_images/1065366885762396160/MoYl0oOf_normal.jpg</t>
  </si>
  <si>
    <t>http://pbs.twimg.com/profile_images/1095409972366794752/fx91bg4m_normal.jpg</t>
  </si>
  <si>
    <t>http://pbs.twimg.com/profile_images/1088279918272606208/QWIPm3Cc_normal.jpg</t>
  </si>
  <si>
    <t>http://pbs.twimg.com/profile_images/1064047088156184576/PgpRXwcX_normal.jpg</t>
  </si>
  <si>
    <t>http://pbs.twimg.com/profile_images/822673535835508736/fqUE99zr_normal.jpg</t>
  </si>
  <si>
    <t>http://pbs.twimg.com/profile_images/1056269353409241089/4__v4Fh__normal.jpg</t>
  </si>
  <si>
    <t>http://pbs.twimg.com/profile_images/1093326642095755265/TPOhStKo_normal.jpg</t>
  </si>
  <si>
    <t>http://pbs.twimg.com/profile_images/1071536379417518080/J-dc40k3_normal.jpg</t>
  </si>
  <si>
    <t>http://pbs.twimg.com/profile_images/1092096280841646081/UKx5-l2w_normal.jpg</t>
  </si>
  <si>
    <t>http://pbs.twimg.com/profile_images/974073582354538496/wiLgyVDO_normal.jpg</t>
  </si>
  <si>
    <t>http://pbs.twimg.com/profile_images/1007109791209017344/lBWifUw4_normal.jpg</t>
  </si>
  <si>
    <t>http://pbs.twimg.com/profile_images/1104111732430118912/8jkp5ePY_normal.jpg</t>
  </si>
  <si>
    <t>http://abs.twimg.com/sticky/default_profile_images/default_profile_normal.png</t>
  </si>
  <si>
    <t>http://pbs.twimg.com/profile_images/1073976603863146496/u-MtDbSN_normal.jpg</t>
  </si>
  <si>
    <t>http://pbs.twimg.com/profile_images/1002933904372887557/oW5ZXJ0V_normal.jpg</t>
  </si>
  <si>
    <t>http://pbs.twimg.com/profile_images/1093925383366418434/mwFgF89z_normal.jpg</t>
  </si>
  <si>
    <t>http://pbs.twimg.com/profile_images/958551700402417664/dA9f9jhe_normal.jpg</t>
  </si>
  <si>
    <t>http://pbs.twimg.com/profile_images/531724315/twitterProfilePhoto_normal.jpg</t>
  </si>
  <si>
    <t>http://pbs.twimg.com/profile_images/1099360898446176258/HPdIctNy_normal.jpg</t>
  </si>
  <si>
    <t>http://pbs.twimg.com/profile_images/769442371767562240/Qim83pTd_normal.jpg</t>
  </si>
  <si>
    <t>http://pbs.twimg.com/profile_images/787638190312001536/Jy-U0sJB_normal.jpg</t>
  </si>
  <si>
    <t>http://pbs.twimg.com/profile_images/948412192797462528/i0L2oQQR_normal.jpg</t>
  </si>
  <si>
    <t>http://pbs.twimg.com/profile_images/928111887535001600/-cGCS9DT_normal.jpg</t>
  </si>
  <si>
    <t>http://pbs.twimg.com/profile_images/595419029222903808/ka9Sk2L4_normal.jpg</t>
  </si>
  <si>
    <t>http://pbs.twimg.com/profile_images/1100505059991924737/QDGD8ZIP_normal.jpg</t>
  </si>
  <si>
    <t>http://pbs.twimg.com/profile_images/1097084947159048193/d6TC19D1_normal.jpg</t>
  </si>
  <si>
    <t>http://pbs.twimg.com/profile_images/1105136097636560896/nVHPvjhN_normal.jpg</t>
  </si>
  <si>
    <t>http://pbs.twimg.com/profile_images/1100716046107869186/D2pvIsCg_normal.jpg</t>
  </si>
  <si>
    <t>http://pbs.twimg.com/profile_images/771880623946465280/BXLli4UG_normal.jpg</t>
  </si>
  <si>
    <t>http://pbs.twimg.com/profile_images/1092913639844003840/hV9235Qk_normal.jpg</t>
  </si>
  <si>
    <t>http://pbs.twimg.com/profile_images/812702034835095552/qCqYbISZ_normal.jpg</t>
  </si>
  <si>
    <t>http://pbs.twimg.com/profile_images/1082369760116043779/XNqeNd-T_normal.jpg</t>
  </si>
  <si>
    <t>http://pbs.twimg.com/profile_images/783703265770962944/PG3TFMbb_normal.jpg</t>
  </si>
  <si>
    <t>http://pbs.twimg.com/profile_images/428222472484184064/baERJl2b_normal.png</t>
  </si>
  <si>
    <t>http://pbs.twimg.com/profile_images/1100251197196460032/4zyW_i6E_normal.jpg</t>
  </si>
  <si>
    <t>http://pbs.twimg.com/profile_images/1018909499569172483/W6HlS2gB_normal.jpg</t>
  </si>
  <si>
    <t>http://pbs.twimg.com/profile_images/1096277664229289985/mfFuMoIr_normal.jpg</t>
  </si>
  <si>
    <t>http://pbs.twimg.com/profile_images/1082384351478845441/XJkJbkmQ_normal.jpg</t>
  </si>
  <si>
    <t>http://pbs.twimg.com/profile_images/759417800591106049/46CpUYVY_normal.jpg</t>
  </si>
  <si>
    <t>http://pbs.twimg.com/profile_images/593803027737387008/RLmHoyff_normal.png</t>
  </si>
  <si>
    <t>http://pbs.twimg.com/profile_images/458009136139993089/QS5Qx7MT_normal.jpeg</t>
  </si>
  <si>
    <t>http://pbs.twimg.com/profile_images/1094026772197171200/_RjiuaLi_normal.jpg</t>
  </si>
  <si>
    <t>http://pbs.twimg.com/profile_images/925371046932418561/Iv4d247k_normal.jpg</t>
  </si>
  <si>
    <t>http://pbs.twimg.com/profile_images/3499587536/1dcacd921a03a27339904575e924aec3_normal.jpeg</t>
  </si>
  <si>
    <t>http://pbs.twimg.com/profile_images/635207013719379968/MdbJXyrH_normal.jpg</t>
  </si>
  <si>
    <t>http://pbs.twimg.com/profile_images/1103758377153425411/VjMDWkor_normal.jpg</t>
  </si>
  <si>
    <t>http://pbs.twimg.com/profile_images/911359409414078464/hYiJ6XJU_normal.jpg</t>
  </si>
  <si>
    <t>http://pbs.twimg.com/profile_images/449254605818306560/bCGpNVOp_normal.jpeg</t>
  </si>
  <si>
    <t>http://pbs.twimg.com/profile_images/1045796266750431235/qHKyFYsy_normal.jpg</t>
  </si>
  <si>
    <t>http://pbs.twimg.com/profile_images/951290078080286721/VtJ88Jzc_normal.jpg</t>
  </si>
  <si>
    <t>http://pbs.twimg.com/profile_images/1033020574929510400/T4TteNZa_normal.jpg</t>
  </si>
  <si>
    <t>http://pbs.twimg.com/profile_images/929391864960217088/YU42P1pk_normal.jpg</t>
  </si>
  <si>
    <t>http://pbs.twimg.com/profile_images/1103859060095442944/R8ozpuNY_normal.jpg</t>
  </si>
  <si>
    <t>http://pbs.twimg.com/profile_images/1064610889687592960/mUVFG7-3_normal.jpg</t>
  </si>
  <si>
    <t>http://pbs.twimg.com/profile_images/927398986872381441/vP1nwlTR_normal.jpg</t>
  </si>
  <si>
    <t>http://pbs.twimg.com/profile_images/1105145020510863360/L-upQhQB_normal.jpg</t>
  </si>
  <si>
    <t>http://pbs.twimg.com/profile_images/1054054644165550081/oMCeHYay_normal.jpg</t>
  </si>
  <si>
    <t>http://pbs.twimg.com/profile_images/1093871474342068226/KWUj1tje_normal.jpg</t>
  </si>
  <si>
    <t>http://pbs.twimg.com/profile_images/1092007264523862016/JgFk8pSf_normal.jpg</t>
  </si>
  <si>
    <t>http://pbs.twimg.com/profile_images/965239487285596161/NDDpgf4Y_normal.jpg</t>
  </si>
  <si>
    <t>http://pbs.twimg.com/profile_images/1778773460/image_normal.jpg</t>
  </si>
  <si>
    <t>http://pbs.twimg.com/profile_images/987088157526016002/Eajs_5gF_normal.jpg</t>
  </si>
  <si>
    <t>http://pbs.twimg.com/profile_images/1082207012358885376/2vyqAs0u_normal.jpg</t>
  </si>
  <si>
    <t>http://pbs.twimg.com/profile_images/1087276644623093760/dYjXMsZJ_normal.jpg</t>
  </si>
  <si>
    <t>http://pbs.twimg.com/profile_images/1085037590728896512/hyihdeeE_normal.jpg</t>
  </si>
  <si>
    <t>http://pbs.twimg.com/profile_images/94246032/Photo_11_normal.jpg</t>
  </si>
  <si>
    <t>http://pbs.twimg.com/profile_images/2185169599/coloring21.1_normal.png</t>
  </si>
  <si>
    <t>http://pbs.twimg.com/profile_images/1083632582636523522/vb6gX9Bx_normal.jpg</t>
  </si>
  <si>
    <t>http://pbs.twimg.com/profile_images/912269682870243328/mE4eu2Bt_normal.jpg</t>
  </si>
  <si>
    <t>http://pbs.twimg.com/profile_images/378800000369604699/c0ebbb1cb39f77695b5b2e5e133e690e_normal.jpeg</t>
  </si>
  <si>
    <t>http://pbs.twimg.com/profile_images/1077030808412577792/tIZogSMj_normal.jpg</t>
  </si>
  <si>
    <t>http://pbs.twimg.com/profile_images/1949406327/image_normal.jpg</t>
  </si>
  <si>
    <t>http://pbs.twimg.com/profile_images/997372495325024256/UrwbgfGa_normal.jpg</t>
  </si>
  <si>
    <t>http://pbs.twimg.com/profile_images/1096537179264831489/RWrs3QYn_normal.png</t>
  </si>
  <si>
    <t>http://pbs.twimg.com/profile_images/1058426965856845826/jfqeefQ1_normal.jpg</t>
  </si>
  <si>
    <t>http://pbs.twimg.com/profile_images/1089543964561154049/o51QX-Ox_normal.jpg</t>
  </si>
  <si>
    <t>http://pbs.twimg.com/profile_images/763393229089714176/525TTZZS_normal.jpg</t>
  </si>
  <si>
    <t>http://pbs.twimg.com/profile_images/1072018833186177025/rzmE5pRi_normal.jpg</t>
  </si>
  <si>
    <t>http://pbs.twimg.com/profile_images/880792380605181952/E9mIkMmJ_normal.jpg</t>
  </si>
  <si>
    <t>http://pbs.twimg.com/profile_images/579764749770067970/B4ikz9fA_normal.png</t>
  </si>
  <si>
    <t>http://pbs.twimg.com/profile_images/756355143671554050/5BB05DG8_normal.jpg</t>
  </si>
  <si>
    <t>http://pbs.twimg.com/profile_images/851460547140886533/tEIJdmMh_normal.jpg</t>
  </si>
  <si>
    <t>http://pbs.twimg.com/profile_images/1080500564620992516/dX6su2Cn_normal.jpg</t>
  </si>
  <si>
    <t>http://pbs.twimg.com/profile_images/619659289469169664/PHkYDzJx_normal.jpg</t>
  </si>
  <si>
    <t>http://pbs.twimg.com/profile_images/984919187884736513/MqW29PWY_normal.jpg</t>
  </si>
  <si>
    <t>http://pbs.twimg.com/profile_images/1032311860077318146/IQo7rzU-_normal.jpg</t>
  </si>
  <si>
    <t>http://pbs.twimg.com/profile_images/1054446252958666753/O0g9fJEt_normal.jpg</t>
  </si>
  <si>
    <t>http://pbs.twimg.com/profile_images/903429727318294528/I0FEULHs_normal.jpg</t>
  </si>
  <si>
    <t>http://pbs.twimg.com/profile_images/1074768215790764032/suShcWDO_normal.jpg</t>
  </si>
  <si>
    <t>http://pbs.twimg.com/profile_images/1100281790143610880/Z4-5Xne6_normal.jpg</t>
  </si>
  <si>
    <t>http://pbs.twimg.com/profile_images/1095353343466262528/zmoyccGj_normal.jpg</t>
  </si>
  <si>
    <t>http://pbs.twimg.com/profile_images/912104457990795264/Kcu24AP2_normal.jpg</t>
  </si>
  <si>
    <t>http://pbs.twimg.com/profile_images/995992335593816064/rfAOi64E_normal.jpg</t>
  </si>
  <si>
    <t>http://pbs.twimg.com/profile_images/1026728340281905153/y5JPhmrZ_normal.jpg</t>
  </si>
  <si>
    <t>https://twitter.com/autisticosaurus/status/1102294238430224385</t>
  </si>
  <si>
    <t>https://twitter.com/autisticosaurus/status/1102294240502185984</t>
  </si>
  <si>
    <t>https://twitter.com/autisticosaurus/status/1102294242192433154</t>
  </si>
  <si>
    <t>https://twitter.com/autisticosaurus/status/1102294244138590209</t>
  </si>
  <si>
    <t>https://twitter.com/autisticosaurus/status/1102294245661118464</t>
  </si>
  <si>
    <t>https://twitter.com/nicole_cliffe/status/1102317447967760386</t>
  </si>
  <si>
    <t>https://twitter.com/lelielle/status/1102317551839666177</t>
  </si>
  <si>
    <t>https://twitter.com/georgetakesajob/status/1102318637237653504</t>
  </si>
  <si>
    <t>https://twitter.com/madelineandraia/status/1102320076282159104</t>
  </si>
  <si>
    <t>https://twitter.com/bosswizard1984/status/1102321057124548608</t>
  </si>
  <si>
    <t>https://twitter.com/flpeir/status/1102321475992858624</t>
  </si>
  <si>
    <t>https://twitter.com/tiara_laird/status/1102322486367186944</t>
  </si>
  <si>
    <t>https://twitter.com/funkiepiano/status/1102321493432852480</t>
  </si>
  <si>
    <t>https://twitter.com/funkiepiano/status/1102322487810015232</t>
  </si>
  <si>
    <t>https://twitter.com/arizonakarenina/status/1102322570026614784</t>
  </si>
  <si>
    <t>https://twitter.com/tokenblackaspie/status/1102322692768890881</t>
  </si>
  <si>
    <t>https://twitter.com/__insa__/status/1102325337483108358</t>
  </si>
  <si>
    <t>https://twitter.com/diabeticrhythm/status/1102316208420990981</t>
  </si>
  <si>
    <t>https://twitter.com/diabeticrhythm/status/1102316806188998662</t>
  </si>
  <si>
    <t>https://twitter.com/diabeticrhythm/status/1102317547179950080</t>
  </si>
  <si>
    <t>https://twitter.com/diabeticrhythm/status/1102321107867262976</t>
  </si>
  <si>
    <t>https://twitter.com/diabeticrhythm/status/1102321668536614912</t>
  </si>
  <si>
    <t>https://twitter.com/diabeticrhythm/status/1102325287335940098</t>
  </si>
  <si>
    <t>https://twitter.com/haleymossart/status/1102321912850665472</t>
  </si>
  <si>
    <t>https://twitter.com/clarissaj97/status/1102327749648269312</t>
  </si>
  <si>
    <t>https://twitter.com/gbosabiaspin/status/1102328346493546503</t>
  </si>
  <si>
    <t>https://twitter.com/pinkproletariat/status/1102329389856026629</t>
  </si>
  <si>
    <t>https://twitter.com/milly339/status/1102328990818357250</t>
  </si>
  <si>
    <t>https://twitter.com/milly339/status/1102329773341270022</t>
  </si>
  <si>
    <t>https://twitter.com/asha_lh/status/1102330797510389760</t>
  </si>
  <si>
    <t>https://twitter.com/tphautism/status/1102331147613200385</t>
  </si>
  <si>
    <t>https://twitter.com/tphautism/status/1102331942819622912</t>
  </si>
  <si>
    <t>https://twitter.com/neptuneriley/status/1102335884085678080</t>
  </si>
  <si>
    <t>https://twitter.com/superoctet33/status/1102342759959031808</t>
  </si>
  <si>
    <t>https://twitter.com/autiedragon/status/1102342243174805506</t>
  </si>
  <si>
    <t>https://twitter.com/autiedragon/status/1102342771183108096</t>
  </si>
  <si>
    <t>https://twitter.com/autiedragon/status/1102342936203878400</t>
  </si>
  <si>
    <t>https://twitter.com/linkisagirl/status/1102369365557760000</t>
  </si>
  <si>
    <t>https://twitter.com/gwenstarlight/status/1102382975407345664</t>
  </si>
  <si>
    <t>https://twitter.com/tinker_tanner/status/1102386636917100544</t>
  </si>
  <si>
    <t>https://twitter.com/likeasquarepeg/status/1102390496712888320</t>
  </si>
  <si>
    <t>https://twitter.com/courtneyhammett/status/1102392619546615808</t>
  </si>
  <si>
    <t>https://twitter.com/courtneyhammett/status/1102392624604950528</t>
  </si>
  <si>
    <t>https://twitter.com/kerima_cevik/status/1102399259121471489</t>
  </si>
  <si>
    <t>https://twitter.com/catygreen/status/1102405595670429696</t>
  </si>
  <si>
    <t>https://twitter.com/wearelikeyrkid/status/1102434351395098625</t>
  </si>
  <si>
    <t>https://twitter.com/erugg/status/1102440560244080640</t>
  </si>
  <si>
    <t>https://twitter.com/rutiregan/status/1102443770774278145</t>
  </si>
  <si>
    <t>https://twitter.com/fikemartin/status/1102444074987069440</t>
  </si>
  <si>
    <t>https://twitter.com/fikemartin/status/1102444124261761024</t>
  </si>
  <si>
    <t>https://twitter.com/ashstrowger/status/1102469431786201088</t>
  </si>
  <si>
    <t>https://twitter.com/magnus919/status/1102327445087309825</t>
  </si>
  <si>
    <t>https://twitter.com/magnus919/status/1102328099486789632</t>
  </si>
  <si>
    <t>https://twitter.com/magnus919/status/1102329766047305733</t>
  </si>
  <si>
    <t>https://twitter.com/magnus919/status/1102329971169808386</t>
  </si>
  <si>
    <t>https://twitter.com/bhrasht_achari/status/1102531433434767361</t>
  </si>
  <si>
    <t>https://twitter.com/iconohash/status/1102622395867820032</t>
  </si>
  <si>
    <t>https://twitter.com/timgordonjr/status/1102644389300580353</t>
  </si>
  <si>
    <t>https://twitter.com/danzigerlily/status/1103013605132259328</t>
  </si>
  <si>
    <t>https://twitter.com/autismsite/status/1103080488283959296</t>
  </si>
  <si>
    <t>https://twitter.com/_brown_recluse_/status/1104125322310500352</t>
  </si>
  <si>
    <t>https://twitter.com/_brown_recluse_/status/1104125932552347650</t>
  </si>
  <si>
    <t>https://twitter.com/_brown_recluse_/status/1104126515212562432</t>
  </si>
  <si>
    <t>https://twitter.com/_brown_recluse_/status/1104127268983459841</t>
  </si>
  <si>
    <t>https://twitter.com/_brown_recluse_/status/1104127849722609664</t>
  </si>
  <si>
    <t>https://twitter.com/_brown_recluse_/status/1104128069936209920</t>
  </si>
  <si>
    <t>https://twitter.com/_brown_recluse_/status/1104128930498281474</t>
  </si>
  <si>
    <t>https://twitter.com/_brown_recluse_/status/1104129304839901185</t>
  </si>
  <si>
    <t>https://twitter.com/_brown_recluse_/status/1104130453995368448</t>
  </si>
  <si>
    <t>https://twitter.com/_brown_recluse_/status/1104152724063510529</t>
  </si>
  <si>
    <t>https://twitter.com/torriepattillo/status/1104162380123160576</t>
  </si>
  <si>
    <t>https://twitter.com/scottmcnamara12/status/1104426103979081730</t>
  </si>
  <si>
    <t>https://twitter.com/tinu/status/1099677514539126789</t>
  </si>
  <si>
    <t>https://twitter.com/androgyneacedia/status/1104673818004672512</t>
  </si>
  <si>
    <t>https://twitter.com/flowerqueers/status/1104823707153838080</t>
  </si>
  <si>
    <t>https://twitter.com/flowerqueers/status/1104824363801427968</t>
  </si>
  <si>
    <t>https://twitter.com/flowerqueers/status/1104830005295497216</t>
  </si>
  <si>
    <t>https://twitter.com/untonuggan/status/1104839746751213572</t>
  </si>
  <si>
    <t>https://twitter.com/mxoolong/status/1104840768437608448</t>
  </si>
  <si>
    <t>https://twitter.com/santchiweb/status/1104844471072686082</t>
  </si>
  <si>
    <t>https://twitter.com/slooterman/status/1102317249585647616</t>
  </si>
  <si>
    <t>https://twitter.com/bixmediocre/status/1102317644613472256</t>
  </si>
  <si>
    <t>https://twitter.com/bixmediocre/status/1102318123795996672</t>
  </si>
  <si>
    <t>https://twitter.com/bixmediocre/status/1102318231774085120</t>
  </si>
  <si>
    <t>https://twitter.com/bixmediocre/status/1102318249025331200</t>
  </si>
  <si>
    <t>https://twitter.com/lavie_encode/status/1102320146264322049</t>
  </si>
  <si>
    <t>https://twitter.com/skp_slp/status/1102331905180139523</t>
  </si>
  <si>
    <t>https://twitter.com/slooterman/status/1102318804602888193</t>
  </si>
  <si>
    <t>https://twitter.com/haleymossart/status/1102324022497472518</t>
  </si>
  <si>
    <t>https://twitter.com/miketheaspie/status/1102328777873506304</t>
  </si>
  <si>
    <t>https://twitter.com/rainforestgardn/status/1102324508944408576</t>
  </si>
  <si>
    <t>https://twitter.com/kaelanrhy/status/1104842688380039168</t>
  </si>
  <si>
    <t>https://twitter.com/kaelanrhy/status/1104842975958380544</t>
  </si>
  <si>
    <t>https://twitter.com/kaelanrhy/status/1104843617347108864</t>
  </si>
  <si>
    <t>https://twitter.com/kaelanrhy/status/1104843619528105985</t>
  </si>
  <si>
    <t>https://twitter.com/kaelanrhy/status/1104843730798895104</t>
  </si>
  <si>
    <t>https://twitter.com/kaelanrhy/status/1104844126770495488</t>
  </si>
  <si>
    <t>https://twitter.com/kaelanrhy/status/1104844424637571075</t>
  </si>
  <si>
    <t>https://twitter.com/kaelanrhy/status/1104845397200035841</t>
  </si>
  <si>
    <t>https://twitter.com/kaelanrhy/status/1104846011124539392</t>
  </si>
  <si>
    <t>https://twitter.com/rainforestgardn/status/1104844972631748608</t>
  </si>
  <si>
    <t>https://twitter.com/rainforestgardn/status/1104845757746761728</t>
  </si>
  <si>
    <t>https://twitter.com/amichaelcohn/status/1104844636751716352</t>
  </si>
  <si>
    <t>https://twitter.com/amichaelcohn/status/1104845113405009921</t>
  </si>
  <si>
    <t>https://twitter.com/amichaelcohn/status/1104847205637120000</t>
  </si>
  <si>
    <t>https://twitter.com/amichaelcohn/status/1104847679954120704</t>
  </si>
  <si>
    <t>https://twitter.com/amichaelcohn/status/1104848893043335168</t>
  </si>
  <si>
    <t>https://twitter.com/amichaelcohn/status/1104849747674685440</t>
  </si>
  <si>
    <t>https://twitter.com/amichaelcohn/status/1104850957303603200</t>
  </si>
  <si>
    <t>https://twitter.com/jesuisann_/status/1104851379477204992</t>
  </si>
  <si>
    <t>https://twitter.com/kidsbookbot/status/1104852643535618048</t>
  </si>
  <si>
    <t>https://twitter.com/emmagpaley/status/1104854011881115649</t>
  </si>
  <si>
    <t>https://twitter.com/advocatamy1/status/1104853879756345352</t>
  </si>
  <si>
    <t>https://twitter.com/advocatamy1/status/1104854158111395842</t>
  </si>
  <si>
    <t>https://twitter.com/kcahp/status/1102316514395357184</t>
  </si>
  <si>
    <t>https://twitter.com/kcahp/status/1102317361644756992</t>
  </si>
  <si>
    <t>https://twitter.com/kcahp/status/1104840165841756160</t>
  </si>
  <si>
    <t>https://twitter.com/kcahp/status/1104842253711794176</t>
  </si>
  <si>
    <t>https://twitter.com/kcahp/status/1104844960245866496</t>
  </si>
  <si>
    <t>https://twitter.com/helenrottier/status/1104842395236089857</t>
  </si>
  <si>
    <t>https://twitter.com/rainforestgardn/status/1104843002990784513</t>
  </si>
  <si>
    <t>https://twitter.com/endeverstar/status/1102319097323241472</t>
  </si>
  <si>
    <t>https://twitter.com/atypicalhazel/status/1102332352922075138</t>
  </si>
  <si>
    <t>https://twitter.com/atypicalhazel/status/1102332481737539590</t>
  </si>
  <si>
    <t>https://twitter.com/endeverstar/status/1102363994524856320</t>
  </si>
  <si>
    <t>https://twitter.com/endeverstar/status/1102364046081155072</t>
  </si>
  <si>
    <t>https://twitter.com/ashleighjmills/status/1102323440848121857</t>
  </si>
  <si>
    <t>https://twitter.com/ashleighjmills/status/1102325204968194050</t>
  </si>
  <si>
    <t>https://twitter.com/ashleighjmills/status/1102325918461243392</t>
  </si>
  <si>
    <t>https://twitter.com/ashleighjmills/status/1102327277721976833</t>
  </si>
  <si>
    <t>https://twitter.com/ashleighjmills/status/1102328714921164800</t>
  </si>
  <si>
    <t>https://twitter.com/ashleighjmills/status/1102330570758082560</t>
  </si>
  <si>
    <t>https://twitter.com/ashleighjmills/status/1102331482889162758</t>
  </si>
  <si>
    <t>https://twitter.com/ashleighjmills/status/1102332714328514561</t>
  </si>
  <si>
    <t>https://twitter.com/endeverstar/status/1102364109033504768</t>
  </si>
  <si>
    <t>https://twitter.com/skp_slp/status/1102327939536957440</t>
  </si>
  <si>
    <t>https://twitter.com/skp_slp/status/1102328560474378241</t>
  </si>
  <si>
    <t>https://twitter.com/skp_slp/status/1102328854998339584</t>
  </si>
  <si>
    <t>https://twitter.com/skp_slp/status/1102329251867578374</t>
  </si>
  <si>
    <t>https://twitter.com/skp_slp/status/1102330127671799808</t>
  </si>
  <si>
    <t>https://twitter.com/skp_slp/status/1102330489434714113</t>
  </si>
  <si>
    <t>https://twitter.com/skp_slp/status/1102330906986115072</t>
  </si>
  <si>
    <t>https://twitter.com/skp_slp/status/1102331315314221056</t>
  </si>
  <si>
    <t>https://twitter.com/skp_slp/status/1102331455219339264</t>
  </si>
  <si>
    <t>https://twitter.com/skp_slp/status/1102331480494223360</t>
  </si>
  <si>
    <t>https://twitter.com/skp_slp/status/1102331840931745792</t>
  </si>
  <si>
    <t>https://twitter.com/skp_slp/status/1102331964131024897</t>
  </si>
  <si>
    <t>https://twitter.com/skp_slp/status/1102331988147691521</t>
  </si>
  <si>
    <t>https://twitter.com/skp_slp/status/1102332217185972224</t>
  </si>
  <si>
    <t>https://twitter.com/skp_slp/status/1102332517565296640</t>
  </si>
  <si>
    <t>https://twitter.com/skp_slp/status/1102332578571452416</t>
  </si>
  <si>
    <t>https://twitter.com/skp_slp/status/1102333358649020416</t>
  </si>
  <si>
    <t>https://twitter.com/skp_slp/status/1102338330858008576</t>
  </si>
  <si>
    <t>https://twitter.com/endeverstar/status/1102364410360680448</t>
  </si>
  <si>
    <t>https://twitter.com/helenrottier/status/1104844683849682944</t>
  </si>
  <si>
    <t>https://twitter.com/sianisat/status/1104837077127102464</t>
  </si>
  <si>
    <t>https://twitter.com/sianisat/status/1104841508556025856</t>
  </si>
  <si>
    <t>https://twitter.com/sianisat/status/1104844404030930944</t>
  </si>
  <si>
    <t>https://twitter.com/sianisat/status/1104846283444011008</t>
  </si>
  <si>
    <t>https://twitter.com/sianisat/status/1104847087391395840</t>
  </si>
  <si>
    <t>https://twitter.com/endeverstar/status/1104845290845036544</t>
  </si>
  <si>
    <t>https://twitter.com/subtlykawaii/status/1102317240815362048</t>
  </si>
  <si>
    <t>https://twitter.com/subtlykawaii/status/1102317243638136834</t>
  </si>
  <si>
    <t>https://twitter.com/subtlykawaii/status/1102317987737100288</t>
  </si>
  <si>
    <t>https://twitter.com/subtlykawaii/status/1102319049147584513</t>
  </si>
  <si>
    <t>https://twitter.com/subtlykawaii/status/1102321993347747842</t>
  </si>
  <si>
    <t>https://twitter.com/subtlykawaii/status/1102326876297662467</t>
  </si>
  <si>
    <t>https://twitter.com/subtlykawaii/status/1104848656098828288</t>
  </si>
  <si>
    <t>https://twitter.com/subtlykawaii/status/1104849109909995520</t>
  </si>
  <si>
    <t>https://twitter.com/subtlykawaii/status/1104850075526799360</t>
  </si>
  <si>
    <t>https://twitter.com/endeverstar/status/1104849567114178560</t>
  </si>
  <si>
    <t>https://twitter.com/evanmatyas/status/1104844627985817601</t>
  </si>
  <si>
    <t>https://twitter.com/evanmatyas/status/1104845465059815425</t>
  </si>
  <si>
    <t>https://twitter.com/evanmatyas/status/1104846418638966790</t>
  </si>
  <si>
    <t>https://twitter.com/evanmatyas/status/1104847602959429633</t>
  </si>
  <si>
    <t>https://twitter.com/evanmatyas/status/1104849304139845632</t>
  </si>
  <si>
    <t>https://twitter.com/evanmatyas/status/1104851558771187712</t>
  </si>
  <si>
    <t>https://twitter.com/evanmatyas/status/1104851573455417344</t>
  </si>
  <si>
    <t>https://twitter.com/evanmatyas/status/1104851781891297280</t>
  </si>
  <si>
    <t>https://twitter.com/endeverstar/status/1104845929906003970</t>
  </si>
  <si>
    <t>https://twitter.com/endeverstar/status/1104846809426345984</t>
  </si>
  <si>
    <t>https://twitter.com/endeverstar/status/1104852033671057408</t>
  </si>
  <si>
    <t>https://twitter.com/myrnaploy/status/1102332938178445312</t>
  </si>
  <si>
    <t>https://twitter.com/autisticb4mmr/status/1102333649096105985</t>
  </si>
  <si>
    <t>https://twitter.com/huffietina/status/1102315665002766336</t>
  </si>
  <si>
    <t>https://twitter.com/huffietina/status/1102318511421079553</t>
  </si>
  <si>
    <t>https://twitter.com/huffietina/status/1104849992408330240</t>
  </si>
  <si>
    <t>https://twitter.com/huffietina/status/1104850410731421699</t>
  </si>
  <si>
    <t>https://twitter.com/huffietina/status/1104850734158368769</t>
  </si>
  <si>
    <t>https://twitter.com/huffietina/status/1104851246366769155</t>
  </si>
  <si>
    <t>https://twitter.com/endeverstar/status/1104851966872629248</t>
  </si>
  <si>
    <t>https://twitter.com/adrianzwall/status/1104855831600906240</t>
  </si>
  <si>
    <t>https://twitter.com/adrianzwall/status/1102321893611372546</t>
  </si>
  <si>
    <t>https://twitter.com/adrianzwall/status/1102322789904719873</t>
  </si>
  <si>
    <t>https://twitter.com/adrianzwall/status/1102323462369099776</t>
  </si>
  <si>
    <t>https://twitter.com/adrianzwall/status/1102325923528040450</t>
  </si>
  <si>
    <t>https://twitter.com/adrianzwall/status/1102327846146576385</t>
  </si>
  <si>
    <t>https://twitter.com/adrianzwall/status/1102328188745760768</t>
  </si>
  <si>
    <t>https://twitter.com/adrianzwall/status/1104849713147400192</t>
  </si>
  <si>
    <t>https://twitter.com/adrianzwall/status/1104851384502022155</t>
  </si>
  <si>
    <t>https://twitter.com/adrianzwall/status/1104852446139035648</t>
  </si>
  <si>
    <t>https://twitter.com/adrianzwall/status/1104853752346001408</t>
  </si>
  <si>
    <t>https://twitter.com/adrianzwall/status/1104858343892500480</t>
  </si>
  <si>
    <t>https://twitter.com/slooterman/status/1104843752999395329</t>
  </si>
  <si>
    <t>https://twitter.com/helenrottier/status/1104835721498689536</t>
  </si>
  <si>
    <t>https://twitter.com/helenrottier/status/1104836681625157633</t>
  </si>
  <si>
    <t>https://twitter.com/helenrottier/status/1104836749543596033</t>
  </si>
  <si>
    <t>https://twitter.com/helenrottier/status/1104836858624786437</t>
  </si>
  <si>
    <t>https://twitter.com/helenrottier/status/1104837995272769537</t>
  </si>
  <si>
    <t>https://twitter.com/helenrottier/status/1104838169734852608</t>
  </si>
  <si>
    <t>https://twitter.com/helenrottier/status/1104838549474590721</t>
  </si>
  <si>
    <t>https://twitter.com/helenrottier/status/1104839308719071232</t>
  </si>
  <si>
    <t>https://twitter.com/helenrottier/status/1104839496305180673</t>
  </si>
  <si>
    <t>https://twitter.com/helenrottier/status/1104839514672033792</t>
  </si>
  <si>
    <t>https://twitter.com/helenrottier/status/1104839561857904640</t>
  </si>
  <si>
    <t>https://twitter.com/helenrottier/status/1104839895602872321</t>
  </si>
  <si>
    <t>https://twitter.com/helenrottier/status/1104841824680755201</t>
  </si>
  <si>
    <t>https://twitter.com/helenrottier/status/1104841854057623554</t>
  </si>
  <si>
    <t>https://twitter.com/helenrottier/status/1104842250796888065</t>
  </si>
  <si>
    <t>https://twitter.com/helenrottier/status/1104843002349080577</t>
  </si>
  <si>
    <t>https://twitter.com/helenrottier/status/1104843134343790593</t>
  </si>
  <si>
    <t>https://twitter.com/helenrottier/status/1104845103577923590</t>
  </si>
  <si>
    <t>https://twitter.com/helenrottier/status/1104845589483843586</t>
  </si>
  <si>
    <t>https://twitter.com/helenrottier/status/1104845820187369472</t>
  </si>
  <si>
    <t>https://twitter.com/helenrottier/status/1104846824307912704</t>
  </si>
  <si>
    <t>https://twitter.com/endeverstar/status/1104846010440773633</t>
  </si>
  <si>
    <t>https://twitter.com/aspiehuman/status/1104853224127893504</t>
  </si>
  <si>
    <t>https://twitter.com/aspiehuman/status/1102324736116379651</t>
  </si>
  <si>
    <t>https://twitter.com/aspiehuman/status/1102329239070740480</t>
  </si>
  <si>
    <t>https://twitter.com/aspiehuman/status/1102335280688885761</t>
  </si>
  <si>
    <t>https://twitter.com/aspiehuman/status/1104859771365134336</t>
  </si>
  <si>
    <t>https://twitter.com/ahahunter/status/1104860865948336128</t>
  </si>
  <si>
    <t>https://twitter.com/slooterman/status/1102318281535512577</t>
  </si>
  <si>
    <t>https://twitter.com/a_silent_child/status/1102324880769466368</t>
  </si>
  <si>
    <t>https://twitter.com/a_silent_child/status/1102326421748367361</t>
  </si>
  <si>
    <t>https://twitter.com/a_silent_child/status/1102327044359237632</t>
  </si>
  <si>
    <t>https://twitter.com/a_silent_child/status/1102330512373440512</t>
  </si>
  <si>
    <t>https://twitter.com/a_silent_child/status/1102330775746293761</t>
  </si>
  <si>
    <t>https://twitter.com/endeverstar/status/1102364219247194113</t>
  </si>
  <si>
    <t>https://twitter.com/yes_thattoo/status/1102327696531603456</t>
  </si>
  <si>
    <t>https://twitter.com/endeverstar/status/1102319523842019329</t>
  </si>
  <si>
    <t>https://twitter.com/endeverstar/status/1102342346321014784</t>
  </si>
  <si>
    <t>https://twitter.com/autisticb4mmr/status/1102326635531952133</t>
  </si>
  <si>
    <t>https://twitter.com/yes_thattoo/status/1102314454975434753</t>
  </si>
  <si>
    <t>https://twitter.com/yes_thattoo/status/1102317476774363138</t>
  </si>
  <si>
    <t>https://twitter.com/yes_thattoo/status/1102321494401654784</t>
  </si>
  <si>
    <t>https://twitter.com/yes_thattoo/status/1102324885714599936</t>
  </si>
  <si>
    <t>https://twitter.com/yes_thattoo/status/1102328249546346497</t>
  </si>
  <si>
    <t>https://twitter.com/yes_thattoo/status/1102329272071610370</t>
  </si>
  <si>
    <t>https://twitter.com/yes_thattoo/status/1104861389712179200</t>
  </si>
  <si>
    <t>https://twitter.com/endeverstar/status/1104850646077890560</t>
  </si>
  <si>
    <t>https://twitter.com/d_caius/status/1104846726362554368</t>
  </si>
  <si>
    <t>https://twitter.com/d_caius/status/1104847418003259394</t>
  </si>
  <si>
    <t>https://twitter.com/d_caius/status/1104849063197982720</t>
  </si>
  <si>
    <t>https://twitter.com/d_caius/status/1104849597627809793</t>
  </si>
  <si>
    <t>https://twitter.com/d_caius/status/1104850016173256706</t>
  </si>
  <si>
    <t>https://twitter.com/d_caius/status/1104850361851039744</t>
  </si>
  <si>
    <t>https://twitter.com/d_caius/status/1104851900095254529</t>
  </si>
  <si>
    <t>https://twitter.com/d_caius/status/1104852420071485440</t>
  </si>
  <si>
    <t>https://twitter.com/d_caius/status/1104852786485907456</t>
  </si>
  <si>
    <t>https://twitter.com/d_caius/status/1104853059593752577</t>
  </si>
  <si>
    <t>https://twitter.com/d_caius/status/1104853541158572032</t>
  </si>
  <si>
    <t>https://twitter.com/d_caius/status/1104853739461062658</t>
  </si>
  <si>
    <t>https://twitter.com/d_caius/status/1104854144219783170</t>
  </si>
  <si>
    <t>https://twitter.com/d_caius/status/1104854872543899649</t>
  </si>
  <si>
    <t>https://twitter.com/d_caius/status/1104855534035963904</t>
  </si>
  <si>
    <t>https://twitter.com/d_caius/status/1104855912651673602</t>
  </si>
  <si>
    <t>https://twitter.com/d_caius/status/1104856379670568961</t>
  </si>
  <si>
    <t>https://twitter.com/d_caius/status/1104856815978889216</t>
  </si>
  <si>
    <t>https://twitter.com/d_caius/status/1104857230682349568</t>
  </si>
  <si>
    <t>https://twitter.com/d_caius/status/1104858415069884416</t>
  </si>
  <si>
    <t>https://twitter.com/d_caius/status/1104858847066374144</t>
  </si>
  <si>
    <t>https://twitter.com/d_caius/status/1104859306174963712</t>
  </si>
  <si>
    <t>https://twitter.com/d_caius/status/1104859741883371521</t>
  </si>
  <si>
    <t>https://twitter.com/d_caius/status/1104862431426301954</t>
  </si>
  <si>
    <t>https://twitter.com/autistic_ace/status/1104852969772728320</t>
  </si>
  <si>
    <t>https://twitter.com/carlymho/status/1104864084393148423</t>
  </si>
  <si>
    <t>https://twitter.com/slooterman/status/1104841720393580550</t>
  </si>
  <si>
    <t>https://twitter.com/endeverstar/status/1104840938453495808</t>
  </si>
  <si>
    <t>https://twitter.com/endeverstar/status/1104841623257534464</t>
  </si>
  <si>
    <t>https://twitter.com/carlymho/status/1104838704626126849</t>
  </si>
  <si>
    <t>https://twitter.com/carlymho/status/1104839699741462528</t>
  </si>
  <si>
    <t>https://twitter.com/carlymho/status/1104840297283010562</t>
  </si>
  <si>
    <t>https://twitter.com/carlymho/status/1104841140291940352</t>
  </si>
  <si>
    <t>https://twitter.com/emccoy_writer/status/1104859408167854081</t>
  </si>
  <si>
    <t>https://twitter.com/emccoy_writer/status/1104859798229708800</t>
  </si>
  <si>
    <t>https://twitter.com/emccoy_writer/status/1104860014714515456</t>
  </si>
  <si>
    <t>https://twitter.com/emccoy_writer/status/1104867098398994432</t>
  </si>
  <si>
    <t>https://twitter.com/d24socialist/status/1104859856572477442</t>
  </si>
  <si>
    <t>https://twitter.com/kenoduffy/status/1104867116119924738</t>
  </si>
  <si>
    <t>https://twitter.com/gayphysicist/status/1102322157777022976</t>
  </si>
  <si>
    <t>https://twitter.com/gayphysicist/status/1102322856174780418</t>
  </si>
  <si>
    <t>https://twitter.com/gayphysicist/status/1102323011888267264</t>
  </si>
  <si>
    <t>https://twitter.com/gayphysicist/status/1102323159976554496</t>
  </si>
  <si>
    <t>https://twitter.com/gayphysicist/status/1102323651892994048</t>
  </si>
  <si>
    <t>https://twitter.com/gayphysicist/status/1102324030789611520</t>
  </si>
  <si>
    <t>https://twitter.com/gayphysicist/status/1102324198888869900</t>
  </si>
  <si>
    <t>https://twitter.com/gayphysicist/status/1102324760241991680</t>
  </si>
  <si>
    <t>https://twitter.com/gayphysicist/status/1102325057513287687</t>
  </si>
  <si>
    <t>https://twitter.com/everthecrafter/status/1102333148568997890</t>
  </si>
  <si>
    <t>https://twitter.com/lavie_encode/status/1102318968835112960</t>
  </si>
  <si>
    <t>https://twitter.com/lavie_encode/status/1102319489478217729</t>
  </si>
  <si>
    <t>https://twitter.com/lavie_encode/status/1102322716101787651</t>
  </si>
  <si>
    <t>https://twitter.com/lavie_encode/status/1102323728992690178</t>
  </si>
  <si>
    <t>https://twitter.com/lavie_encode/status/1102324211970949120</t>
  </si>
  <si>
    <t>https://twitter.com/lavie_encode/status/1102324829255024640</t>
  </si>
  <si>
    <t>https://twitter.com/haleymossart/status/1102320297909325829</t>
  </si>
  <si>
    <t>https://twitter.com/autisticb4mmr/status/1102322763954417664</t>
  </si>
  <si>
    <t>https://twitter.com/everthecrafter/status/1102333576836771840</t>
  </si>
  <si>
    <t>https://twitter.com/moxielsapphire/status/1104842948561141760</t>
  </si>
  <si>
    <t>https://twitter.com/moxielsapphire/status/1104844849402896385</t>
  </si>
  <si>
    <t>https://twitter.com/moxielsapphire/status/1104844851923759106</t>
  </si>
  <si>
    <t>https://twitter.com/moxielsapphire/status/1104845917256003589</t>
  </si>
  <si>
    <t>https://twitter.com/moxielsapphire/status/1104845918354853888</t>
  </si>
  <si>
    <t>https://twitter.com/moxielsapphire/status/1104847993876840448</t>
  </si>
  <si>
    <t>https://twitter.com/moxielsapphire/status/1104850117457207296</t>
  </si>
  <si>
    <t>https://twitter.com/moxielsapphire/status/1104850118908424192</t>
  </si>
  <si>
    <t>https://twitter.com/moxielsapphire/status/1104852160766857216</t>
  </si>
  <si>
    <t>https://twitter.com/moxielsapphire/status/1104852161848983552</t>
  </si>
  <si>
    <t>https://twitter.com/endeverstar/status/1104846172055728129</t>
  </si>
  <si>
    <t>https://twitter.com/endeverstar/status/1104846294298746880</t>
  </si>
  <si>
    <t>https://twitter.com/endeverstar/status/1104848469104062465</t>
  </si>
  <si>
    <t>https://twitter.com/everthecrafter/status/1104868532683227143</t>
  </si>
  <si>
    <t>https://twitter.com/auptimist/status/1104872316494856193</t>
  </si>
  <si>
    <t>https://twitter.com/endeverstar/status/1102318774873546754</t>
  </si>
  <si>
    <t>https://twitter.com/endeverstar/status/1102318784893710336</t>
  </si>
  <si>
    <t>https://twitter.com/endeverstar/status/1102318827042304000</t>
  </si>
  <si>
    <t>https://twitter.com/endeverstar/status/1102318842573840385</t>
  </si>
  <si>
    <t>https://twitter.com/endeverstar/status/1102318909514907648</t>
  </si>
  <si>
    <t>https://twitter.com/endeverstar/status/1102318919199551493</t>
  </si>
  <si>
    <t>https://twitter.com/endeverstar/status/1102319110199767040</t>
  </si>
  <si>
    <t>https://twitter.com/endeverstar/status/1102319179925843968</t>
  </si>
  <si>
    <t>https://twitter.com/endeverstar/status/1102319631539175424</t>
  </si>
  <si>
    <t>https://twitter.com/endeverstar/status/1102320324840812544</t>
  </si>
  <si>
    <t>https://twitter.com/endeverstar/status/1102320347007803392</t>
  </si>
  <si>
    <t>https://twitter.com/endeverstar/status/1102321853018730498</t>
  </si>
  <si>
    <t>https://twitter.com/endeverstar/status/1102364575914057728</t>
  </si>
  <si>
    <t>https://twitter.com/endeverstar/status/1102364591315542016</t>
  </si>
  <si>
    <t>https://twitter.com/endeverstar/status/1102364611817365505</t>
  </si>
  <si>
    <t>https://twitter.com/endeverstar/status/1104831146141995009</t>
  </si>
  <si>
    <t>https://twitter.com/endeverstar/status/1104835530208890880</t>
  </si>
  <si>
    <t>https://twitter.com/endeverstar/status/1104835540996640768</t>
  </si>
  <si>
    <t>https://twitter.com/endeverstar/status/1104835591470891009</t>
  </si>
  <si>
    <t>https://twitter.com/endeverstar/status/1104835853287735296</t>
  </si>
  <si>
    <t>https://twitter.com/endeverstar/status/1104836152807190528</t>
  </si>
  <si>
    <t>https://twitter.com/endeverstar/status/1104836648292872192</t>
  </si>
  <si>
    <t>https://twitter.com/endeverstar/status/1104836693624930304</t>
  </si>
  <si>
    <t>https://twitter.com/endeverstar/status/1104836740609503233</t>
  </si>
  <si>
    <t>https://twitter.com/endeverstar/status/1104837382036025344</t>
  </si>
  <si>
    <t>https://twitter.com/endeverstar/status/1104837792075378689</t>
  </si>
  <si>
    <t>https://twitter.com/endeverstar/status/1104838072997310464</t>
  </si>
  <si>
    <t>https://twitter.com/endeverstar/status/1104838437876588544</t>
  </si>
  <si>
    <t>https://twitter.com/endeverstar/status/1104838514712039424</t>
  </si>
  <si>
    <t>https://twitter.com/endeverstar/status/1104838994150318080</t>
  </si>
  <si>
    <t>https://twitter.com/endeverstar/status/1104839616044007424</t>
  </si>
  <si>
    <t>https://twitter.com/endeverstar/status/1104839802942193664</t>
  </si>
  <si>
    <t>https://twitter.com/endeverstar/status/1104841732259119104</t>
  </si>
  <si>
    <t>https://twitter.com/endeverstar/status/1104842362956636160</t>
  </si>
  <si>
    <t>https://twitter.com/endeverstar/status/1104842719849963520</t>
  </si>
  <si>
    <t>https://twitter.com/endeverstar/status/1104843566696751104</t>
  </si>
  <si>
    <t>https://twitter.com/endeverstar/status/1104844291409494016</t>
  </si>
  <si>
    <t>https://twitter.com/endeverstar/status/1104844331985203200</t>
  </si>
  <si>
    <t>https://twitter.com/endeverstar/status/1104844617059430401</t>
  </si>
  <si>
    <t>https://twitter.com/endeverstar/status/1104845069138292736</t>
  </si>
  <si>
    <t>https://twitter.com/endeverstar/status/1104845230149271552</t>
  </si>
  <si>
    <t>https://twitter.com/endeverstar/status/1104845556625502208</t>
  </si>
  <si>
    <t>https://twitter.com/endeverstar/status/1104845627719004160</t>
  </si>
  <si>
    <t>https://twitter.com/endeverstar/status/1104845729959313408</t>
  </si>
  <si>
    <t>https://twitter.com/endeverstar/status/1104846819727572992</t>
  </si>
  <si>
    <t>https://twitter.com/endeverstar/status/1104847125085487104</t>
  </si>
  <si>
    <t>https://twitter.com/endeverstar/status/1104847296145944576</t>
  </si>
  <si>
    <t>https://twitter.com/endeverstar/status/1104848300769869824</t>
  </si>
  <si>
    <t>https://twitter.com/endeverstar/status/1104849628267077633</t>
  </si>
  <si>
    <t>https://twitter.com/endeverstar/status/1104850598241812480</t>
  </si>
  <si>
    <t>https://twitter.com/endeverstar/status/1104850616151465984</t>
  </si>
  <si>
    <t>https://twitter.com/endeverstar/status/1104850691875516416</t>
  </si>
  <si>
    <t>https://twitter.com/endeverstar/status/1104852509384798208</t>
  </si>
  <si>
    <t>https://twitter.com/endeverstar/status/1104853355325579265</t>
  </si>
  <si>
    <t>https://twitter.com/endeverstar/status/1104853394743648256</t>
  </si>
  <si>
    <t>https://twitter.com/endeverstar/status/1104855472262176769</t>
  </si>
  <si>
    <t>https://twitter.com/autisticb4mmr/status/1104836610149871616</t>
  </si>
  <si>
    <t>https://twitter.com/autisticb4mmr/status/1104847503676006400</t>
  </si>
  <si>
    <t>https://twitter.com/autisticb4mmr/status/1104854060132229120</t>
  </si>
  <si>
    <t>https://twitter.com/everthecrafter/status/1104863257251270656</t>
  </si>
  <si>
    <t>https://twitter.com/everthecrafter/status/1104864140496158720</t>
  </si>
  <si>
    <t>https://twitter.com/everthecrafter/status/1104867760381796353</t>
  </si>
  <si>
    <t>https://twitter.com/mamautistic36/status/1104843175250796550</t>
  </si>
  <si>
    <t>https://twitter.com/mamautistic36/status/1104848328095862784</t>
  </si>
  <si>
    <t>https://twitter.com/mamautistic36/status/1104873522021761025</t>
  </si>
  <si>
    <t>https://twitter.com/everthecrafter/status/1104864705162739712</t>
  </si>
  <si>
    <t>https://twitter.com/everthecrafter/status/1104866790503522312</t>
  </si>
  <si>
    <t>https://twitter.com/mamautistic36/status/1104872063372849152</t>
  </si>
  <si>
    <t>https://twitter.com/rainforestgardn/status/1104848111556587522</t>
  </si>
  <si>
    <t>https://twitter.com/rainforestgardn/status/1104848364502507521</t>
  </si>
  <si>
    <t>https://twitter.com/rainforestgardn/status/1104849469651210242</t>
  </si>
  <si>
    <t>https://twitter.com/autisticb4mmr/status/1102331830794051584</t>
  </si>
  <si>
    <t>https://twitter.com/mamautistic36/status/1102337393095520256</t>
  </si>
  <si>
    <t>https://twitter.com/mamautistic36/status/1104841132826116097</t>
  </si>
  <si>
    <t>https://twitter.com/mamautistic36/status/1104841500452704256</t>
  </si>
  <si>
    <t>https://twitter.com/mamautistic36/status/1104842141732352000</t>
  </si>
  <si>
    <t>https://twitter.com/mamautistic36/status/1104842703802646532</t>
  </si>
  <si>
    <t>https://twitter.com/mamautistic36/status/1104845308243181568</t>
  </si>
  <si>
    <t>https://twitter.com/mamautistic36/status/1104847989456146434</t>
  </si>
  <si>
    <t>https://twitter.com/mamautistic36/status/1104849140511592448</t>
  </si>
  <si>
    <t>https://twitter.com/mamautistic36/status/1104853310815784960</t>
  </si>
  <si>
    <t>https://twitter.com/inaspectrum/status/1104882591579234305</t>
  </si>
  <si>
    <t>https://twitter.com/theoriesofminds/status/1104836134855565312</t>
  </si>
  <si>
    <t>https://twitter.com/theoriesofminds/status/1104838000746217472</t>
  </si>
  <si>
    <t>https://twitter.com/theoriesofminds/status/1104839596376903680</t>
  </si>
  <si>
    <t>https://twitter.com/theoriesofminds/status/1104842976071606274</t>
  </si>
  <si>
    <t>https://twitter.com/theoriesofminds/status/1104844979497721856</t>
  </si>
  <si>
    <t>https://twitter.com/slooterman/status/1104845100683796480</t>
  </si>
  <si>
    <t>https://twitter.com/autisticb4mmr/status/1104841229655629824</t>
  </si>
  <si>
    <t>https://twitter.com/autisticb4mmr/status/1104841449693044736</t>
  </si>
  <si>
    <t>https://twitter.com/craftingbalance/status/1104892132404445184</t>
  </si>
  <si>
    <t>https://twitter.com/craftingbalance/status/1104892991821484037</t>
  </si>
  <si>
    <t>https://twitter.com/craftingbalance/status/1104893190195302401</t>
  </si>
  <si>
    <t>https://twitter.com/sylviessylk/status/1102385371793494018</t>
  </si>
  <si>
    <t>https://twitter.com/sylviessylk/status/1104902146347159554</t>
  </si>
  <si>
    <t>https://twitter.com/haleymossart/status/1102323109129007104</t>
  </si>
  <si>
    <t>https://twitter.com/slooterman/status/1102316897855524864</t>
  </si>
  <si>
    <t>https://twitter.com/slooterman/status/1102318120176418816</t>
  </si>
  <si>
    <t>https://twitter.com/slooterman/status/1102322475352899584</t>
  </si>
  <si>
    <t>https://twitter.com/slooterman/status/1102323043328839680</t>
  </si>
  <si>
    <t>https://twitter.com/slooterman/status/1102324223681413121</t>
  </si>
  <si>
    <t>https://twitter.com/slooterman/status/1102324545917206528</t>
  </si>
  <si>
    <t>https://twitter.com/slooterman/status/1102325201600212992</t>
  </si>
  <si>
    <t>https://twitter.com/slooterman/status/1102328739768221696</t>
  </si>
  <si>
    <t>https://twitter.com/slooterman/status/1104828747436511232</t>
  </si>
  <si>
    <t>https://twitter.com/slooterman/status/1104836210613198849</t>
  </si>
  <si>
    <t>https://twitter.com/slooterman/status/1104840291138310144</t>
  </si>
  <si>
    <t>https://twitter.com/slooterman/status/1104843508295364609</t>
  </si>
  <si>
    <t>https://twitter.com/slooterman/status/1104844999789854722</t>
  </si>
  <si>
    <t>https://twitter.com/autisticb4mmr/status/1102327868644765697</t>
  </si>
  <si>
    <t>https://twitter.com/unuhinuii/status/1102325230125625345</t>
  </si>
  <si>
    <t>https://twitter.com/unuhinuii/status/1102454430727847936</t>
  </si>
  <si>
    <t>https://twitter.com/anythingmaureen/status/1102321004771188736</t>
  </si>
  <si>
    <t>https://twitter.com/anythingmaureen/status/1102322014872834048</t>
  </si>
  <si>
    <t>https://twitter.com/anythingmaureen/status/1102322847152852992</t>
  </si>
  <si>
    <t>https://twitter.com/anythingmaureen/status/1102323791395459077</t>
  </si>
  <si>
    <t>https://twitter.com/anythingmaureen/status/1102323903815450624</t>
  </si>
  <si>
    <t>https://twitter.com/haleymossart/status/1102319046366806016</t>
  </si>
  <si>
    <t>https://twitter.com/haleymossart/status/1102319357546369024</t>
  </si>
  <si>
    <t>https://twitter.com/haleymossart/status/1102319886389444608</t>
  </si>
  <si>
    <t>https://twitter.com/haleymossart/status/1102321180990689291</t>
  </si>
  <si>
    <t>https://twitter.com/haleymossart/status/1102321396473085953</t>
  </si>
  <si>
    <t>https://twitter.com/haleymossart/status/1102323353061330945</t>
  </si>
  <si>
    <t>https://twitter.com/haleymossart/status/1102326393294200832</t>
  </si>
  <si>
    <t>https://twitter.com/rainforestgardn/status/1102326772660613120</t>
  </si>
  <si>
    <t>https://twitter.com/unuhinuii/status/1102453136604782592</t>
  </si>
  <si>
    <t>https://twitter.com/unuhinuii/status/1102455188235915264</t>
  </si>
  <si>
    <t>https://twitter.com/nicoleradziwill/status/1102353424530751490</t>
  </si>
  <si>
    <t>https://twitter.com/anythingmaureen/status/1102322494650925061</t>
  </si>
  <si>
    <t>https://twitter.com/anythingmaureen/status/1102323328000446464</t>
  </si>
  <si>
    <t>https://twitter.com/anythingmaureen/status/1102323670066839552</t>
  </si>
  <si>
    <t>https://twitter.com/anythingmaureen/status/1102324555199188994</t>
  </si>
  <si>
    <t>https://twitter.com/anythingmaureen/status/1102324814415626240</t>
  </si>
  <si>
    <t>https://twitter.com/autistictic/status/1104838364224720896</t>
  </si>
  <si>
    <t>https://twitter.com/rainforestgardn/status/1102328692712329216</t>
  </si>
  <si>
    <t>https://twitter.com/autchatmod/status/1102298319810789376</t>
  </si>
  <si>
    <t>https://twitter.com/autchatmod/status/1102313177159688192</t>
  </si>
  <si>
    <t>https://twitter.com/autchatmod/status/1102313206830129153</t>
  </si>
  <si>
    <t>https://twitter.com/autchatmod/status/1102313426087337984</t>
  </si>
  <si>
    <t>https://twitter.com/autchatmod/status/1102313455162253312</t>
  </si>
  <si>
    <t>https://twitter.com/autchatmod/status/1102313495964483584</t>
  </si>
  <si>
    <t>https://twitter.com/autchatmod/status/1102313537840410624</t>
  </si>
  <si>
    <t>https://twitter.com/autchatmod/status/1102313735106908160</t>
  </si>
  <si>
    <t>https://twitter.com/autchatmod/status/1102315184704577537</t>
  </si>
  <si>
    <t>https://twitter.com/autchatmod/status/1102328082621321216</t>
  </si>
  <si>
    <t>https://twitter.com/autchatmod/status/1102328225689038848</t>
  </si>
  <si>
    <t>https://twitter.com/autchatmod/status/1102328414499790848</t>
  </si>
  <si>
    <t>https://twitter.com/autchatmod/status/1102328457269194752</t>
  </si>
  <si>
    <t>https://twitter.com/autchatmod/status/1102328478525865984</t>
  </si>
  <si>
    <t>https://twitter.com/autchatmod/status/1104124632821452801</t>
  </si>
  <si>
    <t>https://twitter.com/autchatmod/status/1104124635690414081</t>
  </si>
  <si>
    <t>https://twitter.com/autchatmod/status/1104826992837328896</t>
  </si>
  <si>
    <t>https://twitter.com/autchatmod/status/1104834880251191296</t>
  </si>
  <si>
    <t>https://twitter.com/autchatmod/status/1104834914162159616</t>
  </si>
  <si>
    <t>https://twitter.com/autchatmod/status/1104834945694887936</t>
  </si>
  <si>
    <t>https://twitter.com/autchatmod/status/1104834997683253248</t>
  </si>
  <si>
    <t>https://twitter.com/autchatmod/status/1104835028461076480</t>
  </si>
  <si>
    <t>https://twitter.com/autchatmod/status/1104835085457514496</t>
  </si>
  <si>
    <t>https://twitter.com/autchatmod/status/1104835175089811456</t>
  </si>
  <si>
    <t>https://twitter.com/autchatmod/status/1104836542223138816</t>
  </si>
  <si>
    <t>https://twitter.com/autchatmod/status/1104850209014636544</t>
  </si>
  <si>
    <t>https://twitter.com/autchatmod/status/1104850331094011906</t>
  </si>
  <si>
    <t>https://twitter.com/autchatmod/status/1104850383254433792</t>
  </si>
  <si>
    <t>https://twitter.com/autchatmod/status/1104850416703959040</t>
  </si>
  <si>
    <t>https://twitter.com/autchatmod/status/1104852783218417664</t>
  </si>
  <si>
    <t>https://twitter.com/autisticb4mmr/status/1102303383015182337</t>
  </si>
  <si>
    <t>https://twitter.com/autisticb4mmr/status/1104824780270723072</t>
  </si>
  <si>
    <t>https://twitter.com/autisticb4mmr/status/1104835059561852928</t>
  </si>
  <si>
    <t>https://twitter.com/autisticb4mmr/status/1104835460772196352</t>
  </si>
  <si>
    <t>https://twitter.com/autisticb4mmr/status/1104837245649924096</t>
  </si>
  <si>
    <t>https://twitter.com/autisticb4mmr/status/1104837584147034112</t>
  </si>
  <si>
    <t>https://twitter.com/autisticb4mmr/status/1104848102702297089</t>
  </si>
  <si>
    <t>https://twitter.com/unuhinuii/status/1102448863972126720</t>
  </si>
  <si>
    <t>https://twitter.com/unuhinuii/status/1102449694108774405</t>
  </si>
  <si>
    <t>https://twitter.com/unuhinuii/status/1102450423607250944</t>
  </si>
  <si>
    <t>https://twitter.com/unuhinuii/status/1102452336184700928</t>
  </si>
  <si>
    <t>https://twitter.com/unuhinuii/status/1102456830482178048</t>
  </si>
  <si>
    <t>https://twitter.com/unuhinuii/status/1104969977441013760</t>
  </si>
  <si>
    <t>https://twitter.com/unuhinuii/status/1104970895771254784</t>
  </si>
  <si>
    <t>https://twitter.com/unuhinuii/status/1104971623306878976</t>
  </si>
  <si>
    <t>https://twitter.com/unuhinuii/status/1104972254771843072</t>
  </si>
  <si>
    <t>https://twitter.com/autisticuk/status/1105005854850465794</t>
  </si>
  <si>
    <t>https://twitter.com/autisticuk/status/1105006006659174401</t>
  </si>
  <si>
    <t>https://twitter.com/rainforestgardn/status/1102326336331440129</t>
  </si>
  <si>
    <t>https://twitter.com/rainforestgardn/status/1104846137134141442</t>
  </si>
  <si>
    <t>https://twitter.com/autisticb4mmr/status/1102316296266366977</t>
  </si>
  <si>
    <t>https://twitter.com/autisticb4mmr/status/1102316872383442944</t>
  </si>
  <si>
    <t>https://twitter.com/autisticb4mmr/status/1102317622727630848</t>
  </si>
  <si>
    <t>https://twitter.com/autisticb4mmr/status/1102319026548535297</t>
  </si>
  <si>
    <t>https://twitter.com/autisticb4mmr/status/1102319935907221504</t>
  </si>
  <si>
    <t>https://twitter.com/autisticb4mmr/status/1102324259014111232</t>
  </si>
  <si>
    <t>https://twitter.com/autisticb4mmr/status/1102324633628368896</t>
  </si>
  <si>
    <t>https://twitter.com/autisticb4mmr/status/1102325989084880897</t>
  </si>
  <si>
    <t>https://twitter.com/autisticb4mmr/status/1102328832235778049</t>
  </si>
  <si>
    <t>https://twitter.com/autisticb4mmr/status/1102328938955661312</t>
  </si>
  <si>
    <t>https://twitter.com/autisticb4mmr/status/1104831064210432000</t>
  </si>
  <si>
    <t>https://twitter.com/autisticb4mmr/status/1104836226505367552</t>
  </si>
  <si>
    <t>https://twitter.com/autisticb4mmr/status/1104837997726392320</t>
  </si>
  <si>
    <t>https://twitter.com/autisticb4mmr/status/1104838575399419904</t>
  </si>
  <si>
    <t>https://twitter.com/autisticb4mmr/status/1104840064477982720</t>
  </si>
  <si>
    <t>https://twitter.com/autisticb4mmr/status/1104840493962125312</t>
  </si>
  <si>
    <t>https://twitter.com/autisticb4mmr/status/1104841993065119744</t>
  </si>
  <si>
    <t>https://twitter.com/autisticb4mmr/status/1104844236627701760</t>
  </si>
  <si>
    <t>https://twitter.com/autisticb4mmr/status/1104845606151806976</t>
  </si>
  <si>
    <t>https://twitter.com/autisticb4mmr/status/1104845606780956673</t>
  </si>
  <si>
    <t>https://twitter.com/autisticb4mmr/status/1104845901997039616</t>
  </si>
  <si>
    <t>https://twitter.com/autisticb4mmr/status/1104846641159237634</t>
  </si>
  <si>
    <t>https://twitter.com/autisticb4mmr/status/1104852618969403392</t>
  </si>
  <si>
    <t>https://twitter.com/autisticb4mmr/status/1104856992793780229</t>
  </si>
  <si>
    <t>https://twitter.com/manage_asd/status/1102407674073960448</t>
  </si>
  <si>
    <t>https://twitter.com/gracefulmasking/status/1102317062737879040</t>
  </si>
  <si>
    <t>https://twitter.com/gracefulmasking/status/1102317831159451649</t>
  </si>
  <si>
    <t>https://twitter.com/gracefulmasking/status/1102319149186011137</t>
  </si>
  <si>
    <t>https://twitter.com/gracefulmasking/status/1102320087724376066</t>
  </si>
  <si>
    <t>https://twitter.com/gracefulmasking/status/1102322668257402881</t>
  </si>
  <si>
    <t>https://twitter.com/gracefulmasking/status/1102323225655197702</t>
  </si>
  <si>
    <t>https://twitter.com/gracefulmasking/status/1102325352083394560</t>
  </si>
  <si>
    <t>https://twitter.com/gracefulmasking/status/1102327653225414658</t>
  </si>
  <si>
    <t>https://twitter.com/gracefulmasking/status/1104851766145966083</t>
  </si>
  <si>
    <t>https://twitter.com/gracefulmasking/status/1104852521087107072</t>
  </si>
  <si>
    <t>https://twitter.com/gracefulmasking/status/1104853139998605314</t>
  </si>
  <si>
    <t>https://twitter.com/gracefulmasking/status/1104853745479962625</t>
  </si>
  <si>
    <t>https://twitter.com/gracefulmasking/status/1104854166621638656</t>
  </si>
  <si>
    <t>https://twitter.com/gracefulmasking/status/1104855072473841666</t>
  </si>
  <si>
    <t>https://twitter.com/gracefulmasking/status/1104855449294331904</t>
  </si>
  <si>
    <t>https://twitter.com/manage_asd/status/1105008014883516417</t>
  </si>
  <si>
    <t>https://twitter.com/manage_asd/status/1105008101655302144</t>
  </si>
  <si>
    <t>https://twitter.com/rainforestgardn/status/1102323433147453440</t>
  </si>
  <si>
    <t>https://twitter.com/rainforestgardn/status/1102324460844183558</t>
  </si>
  <si>
    <t>https://twitter.com/rainforestgardn/status/1102324854970302465</t>
  </si>
  <si>
    <t>https://twitter.com/rainforestgardn/status/1102325367631683586</t>
  </si>
  <si>
    <t>https://twitter.com/rainforestgardn/status/1102325749741178880</t>
  </si>
  <si>
    <t>https://twitter.com/rainforestgardn/status/1104842306132344832</t>
  </si>
  <si>
    <t>https://twitter.com/rainforestgardn/status/1104842678511026181</t>
  </si>
  <si>
    <t>https://twitter.com/rainforestgardn/status/1104843503480307713</t>
  </si>
  <si>
    <t>https://twitter.com/rainforestgardn/status/1104844039613046784</t>
  </si>
  <si>
    <t>https://twitter.com/rainforestgardn/status/1104844345499357184</t>
  </si>
  <si>
    <t>https://twitter.com/rainforestgardn/status/1104844800245858304</t>
  </si>
  <si>
    <t>https://twitter.com/rainforestgardn/status/1104845485502808067</t>
  </si>
  <si>
    <t>https://twitter.com/rainforestgardn/status/1104846717906767872</t>
  </si>
  <si>
    <t>https://twitter.com/rainforestgardn/status/1104847118274056192</t>
  </si>
  <si>
    <t>https://twitter.com/rainforestgardn/status/1104847956426018817</t>
  </si>
  <si>
    <t>https://twitter.com/rainforestgardn/status/1104849169154539520</t>
  </si>
  <si>
    <t>https://twitter.com/rainforestgardn/status/1104849914050367496</t>
  </si>
  <si>
    <t>https://twitter.com/kathumble/status/1105011470969065472</t>
  </si>
  <si>
    <t>https://twitter.com/kathumble/status/1105012422065180672</t>
  </si>
  <si>
    <t>https://twitter.com/autistictic/status/1104839208173219841</t>
  </si>
  <si>
    <t>https://twitter.com/autistictic/status/1104839613208760321</t>
  </si>
  <si>
    <t>https://twitter.com/autistictic/status/1104840671549186050</t>
  </si>
  <si>
    <t>https://twitter.com/autistictic/status/1104842031686447107</t>
  </si>
  <si>
    <t>https://twitter.com/autistictic/status/1104842532134027265</t>
  </si>
  <si>
    <t>https://twitter.com/autistictic/status/1104844260959023105</t>
  </si>
  <si>
    <t>https://twitter.com/autistictic/status/1104845283614175232</t>
  </si>
  <si>
    <t>https://twitter.com/autistictic/status/1104845943306887168</t>
  </si>
  <si>
    <t>https://twitter.com/autistictic/status/1104847924771651584</t>
  </si>
  <si>
    <t>https://twitter.com/autistictic/status/1104849154734469125</t>
  </si>
  <si>
    <t>https://twitter.com/greenroc/status/1105044330912264193</t>
  </si>
  <si>
    <t>https://twitter.com/sleepy_autie/status/1105142984574590977</t>
  </si>
  <si>
    <t>1102294238430224385</t>
  </si>
  <si>
    <t>1102294240502185984</t>
  </si>
  <si>
    <t>1102294242192433154</t>
  </si>
  <si>
    <t>1102294244138590209</t>
  </si>
  <si>
    <t>1102294245661118464</t>
  </si>
  <si>
    <t>1102317447967760386</t>
  </si>
  <si>
    <t>1102317551839666177</t>
  </si>
  <si>
    <t>1102318637237653504</t>
  </si>
  <si>
    <t>1102320076282159104</t>
  </si>
  <si>
    <t>1102321057124548608</t>
  </si>
  <si>
    <t>1102321475992858624</t>
  </si>
  <si>
    <t>1102322486367186944</t>
  </si>
  <si>
    <t>1102321493432852480</t>
  </si>
  <si>
    <t>1102322487810015232</t>
  </si>
  <si>
    <t>1102322570026614784</t>
  </si>
  <si>
    <t>1102322692768890881</t>
  </si>
  <si>
    <t>1102325337483108358</t>
  </si>
  <si>
    <t>1102316208420990981</t>
  </si>
  <si>
    <t>1102316806188998662</t>
  </si>
  <si>
    <t>1102317547179950080</t>
  </si>
  <si>
    <t>1102321107867262976</t>
  </si>
  <si>
    <t>1102321668536614912</t>
  </si>
  <si>
    <t>1102325287335940098</t>
  </si>
  <si>
    <t>1102321912850665472</t>
  </si>
  <si>
    <t>1102327749648269312</t>
  </si>
  <si>
    <t>1102328346493546503</t>
  </si>
  <si>
    <t>1102329389856026629</t>
  </si>
  <si>
    <t>1102328990818357250</t>
  </si>
  <si>
    <t>1102329773341270022</t>
  </si>
  <si>
    <t>1102330797510389760</t>
  </si>
  <si>
    <t>1102331147613200385</t>
  </si>
  <si>
    <t>1102331942819622912</t>
  </si>
  <si>
    <t>1102335884085678080</t>
  </si>
  <si>
    <t>1102342759959031808</t>
  </si>
  <si>
    <t>1102342243174805506</t>
  </si>
  <si>
    <t>1102342771183108096</t>
  </si>
  <si>
    <t>1102342936203878400</t>
  </si>
  <si>
    <t>1102369365557760000</t>
  </si>
  <si>
    <t>1102382975407345664</t>
  </si>
  <si>
    <t>1102386636917100544</t>
  </si>
  <si>
    <t>1102390496712888320</t>
  </si>
  <si>
    <t>1102392619546615808</t>
  </si>
  <si>
    <t>1102392624604950528</t>
  </si>
  <si>
    <t>1102399259121471489</t>
  </si>
  <si>
    <t>1102405595670429696</t>
  </si>
  <si>
    <t>1102434351395098625</t>
  </si>
  <si>
    <t>1102440560244080640</t>
  </si>
  <si>
    <t>1102443770774278145</t>
  </si>
  <si>
    <t>1102444074987069440</t>
  </si>
  <si>
    <t>1102444124261761024</t>
  </si>
  <si>
    <t>1102469431786201088</t>
  </si>
  <si>
    <t>1102327445087309825</t>
  </si>
  <si>
    <t>1102328099486789632</t>
  </si>
  <si>
    <t>1102329766047305733</t>
  </si>
  <si>
    <t>1102329971169808386</t>
  </si>
  <si>
    <t>1102531433434767361</t>
  </si>
  <si>
    <t>1102622395867820032</t>
  </si>
  <si>
    <t>1102644389300580353</t>
  </si>
  <si>
    <t>1103013605132259328</t>
  </si>
  <si>
    <t>1103080488283959296</t>
  </si>
  <si>
    <t>1104125322310500352</t>
  </si>
  <si>
    <t>1104125932552347650</t>
  </si>
  <si>
    <t>1104126515212562432</t>
  </si>
  <si>
    <t>1104127268983459841</t>
  </si>
  <si>
    <t>1104127849722609664</t>
  </si>
  <si>
    <t>1104128069936209920</t>
  </si>
  <si>
    <t>1104128930498281474</t>
  </si>
  <si>
    <t>1104129304839901185</t>
  </si>
  <si>
    <t>1104130453995368448</t>
  </si>
  <si>
    <t>1104152724063510529</t>
  </si>
  <si>
    <t>1104162380123160576</t>
  </si>
  <si>
    <t>1104426103979081730</t>
  </si>
  <si>
    <t>1099677514539126789</t>
  </si>
  <si>
    <t>1104673818004672512</t>
  </si>
  <si>
    <t>1104823707153838080</t>
  </si>
  <si>
    <t>1104824363801427968</t>
  </si>
  <si>
    <t>1104830005295497216</t>
  </si>
  <si>
    <t>1104839746751213572</t>
  </si>
  <si>
    <t>1104840768437608448</t>
  </si>
  <si>
    <t>1104844471072686082</t>
  </si>
  <si>
    <t>1102317249585647616</t>
  </si>
  <si>
    <t>1102317644613472256</t>
  </si>
  <si>
    <t>1102318123795996672</t>
  </si>
  <si>
    <t>1102318231774085120</t>
  </si>
  <si>
    <t>1102318249025331200</t>
  </si>
  <si>
    <t>1102320146264322049</t>
  </si>
  <si>
    <t>1102331905180139523</t>
  </si>
  <si>
    <t>1102318804602888193</t>
  </si>
  <si>
    <t>1102324022497472518</t>
  </si>
  <si>
    <t>1102328777873506304</t>
  </si>
  <si>
    <t>1102324508944408576</t>
  </si>
  <si>
    <t>1104842688380039168</t>
  </si>
  <si>
    <t>1104842975958380544</t>
  </si>
  <si>
    <t>1104843617347108864</t>
  </si>
  <si>
    <t>1104843619528105985</t>
  </si>
  <si>
    <t>1104843730798895104</t>
  </si>
  <si>
    <t>1104844126770495488</t>
  </si>
  <si>
    <t>1104844424637571075</t>
  </si>
  <si>
    <t>1104845397200035841</t>
  </si>
  <si>
    <t>1104846011124539392</t>
  </si>
  <si>
    <t>1104844972631748608</t>
  </si>
  <si>
    <t>1104845757746761728</t>
  </si>
  <si>
    <t>1104844636751716352</t>
  </si>
  <si>
    <t>1104845113405009921</t>
  </si>
  <si>
    <t>1104847205637120000</t>
  </si>
  <si>
    <t>1104847679954120704</t>
  </si>
  <si>
    <t>1104848893043335168</t>
  </si>
  <si>
    <t>1104849747674685440</t>
  </si>
  <si>
    <t>1104850957303603200</t>
  </si>
  <si>
    <t>1104851379477204992</t>
  </si>
  <si>
    <t>1104852643535618048</t>
  </si>
  <si>
    <t>1104854011881115649</t>
  </si>
  <si>
    <t>1104853879756345352</t>
  </si>
  <si>
    <t>1104854158111395842</t>
  </si>
  <si>
    <t>1102316514395357184</t>
  </si>
  <si>
    <t>1102317361644756992</t>
  </si>
  <si>
    <t>1104840165841756160</t>
  </si>
  <si>
    <t>1104842253711794176</t>
  </si>
  <si>
    <t>1104844960245866496</t>
  </si>
  <si>
    <t>1104842395236089857</t>
  </si>
  <si>
    <t>1104843002990784513</t>
  </si>
  <si>
    <t>1102319097323241472</t>
  </si>
  <si>
    <t>1102332352922075138</t>
  </si>
  <si>
    <t>1102332481737539590</t>
  </si>
  <si>
    <t>1102363994524856320</t>
  </si>
  <si>
    <t>1102364046081155072</t>
  </si>
  <si>
    <t>1102323440848121857</t>
  </si>
  <si>
    <t>1102325204968194050</t>
  </si>
  <si>
    <t>1102325918461243392</t>
  </si>
  <si>
    <t>1102327277721976833</t>
  </si>
  <si>
    <t>1102328714921164800</t>
  </si>
  <si>
    <t>1102330570758082560</t>
  </si>
  <si>
    <t>1102331482889162758</t>
  </si>
  <si>
    <t>1102332714328514561</t>
  </si>
  <si>
    <t>1102364109033504768</t>
  </si>
  <si>
    <t>1102327939536957440</t>
  </si>
  <si>
    <t>1102328560474378241</t>
  </si>
  <si>
    <t>1102328854998339584</t>
  </si>
  <si>
    <t>1102329251867578374</t>
  </si>
  <si>
    <t>1102330127671799808</t>
  </si>
  <si>
    <t>1102330489434714113</t>
  </si>
  <si>
    <t>1102330906986115072</t>
  </si>
  <si>
    <t>1102331315314221056</t>
  </si>
  <si>
    <t>1102331455219339264</t>
  </si>
  <si>
    <t>1102331480494223360</t>
  </si>
  <si>
    <t>1102331840931745792</t>
  </si>
  <si>
    <t>1102331964131024897</t>
  </si>
  <si>
    <t>1102331988147691521</t>
  </si>
  <si>
    <t>1102332217185972224</t>
  </si>
  <si>
    <t>1102332517565296640</t>
  </si>
  <si>
    <t>1102332578571452416</t>
  </si>
  <si>
    <t>1102333358649020416</t>
  </si>
  <si>
    <t>1102338330858008576</t>
  </si>
  <si>
    <t>1102364410360680448</t>
  </si>
  <si>
    <t>1104844683849682944</t>
  </si>
  <si>
    <t>1104837077127102464</t>
  </si>
  <si>
    <t>1104841508556025856</t>
  </si>
  <si>
    <t>1104844404030930944</t>
  </si>
  <si>
    <t>1104846283444011008</t>
  </si>
  <si>
    <t>1104847087391395840</t>
  </si>
  <si>
    <t>1104845290845036544</t>
  </si>
  <si>
    <t>1102317240815362048</t>
  </si>
  <si>
    <t>1102317243638136834</t>
  </si>
  <si>
    <t>1102317987737100288</t>
  </si>
  <si>
    <t>1102319049147584513</t>
  </si>
  <si>
    <t>1102321993347747842</t>
  </si>
  <si>
    <t>1102326876297662467</t>
  </si>
  <si>
    <t>1104848656098828288</t>
  </si>
  <si>
    <t>1104849109909995520</t>
  </si>
  <si>
    <t>1104850075526799360</t>
  </si>
  <si>
    <t>1104849567114178560</t>
  </si>
  <si>
    <t>1104844627985817601</t>
  </si>
  <si>
    <t>1104845465059815425</t>
  </si>
  <si>
    <t>1104846418638966790</t>
  </si>
  <si>
    <t>1104847602959429633</t>
  </si>
  <si>
    <t>1104849304139845632</t>
  </si>
  <si>
    <t>1104851558771187712</t>
  </si>
  <si>
    <t>1104851573455417344</t>
  </si>
  <si>
    <t>1104851781891297280</t>
  </si>
  <si>
    <t>1104845929906003970</t>
  </si>
  <si>
    <t>1104846809426345984</t>
  </si>
  <si>
    <t>1104852033671057408</t>
  </si>
  <si>
    <t>1102332938178445312</t>
  </si>
  <si>
    <t>1102333649096105985</t>
  </si>
  <si>
    <t>1102315665002766336</t>
  </si>
  <si>
    <t>1102318511421079553</t>
  </si>
  <si>
    <t>1104849992408330240</t>
  </si>
  <si>
    <t>1104850410731421699</t>
  </si>
  <si>
    <t>1104850734158368769</t>
  </si>
  <si>
    <t>1104851246366769155</t>
  </si>
  <si>
    <t>1104851966872629248</t>
  </si>
  <si>
    <t>1104855831600906240</t>
  </si>
  <si>
    <t>1102321893611372546</t>
  </si>
  <si>
    <t>1102322789904719873</t>
  </si>
  <si>
    <t>1102323462369099776</t>
  </si>
  <si>
    <t>1102325923528040450</t>
  </si>
  <si>
    <t>1102327846146576385</t>
  </si>
  <si>
    <t>1102328188745760768</t>
  </si>
  <si>
    <t>1104849713147400192</t>
  </si>
  <si>
    <t>1104851384502022155</t>
  </si>
  <si>
    <t>1104852446139035648</t>
  </si>
  <si>
    <t>1104853752346001408</t>
  </si>
  <si>
    <t>1104858343892500480</t>
  </si>
  <si>
    <t>1104843752999395329</t>
  </si>
  <si>
    <t>1104835721498689536</t>
  </si>
  <si>
    <t>1104836681625157633</t>
  </si>
  <si>
    <t>1104836749543596033</t>
  </si>
  <si>
    <t>1104836858624786437</t>
  </si>
  <si>
    <t>1104837995272769537</t>
  </si>
  <si>
    <t>1104838169734852608</t>
  </si>
  <si>
    <t>1104838549474590721</t>
  </si>
  <si>
    <t>1104839308719071232</t>
  </si>
  <si>
    <t>1104839496305180673</t>
  </si>
  <si>
    <t>1104839514672033792</t>
  </si>
  <si>
    <t>1104839561857904640</t>
  </si>
  <si>
    <t>1104839895602872321</t>
  </si>
  <si>
    <t>1104841824680755201</t>
  </si>
  <si>
    <t>1104841854057623554</t>
  </si>
  <si>
    <t>1104842250796888065</t>
  </si>
  <si>
    <t>1104843002349080577</t>
  </si>
  <si>
    <t>1104843134343790593</t>
  </si>
  <si>
    <t>1104845103577923590</t>
  </si>
  <si>
    <t>1104845589483843586</t>
  </si>
  <si>
    <t>1104845820187369472</t>
  </si>
  <si>
    <t>1104846824307912704</t>
  </si>
  <si>
    <t>1104846010440773633</t>
  </si>
  <si>
    <t>1104853224127893504</t>
  </si>
  <si>
    <t>1102324736116379651</t>
  </si>
  <si>
    <t>1102329239070740480</t>
  </si>
  <si>
    <t>1102335280688885761</t>
  </si>
  <si>
    <t>1104859771365134336</t>
  </si>
  <si>
    <t>1104860865948336128</t>
  </si>
  <si>
    <t>1102318281535512577</t>
  </si>
  <si>
    <t>1102317190483771392</t>
  </si>
  <si>
    <t>1102324880769466368</t>
  </si>
  <si>
    <t>1102326421748367361</t>
  </si>
  <si>
    <t>1102327044359237632</t>
  </si>
  <si>
    <t>1102330512373440512</t>
  </si>
  <si>
    <t>1102330775746293761</t>
  </si>
  <si>
    <t>1102364219247194113</t>
  </si>
  <si>
    <t>1102327696531603456</t>
  </si>
  <si>
    <t>1102319523842019329</t>
  </si>
  <si>
    <t>1102342346321014784</t>
  </si>
  <si>
    <t>1102326635531952133</t>
  </si>
  <si>
    <t>1102314454975434753</t>
  </si>
  <si>
    <t>1102317476774363138</t>
  </si>
  <si>
    <t>1102321494401654784</t>
  </si>
  <si>
    <t>1102324885714599936</t>
  </si>
  <si>
    <t>1102328249546346497</t>
  </si>
  <si>
    <t>1102329272071610370</t>
  </si>
  <si>
    <t>1104861389712179200</t>
  </si>
  <si>
    <t>1104850646077890560</t>
  </si>
  <si>
    <t>1104846726362554368</t>
  </si>
  <si>
    <t>1104847418003259394</t>
  </si>
  <si>
    <t>1104849063197982720</t>
  </si>
  <si>
    <t>1104849597627809793</t>
  </si>
  <si>
    <t>1104850016173256706</t>
  </si>
  <si>
    <t>1104850361851039744</t>
  </si>
  <si>
    <t>1104851221939142657</t>
  </si>
  <si>
    <t>1104851900095254529</t>
  </si>
  <si>
    <t>1104852420071485440</t>
  </si>
  <si>
    <t>1104852786485907456</t>
  </si>
  <si>
    <t>1104853059593752577</t>
  </si>
  <si>
    <t>1104853541158572032</t>
  </si>
  <si>
    <t>1104853739461062658</t>
  </si>
  <si>
    <t>1104854144219783170</t>
  </si>
  <si>
    <t>1104854872543899649</t>
  </si>
  <si>
    <t>1104855534035963904</t>
  </si>
  <si>
    <t>1104855912651673602</t>
  </si>
  <si>
    <t>1104856379670568961</t>
  </si>
  <si>
    <t>1104856815978889216</t>
  </si>
  <si>
    <t>1104857230682349568</t>
  </si>
  <si>
    <t>1104858415069884416</t>
  </si>
  <si>
    <t>1104858847066374144</t>
  </si>
  <si>
    <t>1104859306174963712</t>
  </si>
  <si>
    <t>1104859741883371521</t>
  </si>
  <si>
    <t>1104862431426301954</t>
  </si>
  <si>
    <t>1104852969772728320</t>
  </si>
  <si>
    <t>1104864084393148423</t>
  </si>
  <si>
    <t>1104841720393580550</t>
  </si>
  <si>
    <t>1104840938453495808</t>
  </si>
  <si>
    <t>1104841623257534464</t>
  </si>
  <si>
    <t>1104838704626126849</t>
  </si>
  <si>
    <t>1104839699741462528</t>
  </si>
  <si>
    <t>1104840297283010562</t>
  </si>
  <si>
    <t>1104841140291940352</t>
  </si>
  <si>
    <t>1104859408167854081</t>
  </si>
  <si>
    <t>1104859798229708800</t>
  </si>
  <si>
    <t>1104860014714515456</t>
  </si>
  <si>
    <t>1104867098398994432</t>
  </si>
  <si>
    <t>1104859856572477442</t>
  </si>
  <si>
    <t>1104867116119924738</t>
  </si>
  <si>
    <t>1102322157777022976</t>
  </si>
  <si>
    <t>1102322856174780418</t>
  </si>
  <si>
    <t>1102323011888267264</t>
  </si>
  <si>
    <t>1102323159976554496</t>
  </si>
  <si>
    <t>1102323651892994048</t>
  </si>
  <si>
    <t>1102324030789611520</t>
  </si>
  <si>
    <t>1102324198888869900</t>
  </si>
  <si>
    <t>1102324760241991680</t>
  </si>
  <si>
    <t>1102325057513287687</t>
  </si>
  <si>
    <t>1102333148568997890</t>
  </si>
  <si>
    <t>1102318968835112960</t>
  </si>
  <si>
    <t>1102319489478217729</t>
  </si>
  <si>
    <t>1102322716101787651</t>
  </si>
  <si>
    <t>1102323728992690178</t>
  </si>
  <si>
    <t>1102324211970949120</t>
  </si>
  <si>
    <t>1102324829255024640</t>
  </si>
  <si>
    <t>1102320297909325829</t>
  </si>
  <si>
    <t>1102322763954417664</t>
  </si>
  <si>
    <t>1102333576836771840</t>
  </si>
  <si>
    <t>1104842948561141760</t>
  </si>
  <si>
    <t>1104844849402896385</t>
  </si>
  <si>
    <t>1104844851923759106</t>
  </si>
  <si>
    <t>1104845917256003589</t>
  </si>
  <si>
    <t>1104845918354853888</t>
  </si>
  <si>
    <t>1104847993876840448</t>
  </si>
  <si>
    <t>1104850117457207296</t>
  </si>
  <si>
    <t>1104850118908424192</t>
  </si>
  <si>
    <t>1104852160766857216</t>
  </si>
  <si>
    <t>1104852161848983552</t>
  </si>
  <si>
    <t>1104846172055728129</t>
  </si>
  <si>
    <t>1104846294298746880</t>
  </si>
  <si>
    <t>1104848469104062465</t>
  </si>
  <si>
    <t>1104868532683227143</t>
  </si>
  <si>
    <t>1104872316494856193</t>
  </si>
  <si>
    <t>1102318774873546754</t>
  </si>
  <si>
    <t>1102318784893710336</t>
  </si>
  <si>
    <t>1102318827042304000</t>
  </si>
  <si>
    <t>1102318842573840385</t>
  </si>
  <si>
    <t>1102318909514907648</t>
  </si>
  <si>
    <t>1102318919199551493</t>
  </si>
  <si>
    <t>1102319110199767040</t>
  </si>
  <si>
    <t>1102319179925843968</t>
  </si>
  <si>
    <t>1102319631539175424</t>
  </si>
  <si>
    <t>1102320324840812544</t>
  </si>
  <si>
    <t>1102320347007803392</t>
  </si>
  <si>
    <t>1102321853018730498</t>
  </si>
  <si>
    <t>1102364575914057728</t>
  </si>
  <si>
    <t>1102364591315542016</t>
  </si>
  <si>
    <t>1102364611817365505</t>
  </si>
  <si>
    <t>1104831146141995009</t>
  </si>
  <si>
    <t>1104835530208890880</t>
  </si>
  <si>
    <t>1104835540996640768</t>
  </si>
  <si>
    <t>1104835591470891009</t>
  </si>
  <si>
    <t>1104835853287735296</t>
  </si>
  <si>
    <t>1104836152807190528</t>
  </si>
  <si>
    <t>1104836648292872192</t>
  </si>
  <si>
    <t>1104836693624930304</t>
  </si>
  <si>
    <t>1104836740609503233</t>
  </si>
  <si>
    <t>1104837382036025344</t>
  </si>
  <si>
    <t>1104837792075378689</t>
  </si>
  <si>
    <t>1104838072997310464</t>
  </si>
  <si>
    <t>1104838437876588544</t>
  </si>
  <si>
    <t>1104838514712039424</t>
  </si>
  <si>
    <t>1104838994150318080</t>
  </si>
  <si>
    <t>1104839616044007424</t>
  </si>
  <si>
    <t>1104839802942193664</t>
  </si>
  <si>
    <t>1104841732259119104</t>
  </si>
  <si>
    <t>1104842362956636160</t>
  </si>
  <si>
    <t>1104842719849963520</t>
  </si>
  <si>
    <t>1104843566696751104</t>
  </si>
  <si>
    <t>1104844291409494016</t>
  </si>
  <si>
    <t>1104844331985203200</t>
  </si>
  <si>
    <t>1104844617059430401</t>
  </si>
  <si>
    <t>1104845069138292736</t>
  </si>
  <si>
    <t>1104845230149271552</t>
  </si>
  <si>
    <t>1104845556625502208</t>
  </si>
  <si>
    <t>1104845627719004160</t>
  </si>
  <si>
    <t>1104845729959313408</t>
  </si>
  <si>
    <t>1104846819727572992</t>
  </si>
  <si>
    <t>1104847125085487104</t>
  </si>
  <si>
    <t>1104847296145944576</t>
  </si>
  <si>
    <t>1104848300769869824</t>
  </si>
  <si>
    <t>1104849628267077633</t>
  </si>
  <si>
    <t>1104850598241812480</t>
  </si>
  <si>
    <t>1104850616151465984</t>
  </si>
  <si>
    <t>1104850691875516416</t>
  </si>
  <si>
    <t>1104852509384798208</t>
  </si>
  <si>
    <t>1104853355325579265</t>
  </si>
  <si>
    <t>1104853394743648256</t>
  </si>
  <si>
    <t>1104855472262176769</t>
  </si>
  <si>
    <t>1104836610149871616</t>
  </si>
  <si>
    <t>1104847503676006400</t>
  </si>
  <si>
    <t>1104854060132229120</t>
  </si>
  <si>
    <t>1104863257251270656</t>
  </si>
  <si>
    <t>1104864140496158720</t>
  </si>
  <si>
    <t>1104867760381796353</t>
  </si>
  <si>
    <t>1104843175250796550</t>
  </si>
  <si>
    <t>1104848328095862784</t>
  </si>
  <si>
    <t>1104873522021761025</t>
  </si>
  <si>
    <t>1104864705162739712</t>
  </si>
  <si>
    <t>1104866790503522312</t>
  </si>
  <si>
    <t>1104872063372849152</t>
  </si>
  <si>
    <t>1104848111556587522</t>
  </si>
  <si>
    <t>1104848364502507521</t>
  </si>
  <si>
    <t>1104849469651210242</t>
  </si>
  <si>
    <t>1102331830794051584</t>
  </si>
  <si>
    <t>1102337393095520256</t>
  </si>
  <si>
    <t>1104841132826116097</t>
  </si>
  <si>
    <t>1104841500452704256</t>
  </si>
  <si>
    <t>1104842141732352000</t>
  </si>
  <si>
    <t>1104842703802646532</t>
  </si>
  <si>
    <t>1104845308243181568</t>
  </si>
  <si>
    <t>1104847989456146434</t>
  </si>
  <si>
    <t>1104849140511592448</t>
  </si>
  <si>
    <t>1104853310815784960</t>
  </si>
  <si>
    <t>1104882591579234305</t>
  </si>
  <si>
    <t>1104836134855565312</t>
  </si>
  <si>
    <t>1104838000746217472</t>
  </si>
  <si>
    <t>1104839596376903680</t>
  </si>
  <si>
    <t>1104842976071606274</t>
  </si>
  <si>
    <t>1104844979497721856</t>
  </si>
  <si>
    <t>1104845100683796480</t>
  </si>
  <si>
    <t>1104841229655629824</t>
  </si>
  <si>
    <t>1104841449693044736</t>
  </si>
  <si>
    <t>1104892132404445184</t>
  </si>
  <si>
    <t>1104892991821484037</t>
  </si>
  <si>
    <t>1104893190195302401</t>
  </si>
  <si>
    <t>1102385371793494018</t>
  </si>
  <si>
    <t>1104902146347159554</t>
  </si>
  <si>
    <t>1102323109129007104</t>
  </si>
  <si>
    <t>1102316897855524864</t>
  </si>
  <si>
    <t>1102318120176418816</t>
  </si>
  <si>
    <t>1102322475352899584</t>
  </si>
  <si>
    <t>1102323043328839680</t>
  </si>
  <si>
    <t>1102324223681413121</t>
  </si>
  <si>
    <t>1102324545917206528</t>
  </si>
  <si>
    <t>1102325201600212992</t>
  </si>
  <si>
    <t>1102328739768221696</t>
  </si>
  <si>
    <t>1104828747436511232</t>
  </si>
  <si>
    <t>1104836210613198849</t>
  </si>
  <si>
    <t>1104840291138310144</t>
  </si>
  <si>
    <t>1104843508295364609</t>
  </si>
  <si>
    <t>1104844999789854722</t>
  </si>
  <si>
    <t>1102327868644765697</t>
  </si>
  <si>
    <t>1102325230125625345</t>
  </si>
  <si>
    <t>1102454430727847936</t>
  </si>
  <si>
    <t>1102321004771188736</t>
  </si>
  <si>
    <t>1102322014872834048</t>
  </si>
  <si>
    <t>1102322847152852992</t>
  </si>
  <si>
    <t>1102323791395459077</t>
  </si>
  <si>
    <t>1102323903815450624</t>
  </si>
  <si>
    <t>1102319046366806016</t>
  </si>
  <si>
    <t>1102319357546369024</t>
  </si>
  <si>
    <t>1102319886389444608</t>
  </si>
  <si>
    <t>1102321180990689291</t>
  </si>
  <si>
    <t>1102321396473085953</t>
  </si>
  <si>
    <t>1102323353061330945</t>
  </si>
  <si>
    <t>1102326393294200832</t>
  </si>
  <si>
    <t>1102326772660613120</t>
  </si>
  <si>
    <t>1102453136604782592</t>
  </si>
  <si>
    <t>1102455188235915264</t>
  </si>
  <si>
    <t>1102353424530751490</t>
  </si>
  <si>
    <t>1102322494650925061</t>
  </si>
  <si>
    <t>1102323328000446464</t>
  </si>
  <si>
    <t>1102323670066839552</t>
  </si>
  <si>
    <t>1102324555199188994</t>
  </si>
  <si>
    <t>1102324814415626240</t>
  </si>
  <si>
    <t>1104838364224720896</t>
  </si>
  <si>
    <t>1102328692712329216</t>
  </si>
  <si>
    <t>1102298319810789376</t>
  </si>
  <si>
    <t>1102313177159688192</t>
  </si>
  <si>
    <t>1102313206830129153</t>
  </si>
  <si>
    <t>1102313426087337984</t>
  </si>
  <si>
    <t>1102313455162253312</t>
  </si>
  <si>
    <t>1102313495964483584</t>
  </si>
  <si>
    <t>1102313537840410624</t>
  </si>
  <si>
    <t>1102313735106908160</t>
  </si>
  <si>
    <t>1102313756304891904</t>
  </si>
  <si>
    <t>1102315184704577537</t>
  </si>
  <si>
    <t>1102315212579860480</t>
  </si>
  <si>
    <t>1102316624181248001</t>
  </si>
  <si>
    <t>1102320088286457856</t>
  </si>
  <si>
    <t>1102323945066262528</t>
  </si>
  <si>
    <t>1102328082621321216</t>
  </si>
  <si>
    <t>1102328225689038848</t>
  </si>
  <si>
    <t>1102328414499790848</t>
  </si>
  <si>
    <t>1102328457269194752</t>
  </si>
  <si>
    <t>1102328478525865984</t>
  </si>
  <si>
    <t>1104124632821452801</t>
  </si>
  <si>
    <t>1104124635690414081</t>
  </si>
  <si>
    <t>1104820828556808192</t>
  </si>
  <si>
    <t>1104824215088160769</t>
  </si>
  <si>
    <t>1104826992837328896</t>
  </si>
  <si>
    <t>1104834880251191296</t>
  </si>
  <si>
    <t>1104834914162159616</t>
  </si>
  <si>
    <t>1104834945694887936</t>
  </si>
  <si>
    <t>1104834997683253248</t>
  </si>
  <si>
    <t>1104835028461076480</t>
  </si>
  <si>
    <t>1104835085457514496</t>
  </si>
  <si>
    <t>1104835175089811456</t>
  </si>
  <si>
    <t>1104835241418477568</t>
  </si>
  <si>
    <t>1104836542223138816</t>
  </si>
  <si>
    <t>1104837122312138752</t>
  </si>
  <si>
    <t>1104838255881535488</t>
  </si>
  <si>
    <t>1104841489404768256</t>
  </si>
  <si>
    <t>1104844259788644352</t>
  </si>
  <si>
    <t>1104846510452178944</t>
  </si>
  <si>
    <t>1104850209014636544</t>
  </si>
  <si>
    <t>1104850331094011906</t>
  </si>
  <si>
    <t>1104850383254433792</t>
  </si>
  <si>
    <t>1104850416703959040</t>
  </si>
  <si>
    <t>1104852783218417664</t>
  </si>
  <si>
    <t>1102303383015182337</t>
  </si>
  <si>
    <t>1104824780270723072</t>
  </si>
  <si>
    <t>1104835059561852928</t>
  </si>
  <si>
    <t>1104835460772196352</t>
  </si>
  <si>
    <t>1104837245649924096</t>
  </si>
  <si>
    <t>1104837584147034112</t>
  </si>
  <si>
    <t>1104848102702297089</t>
  </si>
  <si>
    <t>1102448863972126720</t>
  </si>
  <si>
    <t>1102449694108774405</t>
  </si>
  <si>
    <t>1102450423607250944</t>
  </si>
  <si>
    <t>1102452336184700928</t>
  </si>
  <si>
    <t>1102456830482178048</t>
  </si>
  <si>
    <t>1104969977441013760</t>
  </si>
  <si>
    <t>1104970895771254784</t>
  </si>
  <si>
    <t>1104971623306878976</t>
  </si>
  <si>
    <t>1104972254771843072</t>
  </si>
  <si>
    <t>1105005854850465794</t>
  </si>
  <si>
    <t>1105006006659174401</t>
  </si>
  <si>
    <t>1102326336331440129</t>
  </si>
  <si>
    <t>1104846137134141442</t>
  </si>
  <si>
    <t>1102316296266366977</t>
  </si>
  <si>
    <t>1102316872383442944</t>
  </si>
  <si>
    <t>1102317622727630848</t>
  </si>
  <si>
    <t>1102319026548535297</t>
  </si>
  <si>
    <t>1102319935907221504</t>
  </si>
  <si>
    <t>1102324259014111232</t>
  </si>
  <si>
    <t>1102324633628368896</t>
  </si>
  <si>
    <t>1102324969483059200</t>
  </si>
  <si>
    <t>1102325989084880897</t>
  </si>
  <si>
    <t>1102328832235778049</t>
  </si>
  <si>
    <t>1102328938955661312</t>
  </si>
  <si>
    <t>1104821151967002624</t>
  </si>
  <si>
    <t>1104831064210432000</t>
  </si>
  <si>
    <t>1104836226505367552</t>
  </si>
  <si>
    <t>1104837997726392320</t>
  </si>
  <si>
    <t>1104838575399419904</t>
  </si>
  <si>
    <t>1104840064477982720</t>
  </si>
  <si>
    <t>1104840493962125312</t>
  </si>
  <si>
    <t>1104841993065119744</t>
  </si>
  <si>
    <t>1104844236627701760</t>
  </si>
  <si>
    <t>1104845606151806976</t>
  </si>
  <si>
    <t>1104845606780956673</t>
  </si>
  <si>
    <t>1104845901997039616</t>
  </si>
  <si>
    <t>1104846641159237634</t>
  </si>
  <si>
    <t>1104852618969403392</t>
  </si>
  <si>
    <t>1104856992793780229</t>
  </si>
  <si>
    <t>1102407674073960448</t>
  </si>
  <si>
    <t>1102317062737879040</t>
  </si>
  <si>
    <t>1102317831159451649</t>
  </si>
  <si>
    <t>1102319149186011137</t>
  </si>
  <si>
    <t>1102320087724376066</t>
  </si>
  <si>
    <t>1102322668257402881</t>
  </si>
  <si>
    <t>1102323225655197702</t>
  </si>
  <si>
    <t>1102325352083394560</t>
  </si>
  <si>
    <t>1102327653225414658</t>
  </si>
  <si>
    <t>1104851766145966083</t>
  </si>
  <si>
    <t>1104852521087107072</t>
  </si>
  <si>
    <t>1104853139998605314</t>
  </si>
  <si>
    <t>1104853745479962625</t>
  </si>
  <si>
    <t>1104854166621638656</t>
  </si>
  <si>
    <t>1104855072473841666</t>
  </si>
  <si>
    <t>1104855449294331904</t>
  </si>
  <si>
    <t>1105008014883516417</t>
  </si>
  <si>
    <t>1105008101655302144</t>
  </si>
  <si>
    <t>1102323433147453440</t>
  </si>
  <si>
    <t>1102324460844183558</t>
  </si>
  <si>
    <t>1102324854970302465</t>
  </si>
  <si>
    <t>1102325367631683586</t>
  </si>
  <si>
    <t>1102325749741178880</t>
  </si>
  <si>
    <t>1104842306132344832</t>
  </si>
  <si>
    <t>1104842678511026181</t>
  </si>
  <si>
    <t>1104843503480307713</t>
  </si>
  <si>
    <t>1104844039613046784</t>
  </si>
  <si>
    <t>1104844345499357184</t>
  </si>
  <si>
    <t>1104844800245858304</t>
  </si>
  <si>
    <t>1104845485502808067</t>
  </si>
  <si>
    <t>1104846717906767872</t>
  </si>
  <si>
    <t>1104847118274056192</t>
  </si>
  <si>
    <t>1104847956426018817</t>
  </si>
  <si>
    <t>1104849169154539520</t>
  </si>
  <si>
    <t>1104849914050367496</t>
  </si>
  <si>
    <t>1105011470969065472</t>
  </si>
  <si>
    <t>1105012422065180672</t>
  </si>
  <si>
    <t>1104839208173219841</t>
  </si>
  <si>
    <t>1104839613208760321</t>
  </si>
  <si>
    <t>1104840671549186050</t>
  </si>
  <si>
    <t>1104842031686447107</t>
  </si>
  <si>
    <t>1104842532134027265</t>
  </si>
  <si>
    <t>1104844260959023105</t>
  </si>
  <si>
    <t>1104845283614175232</t>
  </si>
  <si>
    <t>1104845943306887168</t>
  </si>
  <si>
    <t>1104847924771651584</t>
  </si>
  <si>
    <t>1104849154734469125</t>
  </si>
  <si>
    <t>1105044330912264193</t>
  </si>
  <si>
    <t>1105142984574590977</t>
  </si>
  <si>
    <t>1099677512995692545</t>
  </si>
  <si>
    <t>1102323286162198528</t>
  </si>
  <si>
    <t>1104840066810163203</t>
  </si>
  <si>
    <t>1102318314343227393</t>
  </si>
  <si>
    <t>1102332166279753729</t>
  </si>
  <si>
    <t>1102323499186585600</t>
  </si>
  <si>
    <t>1104849185096884225</t>
  </si>
  <si>
    <t>1104840577655492615</t>
  </si>
  <si>
    <t>1104902076553941002</t>
  </si>
  <si>
    <t>1102327934893899778</t>
  </si>
  <si>
    <t>1102322495791775745</t>
  </si>
  <si>
    <t/>
  </si>
  <si>
    <t>881999430395756544</t>
  </si>
  <si>
    <t>845851488798806017</t>
  </si>
  <si>
    <t>7798662</t>
  </si>
  <si>
    <t>6323932</t>
  </si>
  <si>
    <t>15413409</t>
  </si>
  <si>
    <t>3436051060</t>
  </si>
  <si>
    <t>2978455883</t>
  </si>
  <si>
    <t>104512758</t>
  </si>
  <si>
    <t>5750962</t>
  </si>
  <si>
    <t>456967378</t>
  </si>
  <si>
    <t>3401095959</t>
  </si>
  <si>
    <t>770350960669495296</t>
  </si>
  <si>
    <t>1006013412688760834</t>
  </si>
  <si>
    <t>3804776547</t>
  </si>
  <si>
    <t>1340031770</t>
  </si>
  <si>
    <t>890150054786473984</t>
  </si>
  <si>
    <t>3067199684</t>
  </si>
  <si>
    <t>16971760</t>
  </si>
  <si>
    <t>276200164</t>
  </si>
  <si>
    <t>388808885</t>
  </si>
  <si>
    <t>2298266568</t>
  </si>
  <si>
    <t>901652115206103040</t>
  </si>
  <si>
    <t>104771349</t>
  </si>
  <si>
    <t>861115429653229568</t>
  </si>
  <si>
    <t>1704540168</t>
  </si>
  <si>
    <t>475273529</t>
  </si>
  <si>
    <t>859849512508108800</t>
  </si>
  <si>
    <t>3274121605</t>
  </si>
  <si>
    <t>763080940155305984</t>
  </si>
  <si>
    <t>3305121173</t>
  </si>
  <si>
    <t>98061678</t>
  </si>
  <si>
    <t>2966492945</t>
  </si>
  <si>
    <t>262797432</t>
  </si>
  <si>
    <t>992183173017632768</t>
  </si>
  <si>
    <t>85326020</t>
  </si>
  <si>
    <t>15433622</t>
  </si>
  <si>
    <t>3256206983</t>
  </si>
  <si>
    <t>2210645602</t>
  </si>
  <si>
    <t>en</t>
  </si>
  <si>
    <t>und</t>
  </si>
  <si>
    <t>1094703003825692673</t>
  </si>
  <si>
    <t>1104142247061319681</t>
  </si>
  <si>
    <t>1102325663023943686</t>
  </si>
  <si>
    <t>Twitter Web Client</t>
  </si>
  <si>
    <t>Twitter for iPhone</t>
  </si>
  <si>
    <t>Twitter Web App</t>
  </si>
  <si>
    <t>Twitter for Android</t>
  </si>
  <si>
    <t>TweetDeck</t>
  </si>
  <si>
    <t>Twitter for iPad</t>
  </si>
  <si>
    <t>IconoHash</t>
  </si>
  <si>
    <t>Santchi App</t>
  </si>
  <si>
    <t>kidsbooksbot</t>
  </si>
  <si>
    <t>Twitterrific for iOS</t>
  </si>
  <si>
    <t>-78.818343,35.7158045 
-78.497331,35.7158045 
-78.497331,35.9721579 
-78.818343,35.9721579</t>
  </si>
  <si>
    <t>-87.940033,41.644102 
-87.523993,41.644102 
-87.523993,42.0230669 
-87.940033,42.0230669</t>
  </si>
  <si>
    <t>-4.3932845,55.796184 
-4.0902182,55.796184 
-4.0902182,55.9204214 
-4.3932845,55.9204214</t>
  </si>
  <si>
    <t>United States</t>
  </si>
  <si>
    <t>United Kingdom</t>
  </si>
  <si>
    <t>US</t>
  </si>
  <si>
    <t>GB</t>
  </si>
  <si>
    <t>Raleigh, NC</t>
  </si>
  <si>
    <t>Chicago, IL</t>
  </si>
  <si>
    <t>Glasgow, Scotland</t>
  </si>
  <si>
    <t>161d2f18e3a0445a</t>
  </si>
  <si>
    <t>1d9a5370a355ab0c</t>
  </si>
  <si>
    <t>791e00bcadc4615f</t>
  </si>
  <si>
    <t>Raleigh</t>
  </si>
  <si>
    <t>Chicago</t>
  </si>
  <si>
    <t>Glasgow</t>
  </si>
  <si>
    <t>city</t>
  </si>
  <si>
    <t>https://api.twitter.com/1.1/geo/id/161d2f18e3a0445a.json</t>
  </si>
  <si>
    <t>https://api.twitter.com/1.1/geo/id/1d9a5370a355ab0c.json</t>
  </si>
  <si>
    <t>https://api.twitter.com/1.1/geo/id/791e00bcadc4615f.json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</si>
  <si>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</si>
  <si>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</si>
  <si>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</si>
  <si>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</si>
  <si>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</si>
  <si>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</si>
  <si>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</si>
  <si>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</si>
  <si>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</si>
  <si>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</si>
  <si>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</si>
  <si>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</si>
  <si>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</si>
  <si>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</si>
  <si>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</si>
  <si>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</si>
  <si>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</si>
  <si>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</si>
  <si>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</si>
  <si>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</si>
  <si>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</si>
  <si>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_xD83E__xDD96_ James ∞ _xD83E__xDD95_</t>
  </si>
  <si>
    <t>Nicole Cliffe</t>
  </si>
  <si>
    <t>Sara Luterman</t>
  </si>
  <si>
    <t>Cliff Jerrison</t>
  </si>
  <si>
    <t>Ask a Manager</t>
  </si>
  <si>
    <t>Lelielle</t>
  </si>
  <si>
    <t>a catherine scorned</t>
  </si>
  <si>
    <t>Madeline Hunter</t>
  </si>
  <si>
    <t>Solveig ⚧ - Autistic Acceptance Worldwide</t>
  </si>
  <si>
    <t>The Boss Wizard</t>
  </si>
  <si>
    <t>#AutChat mod</t>
  </si>
  <si>
    <t>Flora Peir</t>
  </si>
  <si>
    <t>Tiara</t>
  </si>
  <si>
    <t>Madge Woollard</t>
  </si>
  <si>
    <t>Librarianarchy</t>
  </si>
  <si>
    <t>mynameisblueskye</t>
  </si>
  <si>
    <t>It’s not Schrödinger’s Autism</t>
  </si>
  <si>
    <t>Nicole Radziwill, Dr. of Data-Driven Quality</t>
  </si>
  <si>
    <t>✏️Maureen_xD83D__xDCDA_</t>
  </si>
  <si>
    <t>Haley Moss</t>
  </si>
  <si>
    <t>Lucy</t>
  </si>
  <si>
    <t>Clarissa Jones</t>
  </si>
  <si>
    <t>gbo sa bi asp ín</t>
  </si>
  <si>
    <t>pink proletariat</t>
  </si>
  <si>
    <t>Milly33</t>
  </si>
  <si>
    <t>Hello. My name is Bix.</t>
  </si>
  <si>
    <t>Ash</t>
  </si>
  <si>
    <t>This Podcast Has Autism</t>
  </si>
  <si>
    <t>neptune frost ⛈</t>
  </si>
  <si>
    <t>Erik</t>
  </si>
  <si>
    <t>Lilo the Autistic Queer_xD83C__xDFA7_ (they/them)</t>
  </si>
  <si>
    <t>Optimi _xD83C__xDF38_ and Tessa _xD83D__xDC31_</t>
  </si>
  <si>
    <t>Me, Just Me</t>
  </si>
  <si>
    <t>Gwen Starlight</t>
  </si>
  <si>
    <t>Tinker Tanner</t>
  </si>
  <si>
    <t>Sarah at LASP</t>
  </si>
  <si>
    <t>Courtney</t>
  </si>
  <si>
    <t>Caty Green</t>
  </si>
  <si>
    <t>We Are Like Your Child</t>
  </si>
  <si>
    <t>Yet Another Emily</t>
  </si>
  <si>
    <t>Rabbi Ruti Regan _xD83C__xDFF3_️‍_xD83C__xDF08_♀_xD83C__xDDFA__xD83C__xDDF8_</t>
  </si>
  <si>
    <t>martin</t>
  </si>
  <si>
    <t>ash strowger</t>
  </si>
  <si>
    <t>Magnus Unit</t>
  </si>
  <si>
    <t>भ्रष्ट+ಆಚಾರಿ _xD83C__xDF08__xD83D__xDC3E_⚖</t>
  </si>
  <si>
    <t>Timotheus Gordon Jr.</t>
  </si>
  <si>
    <t>Lily Danziger</t>
  </si>
  <si>
    <t>Sharon A. Mitchell</t>
  </si>
  <si>
    <t>♿✊_xD83C__xDFFE__xD83D__xDD96__xD83C__xDFFE_Mallory</t>
  </si>
  <si>
    <t>Scott McNamara</t>
  </si>
  <si>
    <t>Tinu</t>
  </si>
  <si>
    <t>BPD Chat</t>
  </si>
  <si>
    <t>Carl Dunn</t>
  </si>
  <si>
    <t>Transformental</t>
  </si>
  <si>
    <t>BPD FFS sue sibbald</t>
  </si>
  <si>
    <t>homo qui vixit ⚡️</t>
  </si>
  <si>
    <t>America's Most Thotted_xD83D__xDD1E_♿️_xD83C__xDFF3_️‍_xD83C__xDF08_</t>
  </si>
  <si>
    <t>the alameda-weehawken burrito tunnel</t>
  </si>
  <si>
    <t>liminal nest</t>
  </si>
  <si>
    <t>Oolong</t>
  </si>
  <si>
    <t>Santchi</t>
  </si>
  <si>
    <t>Sian Atkins</t>
  </si>
  <si>
    <t>Nicole Archambault</t>
  </si>
  <si>
    <t>Speech Autist</t>
  </si>
  <si>
    <t>Michael McDonald</t>
  </si>
  <si>
    <t>Steve Asbell is Stimming</t>
  </si>
  <si>
    <t>Kaelan Rhywiol-Semi-Hiatus</t>
  </si>
  <si>
    <t>Michael Cohn</t>
  </si>
  <si>
    <t>HelenRottier</t>
  </si>
  <si>
    <t>Aria Sky</t>
  </si>
  <si>
    <t>((((anna))))_xD83E__xDD93_</t>
  </si>
  <si>
    <t>theories of minds</t>
  </si>
  <si>
    <t>KidsBookBot</t>
  </si>
  <si>
    <t>Emma Paley</t>
  </si>
  <si>
    <t>Not Over Till It’s Over</t>
  </si>
  <si>
    <t>haze_xD83C__xDFF3_️‍_xD83C__xDF08__xD83D__xDC9C_(they/them)</t>
  </si>
  <si>
    <t>The High Priestess _xD83C__xDFF9_</t>
  </si>
  <si>
    <t>Alyssa</t>
  </si>
  <si>
    <t>_xD83C__xDF1F_ kawaii princess milla _xD83C__xDF1F_</t>
  </si>
  <si>
    <t>✨_xD83D__xDC3A_Evan _xD83C__xDF18__xD83C__xDF11__xD83C__xDF12_Matyas _xD83D__xDC3A_✨</t>
  </si>
  <si>
    <t>Myrna Ploy</t>
  </si>
  <si>
    <t>Rachel ⚘</t>
  </si>
  <si>
    <t>sam!saw captain marvel</t>
  </si>
  <si>
    <t>Adrianz Wall #FBPE</t>
  </si>
  <si>
    <t>Carly Ho _xD83C__xDF08_</t>
  </si>
  <si>
    <t>AutisticScienceLady</t>
  </si>
  <si>
    <t>John Peecher</t>
  </si>
  <si>
    <t>RealSocialSkills</t>
  </si>
  <si>
    <t>dcaius</t>
  </si>
  <si>
    <t>Autistic Asexual</t>
  </si>
  <si>
    <t>ꙮMantis Space Marine</t>
  </si>
  <si>
    <t>Sean Heffernan</t>
  </si>
  <si>
    <t>Ken O'Duffy</t>
  </si>
  <si>
    <t>sarah _xD83D__xDEF8_</t>
  </si>
  <si>
    <t>JJ Crafts</t>
  </si>
  <si>
    <t>Moxie Sapphire</t>
  </si>
  <si>
    <t>e10 (Ethan)</t>
  </si>
  <si>
    <t>Inaspectrum</t>
  </si>
  <si>
    <t>Crafting Balance</t>
  </si>
  <si>
    <t>_xD83C__xDF80_ Pastel _xD83E__xDD84_ Brachypelma _xD83D__xDD77_</t>
  </si>
  <si>
    <t>Anna Mʻ ㊙️</t>
  </si>
  <si>
    <t>Autistic UK</t>
  </si>
  <si>
    <t>Manage Anxiety, OCD, ASD-Health Care Coach &amp; Guide</t>
  </si>
  <si>
    <t>Kat Humble</t>
  </si>
  <si>
    <t>Green_Roc</t>
  </si>
  <si>
    <t>Sleepy Autie</t>
  </si>
  <si>
    <t>#ActuallyAutistic not actually a Dinosaur #Autism #Autistic #Autist Bit _xD83C__xDFF4__xDB40__xDC67__xDB40__xDC62__xDB40__xDC65__xDB40__xDC6E__xDB40__xDC67__xDB40__xDC7F_GBENG Better Bit _xD83C__xDFF4__xDB40__xDC67__xDB40__xDC62__xDB40__xDC77__xDB40__xDC6C__xDB40__xDC73__xDB40__xDC7F_ GBWAL #RedInstead of LightItUpBlue</t>
  </si>
  <si>
    <t>Writes on television and advice and God for Slate, Vulture, ELLE, Catapult, and Christianity Today. Formerly of The Toast. Proud Utahn. Profiled by Penthouse.</t>
  </si>
  <si>
    <t>Disabled disability consultant and writer. Bylines: Slate, New York Times, Washington Post. Loves comics (especially Captain America). #ActuallyAutistic</t>
  </si>
  <si>
    <t>AKA Cliff Pervocracy. Sex/kink blogger, trans, geek, nurse, general weirdo.  He/him/his/etc.</t>
  </si>
  <si>
    <t>Not sure what the hell your manager is thinking, how to ask for a raise, whether you might be in danger of getting fired, or more?  Ask away.</t>
  </si>
  <si>
    <t>_xD83C__xDDE8__xD83C__xDDE6_  liminal spacewoman,  浪人 ,   lelielletwitter@gmail.com or DM</t>
  </si>
  <si>
    <t>not good at Twitter help!</t>
  </si>
  <si>
    <t>Weird geeky broken chick.
Is 31, _xD83C__xDDE8__xD83C__xDDE6_, and v socialist + agnostic.
#ActuallyAutistic, she/her, queer AF.
About 50% Angrily Queer Socialist Hissing by volume.</t>
  </si>
  <si>
    <t>36, #actuallyautistic enby. Hufflepuff. Self diagnosis is valid, vaccines don't cause autism. My autism defines me. Yes it does. Pronouns are they/them.</t>
  </si>
  <si>
    <t>Satanist. Egoist. Amateur paleontologist. LEGO enthusiast.
I love Heavy Metal, Death Metal, Black Metal, and long walks in the park.⛧_xD83D__xDC80__xD83D__xDE08__xD83E__xDD95__xD83E__xDD96__xD83E__xDD51__xD83C__xDF5C__xD83C__xDF63__xD83C__xDFA7_⚛️☢️☣️_xD83C__xDDFA__xD83C__xDDF8_☠⛧</t>
  </si>
  <si>
    <t>Official account of #AutChat, a Sunday hashtag chat by and for #ActuallyAutistic and similar people. Self-dx'd/community-recognized people welcome.</t>
  </si>
  <si>
    <t>Texpatriate. Assistant news editor @nytimes. Occasional wrangler of small children. My stomach does most of the talking here.</t>
  </si>
  <si>
    <t>Piano Teacher_xD83C__xDFB6_Married to Jo. Celebrating diversity in all its forms _xD83C__xDF08_Live Laugh Love Heather Peace Community</t>
  </si>
  <si>
    <t>My main ambition in life is convincing people that there's a little-known and deeply horrifying alternate ending to the movie "Grease."  
queer aspie, she/her</t>
  </si>
  <si>
    <t>A cispan male blogs about music, Asperger's, sex, blerd life, afrofuturism,  et cetera with as much nuance as the situation allows. 
 #AutisticWhileBlack  _xD83D__xDC7D_</t>
  </si>
  <si>
    <t>It’s always been there or it hasn’t and never will be; this isn’t Schrödinger’s Autism #Actuallyautistic She/They Kiwi _xD83C__xDDF3__xD83C__xDDFF_ in the UK _xD83C__xDDEC__xD83C__xDDE7_Playing Kingdom Hearts</t>
  </si>
  <si>
    <t>VP Quality &amp; Supply Chain Practice #ProudIntelexian #management #wx #rstats #machinelearning #IIoT #EHSQ #asd UNI'92 https://t.co/1P2OFeXEJR</t>
  </si>
  <si>
    <t>Author, Asperger, visually impaired. Dutch. Public speaker, autism advocate, blogger. Former copywriter, journalist, editor.  ❤️ books, music, crafting.</t>
  </si>
  <si>
    <t>#ActuallyAutistic Attorney, Author, Artist, Advocate, Keynote Speaker. Tweets ≠ Legal Advice. RT ≠ Endorsements. Inquiries: haleymossart@gmail.com</t>
  </si>
  <si>
    <t>Head of rescuing toys from under the couch. Obsessed with Scottish islands. Autistic. #Swim22 #Swim44 https://t.co/2aRvp9sy2G</t>
  </si>
  <si>
    <t>22, go to Heidelberg, history major, they/them or she/her pronouns but deffo leaning to the first please</t>
  </si>
  <si>
    <t>_xD83C__xDDF3__xD83C__xDDEC_/queer/Autistic I like stories, snakes, spiders, the Oxford comma, and long knives. 
Fuck respectability.
If I'm wrong, call me out.
They/She</t>
  </si>
  <si>
    <t>Leftist.  Activist.  Feminist.  Spoonie.  Queer.  Neurodiverse.  she/her.
#ActuallyAutistic  #pwME</t>
  </si>
  <si>
    <t>Asperger's. Mensa. Go figure.
#ActuallyAutistic</t>
  </si>
  <si>
    <t>Mediocre. #ActuallyAutistic #LateDX</t>
  </si>
  <si>
    <t>#ActuallyAutistic social justice gamer geek PsyD גר . Profile pic is from Sunless Sea.</t>
  </si>
  <si>
    <t>This is a place where Autistics can share their talents &amp; thoughts to show they are not completely different. We also want to give support for families. _xD83D__xDE42_</t>
  </si>
  <si>
    <t>author • blogger • artist • creator • activist • autistic &amp; disabled • @themightysite &amp; @wikihow contributor • founder: @twc_project &amp; @lightitup_green _xD83C__xDFF3_️‍_xD83C__xDF08_</t>
  </si>
  <si>
    <t>Aspiring computer engineer, interested in OS and hardware architecture.@UCSanDiego student. #ActuallyAutistic.#ADHD. #EDS/#HSD? He/they/whatever.  Views my own.</t>
  </si>
  <si>
    <t>Let's discuss:  - mental health - sexuality &amp; gender - disability  - Disney Movies | pls don't send nudz | My twin is @autisticb4mmr |</t>
  </si>
  <si>
    <t>I am a sad person. welcome _xD83C__xDF38_ autistic _xD83C__xDF38_ borderline _xD83C__xDF38_ gay _xD83C__xDF38_ BLM _xD83C__xDF38_ @kai_wanders _xD83D__xDC9C_ not a woman _xD83C__xDF38_ they/them/he/his _xD83D__xDC08__xD83D__xDC00_</t>
  </si>
  <si>
    <t>Trans | Neurodivergent | Polyam AF | proud member of the #PluralGang | Not on often because of my day job | Looking for friends | 18+ account</t>
  </si>
  <si>
    <t>Mild Aspergers. Raising awareness of Aspergers. Does charity stuff. Loves Football ⚽️ #PositiveAboutAutism</t>
  </si>
  <si>
    <t>they/she. 24. writer. literature &amp; philosophy student. nerd. neurodivergent.</t>
  </si>
  <si>
    <t>Creator of #AutisticWhileBlack, #AutisticAphorism and #AutismAphorism. Blogs on divergence in neurology, race, and parenting disabled teens.</t>
  </si>
  <si>
    <t>engagement editor @chalkbeat. prev: @newrepublic; @theatlantic; @voiceofsandiego; @latimesbiz; @nuvoindy. Hoosier with coastal tendencies; dog enthusiast</t>
  </si>
  <si>
    <t>We are like your child. Your child is like us. And we have difficulties, we are disabled, but there is no denying that we are also awesome. #actuallyautistic</t>
  </si>
  <si>
    <t>I can't believe that I was forced to learn how to use this account. For TEN YEARS, I happily ignored it this site and app. #Thanks45</t>
  </si>
  <si>
    <t>Jewish feminist organizer for disabled equality. #ParshaChat @rsocialskills. Jewish education research and training @MatanInc. Opinions mine. she/her/rabbi</t>
  </si>
  <si>
    <t>trouble of the best sort He/Him proud huffletrash social justice barbarian/cleric/rogue   will probably make coffee come out of your nose</t>
  </si>
  <si>
    <t>Queer nonbinary musician who loves cats they/them</t>
  </si>
  <si>
    <t>#ActuallyAutistic #bisexual He/Him</t>
  </si>
  <si>
    <t>Woman who doesn't own a handbag. lawyer once upon a time. Small farmer now.</t>
  </si>
  <si>
    <t>the world's conversation archive. don't see your chat in the archive? Drop us a tweet :-) created by @josecotto</t>
  </si>
  <si>
    <t>MS Candidate @UIC, studying #disabilitystudies. UCEDD Diversity Fellow, writer, polyam advocate, &amp; autistic self-advocate. Creator of @blackautist</t>
  </si>
  <si>
    <t>Fewer than 1 in 5 dxd Asperger's adults live independently. Check out these books full of strategies https://t.co/1qLyovtpyV</t>
  </si>
  <si>
    <t>Black. Indigenous. Autistic Avenger. Avi by @coffeeandtheart TW for threads about ableism. Booking inquiries can be made to casual.kryptonian@gmail.com.</t>
  </si>
  <si>
    <t>_xD83C__xDF08_Black-Queer-Cis  ✊_xD83C__xDFFE_Intersectional Feminist_xD83D__xDCDD_Writer/Storyteller ⭐️Self-Actualizer _xD83D__xDCDA_Sapiosexual/Bibliophile/Logophile _xD83D__xDD2E_Mystic ✌_xD83C__xDFFE_Matrix Hacker _xD83E__xDD51_Vegan Foodie</t>
  </si>
  <si>
    <t>Assistant professor of Adapted Physical Education @University of Northern Iowa, also the creator of the What's New in Adapted Physical Education podcast</t>
  </si>
  <si>
    <t>#Disabled writer. Twitter chat fluffer. Activist. 1st @HotMommasProj Fellow. Typos (#BrainFog #cancer) Topics: #MySpoons, justice ✊_xD83C__xDFFE__xD83C__xDDF3__xD83C__xDDEC_♿️ She/her</t>
  </si>
  <si>
    <t>#BPDChat began April 2012, created by @bpdffs Sue Sibbald and @Transformental Each Sunday 9pm GMT 4pm EST with @CarlDunnJr You are not alone.</t>
  </si>
  <si>
    <t>MH Educator. Certified Peer Specialist. Supporting people w/ BPD &amp; their families. #BPDChat, DBT skills, mindfulness, MBT, compassion, suicide prevention.</t>
  </si>
  <si>
    <t>I have BPD. I am a fuck up.</t>
  </si>
  <si>
    <t>Campaigning and Training for People labelled with 'Borderline Personality Disorder' Tweets nowt to do with any work I do. Keeper of a cat. #BPDChat #FFS</t>
  </si>
  <si>
    <t>queer, trans, disabled (crazy+autistic), ravenclaw, writer, crafter, nonviolent, radical. they or xe (https://t.co/HdeheUY0xw). possibly livetweeting buffy.</t>
  </si>
  <si>
    <t>Tyrion. They/them, transdrogynous, polyamorous, autochorissexual/panromantic; I specialize in the strange. Aspie, schizoaffective-bipolar insomniac.</t>
  </si>
  <si>
    <t>charlie. he/him. three and a half bisexuals in a trench coat. boricua by way of california and new york. jew-ish. hella disabled.</t>
  </si>
  <si>
    <t>hypermobile + neurodivergent. queer/bi. enby: genderqueer. small-w white. emperor of aphasia &amp; typos. pronouns: any
profile pic by @coffeeandtheart</t>
  </si>
  <si>
    <t>#ActuallyAutistic science teacher, writer, etc. 
Podcast reviews at @OolongListens.
Pronouns optional.</t>
  </si>
  <si>
    <t>AUTISTIC AUTISM ACTIVIST || VALUE MY WORK? https://t.co/GVnUOeTPIe OR https://t.co/jMewYg995N || BLOG ENGLISH &amp; DEUTSCH</t>
  </si>
  <si>
    <t>We create fresh, modern web spaces tailored to the financial services sector. We’ve been working in the industry with IFAs for over 10 years.</t>
  </si>
  <si>
    <t>#ActuallyAutistic. Tweets about autism. Lover of books, nature, travel, cats. Writing books on understanding autism as sense-making and on #autismacceptance</t>
  </si>
  <si>
    <t>teachin' you how to LEARN &amp;&amp; SOLVE PROBLEMS _xD83D__xDC69__xD83C__xDFFD_‍_xD83D__xDCBB_ // creator: La Vie en Code // #freeCodeCamp Top Contributor 2018 #BlackTechTwitter _xD83E__xDD84_ https://t.co/0FdQcGuWjY</t>
  </si>
  <si>
    <t>Autistic SLP. Main focus: early language and AAC. Ex-expat. CHD survivor. Gay ace. Into comics, SFF, intersectional feminism &amp; resisting fascism. She/her</t>
  </si>
  <si>
    <t>#ActuallyAutistic artist and advocate. Graphic Designer_xD83D__xDC68__xD83C__xDFFB_‍_xD83C__xDFA8_. Self learning writer</t>
  </si>
  <si>
    <t>Diagnosed #ActuallyAutistic Author/illustrator. FL SCBWI Rising Kite winner. Fights for #WeNeedDiverseBooks and #OwnVoices in #kidlit and #kidlitart. _xD83C__xDF08__xD83E__xDDE0_</t>
  </si>
  <si>
    <t>Queer romance author_xD83C__xDF08_#ActuallyAutistic #Ace #Aro #Queer AF &amp; #Kinky #EDS #Fibro Non-Binary, mixed-race Xie/Xem/Xyr/Mx Blood-Bound available ➡ https://t.co/0AJsUA6i6U</t>
  </si>
  <si>
    <t>UX practitioner, behavioral health researcher, open scientist. Hi!</t>
  </si>
  <si>
    <t>I am a neurodivergent, Catholic, feminist grad student studying autism and higher ed. On Wisconsin and go UIC Flames! Opinions are my own. she/her/hers #GH #B99</t>
  </si>
  <si>
    <t>They/she, 35yo faceblind late-dx #ActuallyAutistic blogger/writer, #AutisticParent, musician. Current interests: autism, history, music, sociology, education.</t>
  </si>
  <si>
    <t>eating my way thru culture | zebra | non-binary | survivor | pacifist #TruthToPower #BeInconvenient #DoNoHarm #BeKindAlways #Resist #Persist #ActuallyAutistic</t>
  </si>
  <si>
    <t>Neurocritic. Person. Unschool grad. Disability, autism, fiction, homeschooling. #AutChat mod. Clarion West 2016. She or they.</t>
  </si>
  <si>
    <t>a kids book bot,  especially picture books</t>
  </si>
  <si>
    <t>Autistic atheist studying medieval history. Against a return to Isolationism. Still haven’t flapped anyone to death.</t>
  </si>
  <si>
    <t>#DEMOCRAT - the rest is details #AskingAutistics  #NeverBernie</t>
  </si>
  <si>
    <t>#ActuallyAutistic, cognitively disabled, neurodegenerative illness.</t>
  </si>
  <si>
    <t>#actuallyautistic, nonbinary (they), afab, panromantic, asexual, jesus follower, book lover, situationally nonverbal, severe anxiety, dyspraxia, spoonie, infj-t</t>
  </si>
  <si>
    <t>So young, and so untender. 
Queer // Autistic // Black Femme. ♡
Poetry - Psychology - Shakespeare - Antifa. #BlackLivesMatter</t>
  </si>
  <si>
    <t>Autistic (NOT with autism) blogger and doctorate student in neuroscience. Author, artist, and math teacher. They/them/theirs. Jewish. White.</t>
  </si>
  <si>
    <t>Subtle/Milla - 21 - she/they - _xD83C__xDFF3_️‍⚧ - ⚢ - _xD83C__xDFF3_️‍_xD83C__xDF08_ -_xD83E__xDD44_- _xD83C__xDDEA__xD83C__xDDFA_ - ✍_xD83C__xDFFB_ - _xD83C__xDFAE_ - Neurodiverse. Leftie. Milla is kawaii and so gay for femmes. Links in pinned tweet!</t>
  </si>
  <si>
    <t>Humanoid author as Emmie Mears. Queer enby/eadar-ghnèitheach. Immigrant. Curmudgeon, but glittery. They/them (Eng)i/ise (Gàidhlig). Rep: @SaraMegibow</t>
  </si>
  <si>
    <t>Neurodivergent. She/her. You can't take the squee from me.</t>
  </si>
  <si>
    <t>#ActuallyAutistic archaeology student - writer and artist - bi demigoddess - she/her</t>
  </si>
  <si>
    <t>“and i’ve only ever seen that in...” “salamanders?”</t>
  </si>
  <si>
    <t>Adrian Barnes-White
'Free as a Bird' _xD83D__xDD4A_️
PAST: Alz. Soc.; MCA Trainer @ ERYC; NBF; WHCT; YRCC; Hull &amp; Humbs CCs T's abt: Disability, Equality, ⚽ _xD83C__xDFC9_ _xD83C__xDFAC_ _xD83D__xDCFA_ _xD83C__xDFB5__xD83D__xDCDA_ &amp; stuff</t>
  </si>
  <si>
    <t>sr. engineer @cliquechicago. tea person, bird friend, amateur musician, huge nerd, poet, local gay agenda promoter. https://t.co/OCjE7dp0R0 
@carly@kitty.town</t>
  </si>
  <si>
    <t>Autistic grad student in neuroscience, undiagnosed until adulthood. Cis white lady. She/her. Opinions are my own. Profile pic by @coffeeandtheart</t>
  </si>
  <si>
    <t>Words, notes, and lines - with a splash of color tossed in for good measure. And there are dogs too.</t>
  </si>
  <si>
    <t>"Social skills" shouldn't be an anti-autistic slur, so I write a blog where it just means people learning how to do right by one another. 
Rabbi hat: @rutiregan</t>
  </si>
  <si>
    <t>J'écris sur : autisme, handicap, psychiatrisation, trauma, validisme. _xD83C__xDF31_
#actuallyautistic, membre de @Spectrartistiq</t>
  </si>
  <si>
    <t>Cis (sorta) male, het (sorta) ace
Aspiring writer, actual gear in the machine
I have a wonderful cat and an army of stuffed animals
he/him</t>
  </si>
  <si>
    <t>At the moment, I'm only here to better spy on my Tweeting friends, associates, &amp; random cool people who don't know me at all. (she/her works for me)</t>
  </si>
  <si>
    <t>Musician/Teacher/Bohs FC member/ Typical Lefty-Liberal type</t>
  </si>
  <si>
    <t>indian autistic lesbian | engaged to @secret_gaygent _xD83D__xDC95_ | support me at https://t.co/92QMEkdmYe</t>
  </si>
  <si>
    <t>SFF Writer. reader. crafter. dreamer. spoonie (ME/CFS). autistic. Bi ace. (she / her) 26.</t>
  </si>
  <si>
    <t>Activist for autism, mental illness, and trans people. Fulfilling my childhood dream of becoming a cult leader. she/her</t>
  </si>
  <si>
    <t>#ActuallyAutistic researcher &amp; inventor @ UNL MechE/Robotics || Special Interests: scifi, CVTs, ecosocialism/leftisms, rails…|| DMs open to autists</t>
  </si>
  <si>
    <t>Peer to peer ,self help  Autism Spectrum Condition, Acommunity. CROYDON and SUTTON. Join US.</t>
  </si>
  <si>
    <t>A _xD83C__xDDE8__xD83C__xDDE6_ maker who's #CraftingBalance _xD83D__xDEE0_ home improvement #DIY ✂️ #FibreArt _xD83C__xDFA8_ #PaperArt _xD83D__xDCCD_ #TextileArt ♻️  #GardenArt</t>
  </si>
  <si>
    <t>Sylvie Charlotte. She/They. Videographer, tour guide, dreamer. INFJ. Ace AF! ☀️ Capricorn, ⬆️ Aquarius, _xD83C__xDF11_ Libra. Overcoming adversity since the day I was born.</t>
  </si>
  <si>
    <t>O, I C: UI I/O X in 3D | Unix, OS X, iOS &amp; Braille = Accessibility &amp; Abilities ⚪️⚪️ VoiceOver user, runner, reader, languages - VI life</t>
  </si>
  <si>
    <t>For Autistic People, by Autistic People. Promoting the #Neurodiversity Paradigm. #actuallyautistic</t>
  </si>
  <si>
    <t>We love our customers, so feel free to visit our online store to book an appointment or to buy a FeelGood products. Thank you for choosing iNeed.</t>
  </si>
  <si>
    <t>Ex-Texan, #actuallyautistic, crip, depressive, cancer is my bitch, atheist. Cats! Science! Books! Oh, &amp; @AutisticUK :). Views mine. Cis, bi, she/her.</t>
  </si>
  <si>
    <t>Casual Twitch Lurker | Mild Autistic | Oversharing Extraordinaire! Tweeting rambles and rants and replies of randomness.</t>
  </si>
  <si>
    <t>A bilingual male from Japan who is #ActuallyAutistic and has #ADHD as well as #narcolepsy. Occasionally shows up in #nchat. @sleepy_autie_jp for Japanese.</t>
  </si>
  <si>
    <t>UT</t>
  </si>
  <si>
    <t>Washington DC</t>
  </si>
  <si>
    <t>Massachusetts</t>
  </si>
  <si>
    <t>Washington, DC</t>
  </si>
  <si>
    <t>New Westminster</t>
  </si>
  <si>
    <t>Ottawa, Ontario</t>
  </si>
  <si>
    <t>#AutChat hashtag on twitter</t>
  </si>
  <si>
    <t>Queens, NY</t>
  </si>
  <si>
    <t>Sheffield UK</t>
  </si>
  <si>
    <t>Dorchester, MA</t>
  </si>
  <si>
    <t>Toronto / Virginia</t>
  </si>
  <si>
    <t>Coral Gables, FL</t>
  </si>
  <si>
    <t>Tiffin, OH</t>
  </si>
  <si>
    <t>A kinkini village up north</t>
  </si>
  <si>
    <t>Portland, OR</t>
  </si>
  <si>
    <t>Seattle, WA</t>
  </si>
  <si>
    <t>Utah, USA</t>
  </si>
  <si>
    <t>they/them | nyc | dms closed</t>
  </si>
  <si>
    <t>Sol system, 3rd planet.</t>
  </si>
  <si>
    <t>The Bible Belt, please come sa</t>
  </si>
  <si>
    <t>They/them</t>
  </si>
  <si>
    <t>Metroplex</t>
  </si>
  <si>
    <t>Lindblum</t>
  </si>
  <si>
    <t xml:space="preserve">In and around Portsmouth UK </t>
  </si>
  <si>
    <t>South Carolina, USA</t>
  </si>
  <si>
    <t>somewhere in this solar system</t>
  </si>
  <si>
    <t>Indianapolis, IN</t>
  </si>
  <si>
    <t>Latrobe, PA</t>
  </si>
  <si>
    <t>Suffolk uk</t>
  </si>
  <si>
    <t>NH4</t>
  </si>
  <si>
    <t>Canada</t>
  </si>
  <si>
    <t xml:space="preserve">Brooklyn born, now in Oregon. </t>
  </si>
  <si>
    <t>Maryland (USA)</t>
  </si>
  <si>
    <t>Cedar falls, Iowa</t>
  </si>
  <si>
    <t>Texas, somehow.</t>
  </si>
  <si>
    <t>Houston, TX</t>
  </si>
  <si>
    <t xml:space="preserve">int yorkshire! </t>
  </si>
  <si>
    <t>probably the library</t>
  </si>
  <si>
    <t>Out of the closet</t>
  </si>
  <si>
    <t>chochenyo ohlone land (oakland)</t>
  </si>
  <si>
    <t>stolen Piscataway-Conoy land</t>
  </si>
  <si>
    <t>Edinburgh, Scotland</t>
  </si>
  <si>
    <t>THEY/THEM [AFAB AGENDER]</t>
  </si>
  <si>
    <t>Wirral</t>
  </si>
  <si>
    <t>Cardiff, UK</t>
  </si>
  <si>
    <t>Boston, MA</t>
  </si>
  <si>
    <t>Massachusetts, USA</t>
  </si>
  <si>
    <t>He, Him</t>
  </si>
  <si>
    <t>Southern Ontario, Canada</t>
  </si>
  <si>
    <t>Madison, WI</t>
  </si>
  <si>
    <t>USA</t>
  </si>
  <si>
    <t>Schaarbeek</t>
  </si>
  <si>
    <t>New Zealand</t>
  </si>
  <si>
    <t>Embsay, England</t>
  </si>
  <si>
    <t>Wherever #TeamPelosi meets</t>
  </si>
  <si>
    <t>they/them (for proper usage help: https://pronoun.is/they/.../themself)</t>
  </si>
  <si>
    <t>York, England</t>
  </si>
  <si>
    <t>UK</t>
  </si>
  <si>
    <t>Glaschu</t>
  </si>
  <si>
    <t>St Paul, MN</t>
  </si>
  <si>
    <t>Leiden, The Netherlands</t>
  </si>
  <si>
    <t>_xD83D__xDC9B_she/her</t>
  </si>
  <si>
    <t>Somewhere in Yorkshire...</t>
  </si>
  <si>
    <t>Maryland, USA</t>
  </si>
  <si>
    <t>where the muse is</t>
  </si>
  <si>
    <t>France</t>
  </si>
  <si>
    <t>Baile Atha Cliath</t>
  </si>
  <si>
    <t>Rush, Co. Dublin, Ireland</t>
  </si>
  <si>
    <t>Anishinabek/Huron-Wendat land</t>
  </si>
  <si>
    <t>London, England</t>
  </si>
  <si>
    <t>Nebraska, USA; he/they</t>
  </si>
  <si>
    <t>South London</t>
  </si>
  <si>
    <t>#GTA #YorkRegion ON Canada</t>
  </si>
  <si>
    <t>Pluto</t>
  </si>
  <si>
    <t>Texas ʻ also legal in EU</t>
  </si>
  <si>
    <t>UK National Organisation</t>
  </si>
  <si>
    <t>Book Appointment/Shop Online</t>
  </si>
  <si>
    <t>Sunderland UK</t>
  </si>
  <si>
    <t>Southern California, USA</t>
  </si>
  <si>
    <t>Southern-Kanto, Japan</t>
  </si>
  <si>
    <t>https://t.co/6EhQNepiHe</t>
  </si>
  <si>
    <t>https://t.co/xfpE2faSDO</t>
  </si>
  <si>
    <t>https://t.co/LyRbfmg0kr</t>
  </si>
  <si>
    <t>http://t.co/LlQPnRcxG6</t>
  </si>
  <si>
    <t>https://t.co/BsPO15pMiW</t>
  </si>
  <si>
    <t>https://t.co/85gW4CgYOt</t>
  </si>
  <si>
    <t>https://t.co/248X7DkTwj</t>
  </si>
  <si>
    <t>https://t.co/xHGpLFuE60</t>
  </si>
  <si>
    <t>https://t.co/SMw8DKlSdL</t>
  </si>
  <si>
    <t>https://t.co/jqKPtuGAxW</t>
  </si>
  <si>
    <t>https://t.co/ON66QSO6xy</t>
  </si>
  <si>
    <t>https://t.co/Kl68Biu1pf</t>
  </si>
  <si>
    <t>https://t.co/DuvRjga6G9</t>
  </si>
  <si>
    <t>https://t.co/CCKUEoyyv1</t>
  </si>
  <si>
    <t>https://t.co/Yr8ChcNwyI</t>
  </si>
  <si>
    <t>https://t.co/FaIQjXfqNB</t>
  </si>
  <si>
    <t>https://t.co/urQ32R2wA0</t>
  </si>
  <si>
    <t>https://t.co/lfFs8muTdQ</t>
  </si>
  <si>
    <t>https://t.co/qJGaVZiFGh</t>
  </si>
  <si>
    <t>https://t.co/kEKvo7efZi</t>
  </si>
  <si>
    <t>https://t.co/44FvIjk2xA</t>
  </si>
  <si>
    <t>https://t.co/2iCojsZ0Vy</t>
  </si>
  <si>
    <t>https://t.co/dHh2yTQ3kW</t>
  </si>
  <si>
    <t>https://t.co/Xs3StRKN4h</t>
  </si>
  <si>
    <t>https://t.co/qJVXKzKysX</t>
  </si>
  <si>
    <t>https://t.co/3zMU1rFK3I</t>
  </si>
  <si>
    <t>https://t.co/dR995gxsUB</t>
  </si>
  <si>
    <t>https://t.co/lRS7Yr6fT5</t>
  </si>
  <si>
    <t>https://t.co/wGEIKVsBhx</t>
  </si>
  <si>
    <t>https://t.co/L4lsprYzUp</t>
  </si>
  <si>
    <t>https://t.co/m6OISOBrOY</t>
  </si>
  <si>
    <t>https://t.co/k7O99JVBrv</t>
  </si>
  <si>
    <t>https://t.co/RkWc7GCrsf</t>
  </si>
  <si>
    <t>https://t.co/6SGr0I2Kp2</t>
  </si>
  <si>
    <t>https://t.co/S102rBXOzQ</t>
  </si>
  <si>
    <t>https://t.co/uLgrL613np</t>
  </si>
  <si>
    <t>http://t.co/wUvfn3OsAQ</t>
  </si>
  <si>
    <t>https://t.co/NOtO5JGUT4</t>
  </si>
  <si>
    <t>https://t.co/tBOp35Ypzs</t>
  </si>
  <si>
    <t>https://t.co/9JQgXaWCn1</t>
  </si>
  <si>
    <t>https://t.co/llxdBRP8tp</t>
  </si>
  <si>
    <t>https://t.co/VjYfdGown4</t>
  </si>
  <si>
    <t>https://t.co/wmcVdHJyfx</t>
  </si>
  <si>
    <t>https://t.co/s7LchKkWQ0</t>
  </si>
  <si>
    <t>https://t.co/0gCIf1fvBE</t>
  </si>
  <si>
    <t>https://t.co/GOC255ErhN</t>
  </si>
  <si>
    <t>https://t.co/28ZQnxcH29</t>
  </si>
  <si>
    <t>http://t.co/g7hAd3uWwn</t>
  </si>
  <si>
    <t>https://t.co/S8sZAIb4Yo</t>
  </si>
  <si>
    <t>https://t.co/ZqDjappRYb</t>
  </si>
  <si>
    <t>https://t.co/MhtjOFtIz0</t>
  </si>
  <si>
    <t>https://t.co/sIUAmx7yIW</t>
  </si>
  <si>
    <t>https://t.co/WglA3ETqfA</t>
  </si>
  <si>
    <t>http://t.co/0qfrnkR9L8</t>
  </si>
  <si>
    <t>https://t.co/wC7ICbiSGv</t>
  </si>
  <si>
    <t>https://t.co/I2CMtP6B1q</t>
  </si>
  <si>
    <t>https://t.co/MFkWnw13dD</t>
  </si>
  <si>
    <t>http://t.co/BTUw61N0dl</t>
  </si>
  <si>
    <t>https://t.co/iOyEyy2bYu</t>
  </si>
  <si>
    <t>https://t.co/ahZdAFghyA</t>
  </si>
  <si>
    <t>https://t.co/jFuyMVEc8o</t>
  </si>
  <si>
    <t>https://t.co/bwDlx7Izwa</t>
  </si>
  <si>
    <t>https://t.co/gaLY5WwEWz</t>
  </si>
  <si>
    <t>https://t.co/fF5KinF1fy</t>
  </si>
  <si>
    <t>https://t.co/GbKGigU3F7</t>
  </si>
  <si>
    <t>https://t.co/Bpwp2nIGUQ</t>
  </si>
  <si>
    <t>https://t.co/r8mQj4RK1N</t>
  </si>
  <si>
    <t>https://t.co/jARx1l62uH</t>
  </si>
  <si>
    <t>https://t.co/68y6WN4vgS</t>
  </si>
  <si>
    <t>https://pbs.twimg.com/profile_banners/881999430395756544/1522720722</t>
  </si>
  <si>
    <t>https://pbs.twimg.com/profile_banners/208643146/1510695569</t>
  </si>
  <si>
    <t>https://pbs.twimg.com/profile_banners/262797432/1542389720</t>
  </si>
  <si>
    <t>https://pbs.twimg.com/profile_banners/15951681/1525274774</t>
  </si>
  <si>
    <t>https://pbs.twimg.com/profile_banners/44473438/1446357089</t>
  </si>
  <si>
    <t>https://pbs.twimg.com/profile_banners/3281186323/1446940534</t>
  </si>
  <si>
    <t>https://pbs.twimg.com/profile_banners/705326042/1533018775</t>
  </si>
  <si>
    <t>https://pbs.twimg.com/profile_banners/832631221863673856/1543625297</t>
  </si>
  <si>
    <t>https://pbs.twimg.com/profile_banners/1073653260454649856/1544817066</t>
  </si>
  <si>
    <t>https://pbs.twimg.com/profile_banners/607544659/1433072472</t>
  </si>
  <si>
    <t>https://pbs.twimg.com/profile_banners/1020726429321871360/1532197715</t>
  </si>
  <si>
    <t>https://pbs.twimg.com/profile_banners/997831045/1539057141</t>
  </si>
  <si>
    <t>https://pbs.twimg.com/profile_banners/984165917767749632/1550677652</t>
  </si>
  <si>
    <t>https://pbs.twimg.com/profile_banners/15433622/1514680252</t>
  </si>
  <si>
    <t>https://pbs.twimg.com/profile_banners/3256206983/1495233045</t>
  </si>
  <si>
    <t>https://pbs.twimg.com/profile_banners/85326020/1406038668</t>
  </si>
  <si>
    <t>https://pbs.twimg.com/profile_banners/770318999888330753/1550871755</t>
  </si>
  <si>
    <t>https://pbs.twimg.com/profile_banners/921443997452816384/1549504324</t>
  </si>
  <si>
    <t>https://pbs.twimg.com/profile_banners/896761663201980417/1502641465</t>
  </si>
  <si>
    <t>https://pbs.twimg.com/profile_banners/1080512795526029312/1546452089</t>
  </si>
  <si>
    <t>https://pbs.twimg.com/profile_banners/15413409/1536545834</t>
  </si>
  <si>
    <t>https://pbs.twimg.com/profile_banners/4113191/1505000938</t>
  </si>
  <si>
    <t>https://pbs.twimg.com/profile_banners/984904161572499456/1528948887</t>
  </si>
  <si>
    <t>https://pbs.twimg.com/profile_banners/1030979996091908096/1551066195</t>
  </si>
  <si>
    <t>https://pbs.twimg.com/profile_banners/901652115206103040/1522025696</t>
  </si>
  <si>
    <t>https://pbs.twimg.com/profile_banners/87494804/1532787210</t>
  </si>
  <si>
    <t>https://pbs.twimg.com/profile_banners/799004808418127872/1479333161</t>
  </si>
  <si>
    <t>https://pbs.twimg.com/profile_banners/77244855/1530299475</t>
  </si>
  <si>
    <t>https://pbs.twimg.com/profile_banners/35111933/1551506130</t>
  </si>
  <si>
    <t>https://pbs.twimg.com/profile_banners/17455647/1481144533</t>
  </si>
  <si>
    <t>https://pbs.twimg.com/profile_banners/356621371/1493385623</t>
  </si>
  <si>
    <t>https://pbs.twimg.com/profile_banners/948406600028520448/1514953621</t>
  </si>
  <si>
    <t>https://pbs.twimg.com/profile_banners/8368382/1537127429</t>
  </si>
  <si>
    <t>https://pbs.twimg.com/profile_banners/3234829756/1434598704</t>
  </si>
  <si>
    <t>https://pbs.twimg.com/profile_banners/2698863631/1544774522</t>
  </si>
  <si>
    <t>https://pbs.twimg.com/profile_banners/722086161389330433/1543064503</t>
  </si>
  <si>
    <t>https://pbs.twimg.com/profile_banners/1077620568537481216/1546488155</t>
  </si>
  <si>
    <t>https://pbs.twimg.com/profile_banners/807285197200879616/1490992098</t>
  </si>
  <si>
    <t>https://pbs.twimg.com/profile_banners/771875172697640964/1479910133</t>
  </si>
  <si>
    <t>https://pbs.twimg.com/profile_banners/65390151/1482598199</t>
  </si>
  <si>
    <t>https://pbs.twimg.com/profile_banners/7798662/1489463530</t>
  </si>
  <si>
    <t>https://pbs.twimg.com/profile_banners/762992720/1551906892</t>
  </si>
  <si>
    <t>https://pbs.twimg.com/profile_banners/6323932/1511147489</t>
  </si>
  <si>
    <t>https://pbs.twimg.com/profile_banners/866167580/1349634995</t>
  </si>
  <si>
    <t>https://pbs.twimg.com/profile_banners/2443923044/1426765760</t>
  </si>
  <si>
    <t>https://pbs.twimg.com/profile_banners/270461605/1492420019</t>
  </si>
  <si>
    <t>https://pbs.twimg.com/profile_banners/98061678/1517621073</t>
  </si>
  <si>
    <t>https://pbs.twimg.com/profile_banners/319406299/1413140465</t>
  </si>
  <si>
    <t>https://pbs.twimg.com/profile_banners/887380196919091200/1520827158</t>
  </si>
  <si>
    <t>https://pbs.twimg.com/profile_banners/3178522242/1497826573</t>
  </si>
  <si>
    <t>https://pbs.twimg.com/profile_banners/53032206/1540236375</t>
  </si>
  <si>
    <t>https://pbs.twimg.com/profile_banners/3305121173/1433355161</t>
  </si>
  <si>
    <t>https://pbs.twimg.com/profile_banners/3060444101/1428591637</t>
  </si>
  <si>
    <t>https://pbs.twimg.com/profile_banners/3401095959/1549550464</t>
  </si>
  <si>
    <t>https://pbs.twimg.com/profile_banners/3274121605/1506193411</t>
  </si>
  <si>
    <t>https://pbs.twimg.com/profile_banners/1340031770/1521334467</t>
  </si>
  <si>
    <t>https://pbs.twimg.com/profile_banners/104512758/1552181940</t>
  </si>
  <si>
    <t>https://pbs.twimg.com/profile_banners/2978455883/1524081449</t>
  </si>
  <si>
    <t>https://pbs.twimg.com/profile_banners/456967378/1536718591</t>
  </si>
  <si>
    <t>https://pbs.twimg.com/profile_banners/770350960669495296/1536595511</t>
  </si>
  <si>
    <t>https://pbs.twimg.com/profile_banners/261017420/1538094123</t>
  </si>
  <si>
    <t>https://pbs.twimg.com/profile_banners/950297161584885760/1515407071</t>
  </si>
  <si>
    <t>https://pbs.twimg.com/profile_banners/532393910/1421864698</t>
  </si>
  <si>
    <t>https://pbs.twimg.com/profile_banners/3316205113/1531026931</t>
  </si>
  <si>
    <t>https://pbs.twimg.com/profile_banners/1006013412688760834/1552015486</t>
  </si>
  <si>
    <t>https://pbs.twimg.com/profile_banners/1061747084720832512/1546629604</t>
  </si>
  <si>
    <t>https://pbs.twimg.com/profile_banners/3804776547/1494944838</t>
  </si>
  <si>
    <t>https://pbs.twimg.com/profile_banners/890150054786473984/1532083662</t>
  </si>
  <si>
    <t>https://pbs.twimg.com/profile_banners/16971760/1546988040</t>
  </si>
  <si>
    <t>https://pbs.twimg.com/profile_banners/276200164/1523145813</t>
  </si>
  <si>
    <t>https://pbs.twimg.com/profile_banners/2210645602/1549988201</t>
  </si>
  <si>
    <t>https://pbs.twimg.com/profile_banners/388808885/1546853233</t>
  </si>
  <si>
    <t>https://pbs.twimg.com/profile_banners/847220135370854403/1543196381</t>
  </si>
  <si>
    <t>https://pbs.twimg.com/profile_banners/475273529/1532537329</t>
  </si>
  <si>
    <t>https://pbs.twimg.com/profile_banners/962199075188826113/1547526539</t>
  </si>
  <si>
    <t>https://pbs.twimg.com/profile_banners/2151794320/1415738170</t>
  </si>
  <si>
    <t>https://pbs.twimg.com/profile_banners/861115429653229568/1524645063</t>
  </si>
  <si>
    <t>https://pbs.twimg.com/profile_banners/535833722/1450319538</t>
  </si>
  <si>
    <t>https://pbs.twimg.com/profile_banners/859849512508108800/1541183630</t>
  </si>
  <si>
    <t>https://pbs.twimg.com/profile_banners/2966492945/1452189575</t>
  </si>
  <si>
    <t>https://pbs.twimg.com/profile_banners/763080940155305984/1470768814</t>
  </si>
  <si>
    <t>https://pbs.twimg.com/profile_banners/938033653/1546739139</t>
  </si>
  <si>
    <t>https://pbs.twimg.com/profile_banners/2751629937/1549410706</t>
  </si>
  <si>
    <t>https://pbs.twimg.com/profile_banners/4739493196/1455082285</t>
  </si>
  <si>
    <t>https://pbs.twimg.com/profile_banners/992183173017632768/1546045568</t>
  </si>
  <si>
    <t>https://pbs.twimg.com/profile_banners/8608622/1415804180</t>
  </si>
  <si>
    <t>https://pbs.twimg.com/profile_banners/710803136231903232/1545079748</t>
  </si>
  <si>
    <t>https://pbs.twimg.com/profile_banners/1096617222884282368/1550292588</t>
  </si>
  <si>
    <t>https://pbs.twimg.com/profile_banners/19129102/1438376115</t>
  </si>
  <si>
    <t>https://pbs.twimg.com/profile_banners/33304543/1528305727</t>
  </si>
  <si>
    <t>https://pbs.twimg.com/profile_banners/929721350016471040/1513055133</t>
  </si>
  <si>
    <t>nl</t>
  </si>
  <si>
    <t>fr</t>
  </si>
  <si>
    <t>en-gb</t>
  </si>
  <si>
    <t>de</t>
  </si>
  <si>
    <t>http://abs.twimg.com/images/themes/theme1/bg.png</t>
  </si>
  <si>
    <t>http://abs.twimg.com/images/themes/theme8/bg.gif</t>
  </si>
  <si>
    <t>http://abs.twimg.com/images/themes/theme6/bg.gif</t>
  </si>
  <si>
    <t>http://abs.twimg.com/images/themes/theme4/bg.gif</t>
  </si>
  <si>
    <t>http://abs.twimg.com/images/themes/theme10/bg.gif</t>
  </si>
  <si>
    <t>http://abs.twimg.com/images/themes/theme7/bg.gif</t>
  </si>
  <si>
    <t>http://abs.twimg.com/images/themes/theme18/bg.gif</t>
  </si>
  <si>
    <t>http://abs.twimg.com/images/themes/theme19/bg.gif</t>
  </si>
  <si>
    <t>http://abs.twimg.com/images/themes/theme9/bg.gif</t>
  </si>
  <si>
    <t>http://abs.twimg.com/images/themes/theme11/bg.gif</t>
  </si>
  <si>
    <t>http://abs.twimg.com/images/themes/theme5/bg.gif</t>
  </si>
  <si>
    <t>http://abs.twimg.com/images/themes/theme15/bg.png</t>
  </si>
  <si>
    <t>http://abs.twimg.com/images/themes/theme16/bg.gif</t>
  </si>
  <si>
    <t>http://abs.twimg.com/images/themes/theme2/bg.gif</t>
  </si>
  <si>
    <t>http://pbs.twimg.com/profile_images/1879144815/image_normal.jpg</t>
  </si>
  <si>
    <t>http://pbs.twimg.com/profile_images/890276334324396032/52IXM-Yr_normal.jpg</t>
  </si>
  <si>
    <t>http://pbs.twimg.com/profile_images/808383733468430336/XvlWPew-_normal.jpg</t>
  </si>
  <si>
    <t>http://pbs.twimg.com/profile_images/2691575314/dfcd31819e5e95d6628820e374e81a28_normal.png</t>
  </si>
  <si>
    <t>http://pbs.twimg.com/profile_images/3164253994/e6c2ec9e0e05f05271dcf28cd3040a32_normal.png</t>
  </si>
  <si>
    <t>http://pbs.twimg.com/profile_images/573567602343149569/B2ovh7Ed_normal.jpeg</t>
  </si>
  <si>
    <t>http://pbs.twimg.com/profile_images/1282944123/ffstext_normal.jpg</t>
  </si>
  <si>
    <t>http://pbs.twimg.com/profile_images/378800000823556906/bf5fbfb90ba17c96c66eeabd7d181c32_normal.png</t>
  </si>
  <si>
    <t>Open Twitter Page for This Person</t>
  </si>
  <si>
    <t>https://twitter.com/autisticosaurus</t>
  </si>
  <si>
    <t>https://twitter.com/nicole_cliffe</t>
  </si>
  <si>
    <t>https://twitter.com/slooterman</t>
  </si>
  <si>
    <t>https://twitter.com/pervocracy</t>
  </si>
  <si>
    <t>https://twitter.com/askamanager</t>
  </si>
  <si>
    <t>https://twitter.com/lelielle</t>
  </si>
  <si>
    <t>https://twitter.com/georgetakesajob</t>
  </si>
  <si>
    <t>https://twitter.com/madelineandraia</t>
  </si>
  <si>
    <t>https://twitter.com/autisticb4mmr</t>
  </si>
  <si>
    <t>https://twitter.com/bosswizard1984</t>
  </si>
  <si>
    <t>https://twitter.com/autchatmod</t>
  </si>
  <si>
    <t>https://twitter.com/flpeir</t>
  </si>
  <si>
    <t>https://twitter.com/tiara_laird</t>
  </si>
  <si>
    <t>https://twitter.com/funkiepiano</t>
  </si>
  <si>
    <t>https://twitter.com/arizonakarenina</t>
  </si>
  <si>
    <t>https://twitter.com/tokenblackaspie</t>
  </si>
  <si>
    <t>https://twitter.com/__insa__</t>
  </si>
  <si>
    <t>https://twitter.com/nicoleradziwill</t>
  </si>
  <si>
    <t>https://twitter.com/anythingmaureen</t>
  </si>
  <si>
    <t>https://twitter.com/haleymossart</t>
  </si>
  <si>
    <t>https://twitter.com/diabeticrhythm</t>
  </si>
  <si>
    <t>https://twitter.com/clarissaj97</t>
  </si>
  <si>
    <t>https://twitter.com/gbosabiaspin</t>
  </si>
  <si>
    <t>https://twitter.com/pinkproletariat</t>
  </si>
  <si>
    <t>https://twitter.com/milly339</t>
  </si>
  <si>
    <t>https://twitter.com/bixmediocre</t>
  </si>
  <si>
    <t>https://twitter.com/asha_lh</t>
  </si>
  <si>
    <t>https://twitter.com/tphautism</t>
  </si>
  <si>
    <t>https://twitter.com/neptuneriley</t>
  </si>
  <si>
    <t>https://twitter.com/superoctet33</t>
  </si>
  <si>
    <t>https://twitter.com/a_silent_child</t>
  </si>
  <si>
    <t>https://twitter.com/autiedragon</t>
  </si>
  <si>
    <t>https://twitter.com/linkisagirl</t>
  </si>
  <si>
    <t>https://twitter.com/gwenstarlight</t>
  </si>
  <si>
    <t>https://twitter.com/tinker_tanner</t>
  </si>
  <si>
    <t>https://twitter.com/likeasquarepeg</t>
  </si>
  <si>
    <t>https://twitter.com/courtneyhammett</t>
  </si>
  <si>
    <t>https://twitter.com/kerima_cevik</t>
  </si>
  <si>
    <t>https://twitter.com/catygreen</t>
  </si>
  <si>
    <t>https://twitter.com/wearelikeyrkid</t>
  </si>
  <si>
    <t>https://twitter.com/erugg</t>
  </si>
  <si>
    <t>https://twitter.com/rutiregan</t>
  </si>
  <si>
    <t>https://twitter.com/fikemartin</t>
  </si>
  <si>
    <t>https://twitter.com/ashstrowger</t>
  </si>
  <si>
    <t>https://twitter.com/magnus919</t>
  </si>
  <si>
    <t>https://twitter.com/bhrasht_achari</t>
  </si>
  <si>
    <t>https://twitter.com/iconohash</t>
  </si>
  <si>
    <t>https://twitter.com/timgordonjr</t>
  </si>
  <si>
    <t>https://twitter.com/danzigerlily</t>
  </si>
  <si>
    <t>https://twitter.com/autismsite</t>
  </si>
  <si>
    <t>https://twitter.com/_brown_recluse_</t>
  </si>
  <si>
    <t>https://twitter.com/torriepattillo</t>
  </si>
  <si>
    <t>https://twitter.com/scottmcnamara12</t>
  </si>
  <si>
    <t>https://twitter.com/tinu</t>
  </si>
  <si>
    <t>https://twitter.com/officialbpdchat</t>
  </si>
  <si>
    <t>https://twitter.com/carldunnjr</t>
  </si>
  <si>
    <t>https://twitter.com/transformental</t>
  </si>
  <si>
    <t>https://twitter.com/bpdffs</t>
  </si>
  <si>
    <t>https://twitter.com/endeverstar</t>
  </si>
  <si>
    <t>https://twitter.com/androgyneacedia</t>
  </si>
  <si>
    <t>https://twitter.com/flowerqueers</t>
  </si>
  <si>
    <t>https://twitter.com/untonuggan</t>
  </si>
  <si>
    <t>https://twitter.com/mxoolong</t>
  </si>
  <si>
    <t>https://twitter.com/autistictic</t>
  </si>
  <si>
    <t>https://twitter.com/santchiweb</t>
  </si>
  <si>
    <t>https://twitter.com/sianisat</t>
  </si>
  <si>
    <t>https://twitter.com/lavie_encode</t>
  </si>
  <si>
    <t>https://twitter.com/skp_slp</t>
  </si>
  <si>
    <t>https://twitter.com/miketheaspie</t>
  </si>
  <si>
    <t>https://twitter.com/rainforestgardn</t>
  </si>
  <si>
    <t>https://twitter.com/kaelanrhy</t>
  </si>
  <si>
    <t>https://twitter.com/amichaelcohn</t>
  </si>
  <si>
    <t>https://twitter.com/helenrottier</t>
  </si>
  <si>
    <t>https://twitter.com/mamautistic36</t>
  </si>
  <si>
    <t>https://twitter.com/jesuisann_</t>
  </si>
  <si>
    <t>https://twitter.com/theoriesofminds</t>
  </si>
  <si>
    <t>https://twitter.com/kidsbookbot</t>
  </si>
  <si>
    <t>https://twitter.com/emmagpaley</t>
  </si>
  <si>
    <t>https://twitter.com/advocatamy1</t>
  </si>
  <si>
    <t>https://twitter.com/kcahp</t>
  </si>
  <si>
    <t>https://twitter.com/atypicalhazel</t>
  </si>
  <si>
    <t>https://twitter.com/ashleighjmills</t>
  </si>
  <si>
    <t>https://twitter.com/yes_thattoo</t>
  </si>
  <si>
    <t>https://twitter.com/subtlykawaii</t>
  </si>
  <si>
    <t>https://twitter.com/evanmatyas</t>
  </si>
  <si>
    <t>https://twitter.com/myrnaploy</t>
  </si>
  <si>
    <t>https://twitter.com/gracefulmasking</t>
  </si>
  <si>
    <t>https://twitter.com/huffietina</t>
  </si>
  <si>
    <t>https://twitter.com/adrianzwall</t>
  </si>
  <si>
    <t>https://twitter.com/carlymho</t>
  </si>
  <si>
    <t>https://twitter.com/aspiehuman</t>
  </si>
  <si>
    <t>https://twitter.com/ahahunter</t>
  </si>
  <si>
    <t>https://twitter.com/rsocialskills</t>
  </si>
  <si>
    <t>https://twitter.com/d_caius</t>
  </si>
  <si>
    <t>https://twitter.com/autistic_ace</t>
  </si>
  <si>
    <t>https://twitter.com/emccoy_writer</t>
  </si>
  <si>
    <t>https://twitter.com/d24socialist</t>
  </si>
  <si>
    <t>https://twitter.com/kenoduffy</t>
  </si>
  <si>
    <t>https://twitter.com/gayphysicist</t>
  </si>
  <si>
    <t>https://twitter.com/everthecrafter</t>
  </si>
  <si>
    <t>https://twitter.com/moxielsapphire</t>
  </si>
  <si>
    <t>https://twitter.com/auptimist</t>
  </si>
  <si>
    <t>https://twitter.com/inaspectrum</t>
  </si>
  <si>
    <t>https://twitter.com/craftingbalance</t>
  </si>
  <si>
    <t>https://twitter.com/sylviessylk</t>
  </si>
  <si>
    <t>https://twitter.com/unuhinuii</t>
  </si>
  <si>
    <t>https://twitter.com/autisticuk</t>
  </si>
  <si>
    <t>https://twitter.com/manage_asd</t>
  </si>
  <si>
    <t>https://twitter.com/kathumble</t>
  </si>
  <si>
    <t>https://twitter.com/greenroc</t>
  </si>
  <si>
    <t>https://twitter.com/sleepy_autie</t>
  </si>
  <si>
    <t>Directed</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</si>
  <si>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</si>
  <si>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</si>
  <si>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</si>
  <si>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</si>
  <si>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</si>
  <si>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</si>
  <si>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</si>
  <si>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</si>
  <si>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</si>
  <si>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</si>
  <si>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</si>
  <si>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</si>
  <si>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</si>
  <si>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</si>
  <si>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</si>
  <si>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</si>
  <si>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</si>
  <si>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</si>
  <si>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</si>
  <si>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</si>
  <si>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</si>
  <si>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</si>
  <si>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</si>
  <si>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</si>
  <si>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</si>
  <si>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</si>
  <si>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</si>
  <si>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</si>
  <si>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</si>
  <si>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</si>
  <si>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</si>
  <si>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http://autchat.com/all-topics/</t>
  </si>
  <si>
    <t>http://autchat.com/faq/</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</si>
  <si>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</si>
  <si>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</si>
  <si>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</si>
  <si>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</si>
  <si>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</si>
  <si>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</si>
  <si>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</si>
  <si>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</si>
  <si>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</si>
  <si>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</si>
  <si>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</si>
  <si>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</si>
  <si>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</si>
  <si>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</si>
  <si>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</si>
  <si>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</si>
  <si>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</si>
  <si>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</si>
  <si>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http://autchat.com/all-topics/ http://autchat.com http://autchat.com/coping-strategies/ http://autchat.com/learning-social-skills/ http://autchat.com/faq/ http://autchat.com/twitter-chats/how-to-join-autchat/ http://autchat.com/learning-social-skills-mar-3-2019/ https://twitter.com/autisticb4mmr/status/1104821151967002624 https://twitter.com/autchatmod/status/1104824215088160769 http://autchat.com/having-to-hide-how-we-function/</t>
  </si>
  <si>
    <t>https://twitter.com/autchatmod/status/1104838255881535488 https://twitter.com/autchatmod/status/1104841489404768256 https://twitter.com/autchatmod/status/1104844259788644352 https://twitter.com/autchatmod/status/1104846510452178944 https://twitter.com/autchatmod/status/1102323945066262528 https://twitter.com/autchatmod/status/1104835241418477568 https://mamautistic.wordpress.com/2017/06/26/a-letter-of-encouragement-and-support/ https://twitter.com/autchatmod/status/1102323945066262528?s=21 https://twitter.com/autchatmod/status/1102313756304891904 https://twitter.com/autchatmod/status/1102315212579860480?s=21</t>
  </si>
  <si>
    <t>https://twitter.com/autchatmod/status/1102315212579860480 https://twitter.com/autchatmod/status/1102320088286457856 https://twitter.com/autchatmod/status/1102323945066262528 https://twitter.com/autchatmod/status/1102313756304891904 https://twitter.com/autchatmod/status/1102316624181248001 https://twitter.com/yes_thattoo/status/1102317190483771392 https://twitter.com/autisticb4mmr/status/1102324969483059200</t>
  </si>
  <si>
    <t>https://twitter.com/autchatmod/status/1104838255881535488 https://twitter.com/autchatmod/status/1104841489404768256 https://twitter.com/autchatmod/status/1104844259788644352 https://twitter.com/autchatmod/status/1102320088286457856 https://twitter.com/autchatmod/status/1102315212579860480 https://twitter.com/autchatmod/status/1102316624181248001 https://twitter.com/autchatmod/status/1102323945066262528 https://twitter.com/autchatmod/status/1104846510452178944 https://twitter.com/autchatmod/status/1102313756304891904 https://twitter.com/autchatmod/status/1104820828556808192</t>
  </si>
  <si>
    <t>https://twitter.com/autchatmod/status/1102316624181248001 https://twitter.com/autchatmod/status/1102320088286457856 https://twitter.com/autchatmod/status/1102315212579860480 http://iconohash.com/AutChat/2019-03-03 https://twitter.com/amcdphd/status/1104142247061319681 https://twitter.com/autchatmod/status/1104835241418477568</t>
  </si>
  <si>
    <t>https://twitter.com/autchatmod/status/1102323945066262528 https://twitter.com/autchatmod/status/1102313756304891904 https://twitter.com/autchatmod/status/1102315212579860480 https://twitter.com/autchatmod/status/1102320088286457856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</si>
  <si>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</si>
  <si>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</si>
  <si>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</si>
  <si>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</si>
  <si>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</si>
  <si>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</si>
  <si>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</si>
  <si>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</si>
  <si>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</si>
  <si>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</si>
  <si>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</si>
  <si>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autchat.com twitter.com mediocre.life</t>
  </si>
  <si>
    <t>twitter.com wordpress.com</t>
  </si>
  <si>
    <t>twitter.com iconohash.com</t>
  </si>
  <si>
    <t>Top Hashtags in Tweet in Entire Graph</t>
  </si>
  <si>
    <t>actuallyautistic</t>
  </si>
  <si>
    <t>autisticjoy</t>
  </si>
  <si>
    <t>autcat</t>
  </si>
  <si>
    <t>a2</t>
  </si>
  <si>
    <t>catsofautchat</t>
  </si>
  <si>
    <t>bpdchat</t>
  </si>
  <si>
    <t>autstudy</t>
  </si>
  <si>
    <t>autism</t>
  </si>
  <si>
    <t>Top Hashtags in Tweet in G1</t>
  </si>
  <si>
    <t>autismpodcast</t>
  </si>
  <si>
    <t>Top Hashtags in Tweet in G2</t>
  </si>
  <si>
    <t>Top Hashtags in Tweet in G3</t>
  </si>
  <si>
    <t>Top Hashtags in Tweet in G4</t>
  </si>
  <si>
    <t>Top Hashtags in Tweet in G5</t>
  </si>
  <si>
    <t>Top Hashtags in Tweet in G6</t>
  </si>
  <si>
    <t>askingautistics</t>
  </si>
  <si>
    <t>Top Hashtags in Tweet in G7</t>
  </si>
  <si>
    <t>Top Hashtags in Tweet in G8</t>
  </si>
  <si>
    <t>Top Hashtags in Tweet in G9</t>
  </si>
  <si>
    <t>Top Hashtags in Tweet</t>
  </si>
  <si>
    <t>autchat actuallyautistic aspergers a2 autismpodcast</t>
  </si>
  <si>
    <t>autchat actuallyautistic autcat catsofautchat autisticjoy</t>
  </si>
  <si>
    <t>autchat actuallyautistic aspergers autisticjoy</t>
  </si>
  <si>
    <t>autchat actuallyautistic autcat</t>
  </si>
  <si>
    <t>autchat autstudy autism askingautistics actuallyautistic</t>
  </si>
  <si>
    <t>Top Words in Tweet in Entire Graph</t>
  </si>
  <si>
    <t>Words in Sentiment List#1: Positive</t>
  </si>
  <si>
    <t>Words in Sentiment List#2: Negative</t>
  </si>
  <si>
    <t>Words in Sentiment List#3: (Add your own word list)</t>
  </si>
  <si>
    <t>Non-categorized Words</t>
  </si>
  <si>
    <t>Total Words</t>
  </si>
  <si>
    <t>social</t>
  </si>
  <si>
    <t>people</t>
  </si>
  <si>
    <t>skills</t>
  </si>
  <si>
    <t>Top Words in Tweet in G1</t>
  </si>
  <si>
    <t>need</t>
  </si>
  <si>
    <t>coping</t>
  </si>
  <si>
    <t>strategies</t>
  </si>
  <si>
    <t>amp</t>
  </si>
  <si>
    <t>time</t>
  </si>
  <si>
    <t>Top Words in Tweet in G2</t>
  </si>
  <si>
    <t>things</t>
  </si>
  <si>
    <t>myself</t>
  </si>
  <si>
    <t>use</t>
  </si>
  <si>
    <t>a1</t>
  </si>
  <si>
    <t>Top Words in Tweet in G3</t>
  </si>
  <si>
    <t>t</t>
  </si>
  <si>
    <t>m</t>
  </si>
  <si>
    <t>a3</t>
  </si>
  <si>
    <t>talk</t>
  </si>
  <si>
    <t>Top Words in Tweet in G4</t>
  </si>
  <si>
    <t>really</t>
  </si>
  <si>
    <t>out</t>
  </si>
  <si>
    <t>Top Words in Tweet in G5</t>
  </si>
  <si>
    <t>both</t>
  </si>
  <si>
    <t>taught</t>
  </si>
  <si>
    <t>lot</t>
  </si>
  <si>
    <t>more</t>
  </si>
  <si>
    <t>real</t>
  </si>
  <si>
    <t>usable</t>
  </si>
  <si>
    <t>Top Words in Tweet in G6</t>
  </si>
  <si>
    <t>make</t>
  </si>
  <si>
    <t>better</t>
  </si>
  <si>
    <t>good</t>
  </si>
  <si>
    <t>help</t>
  </si>
  <si>
    <t>think</t>
  </si>
  <si>
    <t>Top Words in Tweet in G7</t>
  </si>
  <si>
    <t>pm</t>
  </si>
  <si>
    <t>autistic</t>
  </si>
  <si>
    <t>similarly</t>
  </si>
  <si>
    <t>neurodivergent</t>
  </si>
  <si>
    <t>folks</t>
  </si>
  <si>
    <t>1pm</t>
  </si>
  <si>
    <t>pacific</t>
  </si>
  <si>
    <t>4pm</t>
  </si>
  <si>
    <t>Top Words in Tweet in G8</t>
  </si>
  <si>
    <t>way</t>
  </si>
  <si>
    <t>seán</t>
  </si>
  <si>
    <t>tallaght</t>
  </si>
  <si>
    <t>dublin</t>
  </si>
  <si>
    <t>ireland</t>
  </si>
  <si>
    <t>39</t>
  </si>
  <si>
    <t>currently</t>
  </si>
  <si>
    <t>letting</t>
  </si>
  <si>
    <t>Top Words in Tweet in G9</t>
  </si>
  <si>
    <t>being</t>
  </si>
  <si>
    <t>a4</t>
  </si>
  <si>
    <t>right</t>
  </si>
  <si>
    <t>isn</t>
  </si>
  <si>
    <t>important</t>
  </si>
  <si>
    <t>dick</t>
  </si>
  <si>
    <t>club</t>
  </si>
  <si>
    <t>Top Words in Tweet</t>
  </si>
  <si>
    <t>autchat social autchatmod skills people need coping strategies amp time</t>
  </si>
  <si>
    <t>autchat autchatmod time people a2 things myself use social a1</t>
  </si>
  <si>
    <t>autchat skills social people need t m a3 autchatmod talk</t>
  </si>
  <si>
    <t>autchat social things people time really a3 out a2 myself</t>
  </si>
  <si>
    <t>a1 askamanager pervocracy both taught lot more real usable social</t>
  </si>
  <si>
    <t>autchat m people social t make better good help think</t>
  </si>
  <si>
    <t>pm amp autchat autistic similarly neurodivergent folks 1pm pacific 4pm</t>
  </si>
  <si>
    <t>way autchat seán tallaght dublin ireland 39 aspergers currently letting</t>
  </si>
  <si>
    <t>autchat being a4 right isn t important dick m club</t>
  </si>
  <si>
    <t>Top Word Pairs in Tweet in Entire Graph</t>
  </si>
  <si>
    <t>social,skills</t>
  </si>
  <si>
    <t>coping,strategies</t>
  </si>
  <si>
    <t>autchatmod,a2</t>
  </si>
  <si>
    <t>doesn,t</t>
  </si>
  <si>
    <t>autchatmod,a3</t>
  </si>
  <si>
    <t>eye,contact</t>
  </si>
  <si>
    <t>autchatmod,a1</t>
  </si>
  <si>
    <t>don,t</t>
  </si>
  <si>
    <t>autchatmod,a0</t>
  </si>
  <si>
    <t>autistic,people</t>
  </si>
  <si>
    <t>Top Word Pairs in Tweet in G1</t>
  </si>
  <si>
    <t>skills,need</t>
  </si>
  <si>
    <t>4pm,eastern</t>
  </si>
  <si>
    <t>1pm,pacific</t>
  </si>
  <si>
    <t>8pm,utc</t>
  </si>
  <si>
    <t>Top Word Pairs in Tweet in G2</t>
  </si>
  <si>
    <t>autchatmod,a4</t>
  </si>
  <si>
    <t>a3,autchat</t>
  </si>
  <si>
    <t>Top Word Pairs in Tweet in G3</t>
  </si>
  <si>
    <t>anythingmaureen,nicoleradziwill</t>
  </si>
  <si>
    <t>needed,support</t>
  </si>
  <si>
    <t>isn,t</t>
  </si>
  <si>
    <t>s,rude</t>
  </si>
  <si>
    <t>a3,used</t>
  </si>
  <si>
    <t>used,emotionally</t>
  </si>
  <si>
    <t>emotionally,dump</t>
  </si>
  <si>
    <t>Top Word Pairs in Tweet in G4</t>
  </si>
  <si>
    <t>autchat,a3</t>
  </si>
  <si>
    <t>autchat,a2</t>
  </si>
  <si>
    <t>autchat,a1</t>
  </si>
  <si>
    <t>social,situations</t>
  </si>
  <si>
    <t>a2,cont</t>
  </si>
  <si>
    <t>autchat,a0</t>
  </si>
  <si>
    <t>see,things</t>
  </si>
  <si>
    <t>skills,training</t>
  </si>
  <si>
    <t>training,requires</t>
  </si>
  <si>
    <t>Top Word Pairs in Tweet in G5</t>
  </si>
  <si>
    <t>a1,askamanager</t>
  </si>
  <si>
    <t>askamanager,pervocracy</t>
  </si>
  <si>
    <t>pervocracy,both</t>
  </si>
  <si>
    <t>both,taught</t>
  </si>
  <si>
    <t>taught,lot</t>
  </si>
  <si>
    <t>lot,more</t>
  </si>
  <si>
    <t>more,real</t>
  </si>
  <si>
    <t>real,usable</t>
  </si>
  <si>
    <t>usable,social</t>
  </si>
  <si>
    <t>Top Word Pairs in Tweet in G6</t>
  </si>
  <si>
    <t>learning,social</t>
  </si>
  <si>
    <t>Top Word Pairs in Tweet in G7</t>
  </si>
  <si>
    <t>autchat,autistic</t>
  </si>
  <si>
    <t>autistic,amp</t>
  </si>
  <si>
    <t>amp,similarly</t>
  </si>
  <si>
    <t>similarly,neurodivergent</t>
  </si>
  <si>
    <t>neurodivergent,folks</t>
  </si>
  <si>
    <t>folks,1pm</t>
  </si>
  <si>
    <t>pacific,4pm</t>
  </si>
  <si>
    <t>eastern,sunday</t>
  </si>
  <si>
    <t>Top Word Pairs in Tweet in G8</t>
  </si>
  <si>
    <t>autchat,seán</t>
  </si>
  <si>
    <t>seán,tallaght</t>
  </si>
  <si>
    <t>tallaght,dublin</t>
  </si>
  <si>
    <t>dublin,ireland</t>
  </si>
  <si>
    <t>ireland,39</t>
  </si>
  <si>
    <t>39,aspergers</t>
  </si>
  <si>
    <t>aspergers,currently</t>
  </si>
  <si>
    <t>currently,letting</t>
  </si>
  <si>
    <t>letting,way</t>
  </si>
  <si>
    <t>way,life</t>
  </si>
  <si>
    <t>Top Word Pairs in Tweet in G9</t>
  </si>
  <si>
    <t>a4,being</t>
  </si>
  <si>
    <t>being,right</t>
  </si>
  <si>
    <t>right,isn</t>
  </si>
  <si>
    <t>t,important</t>
  </si>
  <si>
    <t>important,being</t>
  </si>
  <si>
    <t>being,dick</t>
  </si>
  <si>
    <t>dick,autchat</t>
  </si>
  <si>
    <t>Top Word Pairs in Tweet</t>
  </si>
  <si>
    <t>social,skills  coping,strategies  autchatmod,a2  autchatmod,a0  autchatmod,a3  autchatmod,a1  skills,need  4pm,eastern  1pm,pacific  8pm,utc</t>
  </si>
  <si>
    <t>autchatmod,a3  coping,strategies  doesn,t  social,skills  autchatmod,a1  autchatmod,a2  don,t  eye,contact  autchatmod,a4  a3,autchat</t>
  </si>
  <si>
    <t>social,skills  eye,contact  anythingmaureen,nicoleradziwill  needed,support  isn,t  s,rude  doesn,t  a3,used  used,emotionally  emotionally,dump</t>
  </si>
  <si>
    <t>social,skills  autchat,a3  autchat,a2  autchat,a1  social,situations  a2,cont  autchat,a0  see,things  skills,training  training,requires</t>
  </si>
  <si>
    <t>a1,askamanager  askamanager,pervocracy  pervocracy,both  both,taught  taught,lot  lot,more  more,real  real,usable  usable,social  social,skills</t>
  </si>
  <si>
    <t>learning,social  social,skills  don,t</t>
  </si>
  <si>
    <t>autchat,autistic  autistic,amp  amp,similarly  similarly,neurodivergent  neurodivergent,folks  folks,1pm  1pm,pacific  pacific,4pm  4pm,eastern  eastern,sunday</t>
  </si>
  <si>
    <t>autchat,seán  seán,tallaght  tallaght,dublin  dublin,ireland  ireland,39  39,aspergers  aspergers,currently  currently,letting  letting,way  way,life</t>
  </si>
  <si>
    <t>a4,being  being,right  right,isn  isn,t  t,important  important,being  being,dick  dick,autchat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</si>
  <si>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</si>
  <si>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</si>
  <si>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</si>
  <si>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</si>
  <si>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</si>
  <si>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</si>
  <si>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</si>
  <si>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</si>
  <si>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</si>
  <si>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</si>
  <si>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</si>
  <si>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</si>
  <si>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</si>
  <si>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</si>
  <si>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</si>
  <si>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</si>
  <si>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</si>
  <si>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</si>
  <si>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</si>
  <si>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</si>
  <si>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</si>
  <si>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autchatmod autisticb4mmr autistic_ace yes_thattoo huffietina</t>
  </si>
  <si>
    <t>autchatmod mamautistic36 autisticb4mmr endeverstar rainforestgardn theoriesofminds carlymho moxielsapphire everthecrafter kcahp</t>
  </si>
  <si>
    <t>autchatmod haleymossart anythingmaureen slooterman nicoleradziwill miketheaspie lavie_encode rainforestgardn mamautistic36 carlymho</t>
  </si>
  <si>
    <t>gracefulmasking slooterman endeverstar autchatmod autisticb4mmr myrnaploy autistictic lavie_encode rainforestgardn yes_thattoo</t>
  </si>
  <si>
    <t>Top Mentioned in Tweet</t>
  </si>
  <si>
    <t>autchatmod haleymossart</t>
  </si>
  <si>
    <t>autchatmod endeverstar helenrottier autistictic sianisat theoriesofminds mamautistic36 rainforestgardn</t>
  </si>
  <si>
    <t>nicoleradziwill anythingmaureen haleymossart autchatmod rsocialskills askamanager pervocracy</t>
  </si>
  <si>
    <t>autchatmod gracefulmasking mamautistic36 theoriesofminds</t>
  </si>
  <si>
    <t>askamanager pervocracy</t>
  </si>
  <si>
    <t>endeverstar bpdffs transformental carldunnjr officialbpdchat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</si>
  <si>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</si>
  <si>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</si>
  <si>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</si>
  <si>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</si>
  <si>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</si>
  <si>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</si>
  <si>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</si>
  <si>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</si>
  <si>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</si>
  <si>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</si>
  <si>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</si>
  <si>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emccoy_writer bixmediocre huffietina _brown_recluse_ advocatamy1 untonuggan autistic_ace jesuisann_ tokenblackaspie theoriesofminds</t>
  </si>
  <si>
    <t>santchiweb kaelanrhy evanmatyas endeverstar kidsbookbot mxoolong kathumble gayphysicist autistictic rainforestgardn</t>
  </si>
  <si>
    <t>courtneyhammett anythingmaureen unuhinuii a_silent_child rsocialskills slooterman gbosabiaspin nicoleradziwill ahahunter yes_thattoo</t>
  </si>
  <si>
    <t>rutiregan fikemartin madelineandraia autismsite autisticb4mmr subtlykawaii clarissaj97 gracefulmasking myrnaploy manage_asd</t>
  </si>
  <si>
    <t>lelielle nicole_cliffe catygreen flpeir georgetakesajob askamanager pervocracy erugg tinker_tanner</t>
  </si>
  <si>
    <t>asha_lh iconohash autiedragon emmagpaley autisticosaurus sleepy_autie scottmcnamara12</t>
  </si>
  <si>
    <t>tinu carldunnjr bpdffs transformental androgyneacedia officialbpdchat</t>
  </si>
  <si>
    <t>d24socialist kenoduffy</t>
  </si>
  <si>
    <t>magnus919 bhrasht_achari</t>
  </si>
  <si>
    <t>Top URLs in Tweet by Count</t>
  </si>
  <si>
    <t>https://twitter.com/yes_thattoo/status/1102317190483771392 https://twitter.com/autisticb4mmr/status/1102324969483059200</t>
  </si>
  <si>
    <t>https://twitter.com/autchatmod/status/1102320088286457856 https://mamautistic.wordpress.com/2017/06/26/a-letter-of-encouragement-and-support/ https://twitter.com/autchatmod/status/1102323945066262528 https://twitter.com/autchatmod/status/1104844259788644352 https://twitter.com/autchatmod/status/1104841489404768256 https://twitter.com/autchatmod/status/1104838255881535488 https://twitter.com/autchatmod/status/1104837122312138752 https://twitter.com/autchatmod/status/1104835241418477568 https://twitter.com/autchatmod/status/1104820828556808192 https://twitter.com/autchatmod/status/1102316624181248001</t>
  </si>
  <si>
    <t>http://autchat.com http://autchat.com/all-topics/ http://autchat.com/coping-strategies/ http://autchat.com/twitter-chats/how-to-join-autchat/ http://autchat.com/faq/ http://autchat.com/learning-social-skills/ http://autchat.com/having-to-hide-how-we-function/ https://twitter.com/autchatmod/status/1104824215088160769 https://twitter.com/autisticb4mmr/status/1104821151967002624 http://autchat.com/learning-social-skills-mar-3-2019/</t>
  </si>
  <si>
    <t>https://twitter.com/autchatmod/status/1102323945066262528 https://twitter.com/autchatmod/status/1102320088286457856 https://twitter.com/autchatmod/status/1102316624181248001 https://twitter.com/autchatmod/status/1102315212579860480</t>
  </si>
  <si>
    <t>https://twitter.com/autchatmod/status/1102323945066262528 https://twitter.com/autchatmod/status/1102320088286457856 https://twitter.com/autchatmod/status/1102315212579860480 https://twitter.com/autchatmod/status/1102313756304891904</t>
  </si>
  <si>
    <t>https://twitter.com/autchatmod/status/1102320088286457856 https://twitter.com/autchatmod/status/1102316624181248001 https://twitter.com/autchatmod/status/1102315212579860480</t>
  </si>
  <si>
    <t>https://twitter.com/autchatmod/status/1104846510452178944 https://twitter.com/autchatmod/status/1104844259788644352 https://twitter.com/autchatmod/status/1104841489404768256 https://twitter.com/autchatmod/status/1104838255881535488</t>
  </si>
  <si>
    <t>https://twitter.com/autchatmod/status/1104844259788644352 https://twitter.com/autchatmod/status/1104841489404768256 https://twitter.com/autchatmod/status/1104838255881535488 https://twitter.com/autchatmod/status/1104837122312138752 https://twitter.com/autchatmod/status/1104835241418477568</t>
  </si>
  <si>
    <t>https://twitter.com/autchatmod/status/1104844259788644352 https://twitter.com/autchatmod/status/1104841489404768256 https://twitter.com/autchatmod/status/1104838255881535488 https://twitter.com/autchatmod/status/1102316624181248001 https://twitter.com/autchatmod/status/1102315212579860480</t>
  </si>
  <si>
    <t>https://twitter.com/autchatmod/status/1104844259788644352 https://twitter.com/autchatmod/status/1104841489404768256 https://twitter.com/autchatmod/status/1104838255881535488 https://twitter.com/autchatmod/status/1102323945066262528 https://twitter.com/autchatmod/status/1102320088286457856 https://twitter.com/autchatmod/status/1102316624181248001 https://twitter.com/autchatmod/status/1102315212579860480</t>
  </si>
  <si>
    <t>https://twitter.com/autchatmod/status/1104835241418477568 https://twitter.com/autchatmod/status/1104846510452178944 https://twitter.com/autchatmod/status/1104844259788644352 https://twitter.com/autchatmod/status/1104841489404768256 https://twitter.com/autchatmod/status/1104838255881535488</t>
  </si>
  <si>
    <t>https://twitter.com/autchatmod/status/1102323945066262528?s=21 https://twitter.com/autchatmod/status/1102320088286457856?s=21 https://twitter.com/autchatmod/status/1102316624181248001?s=21 https://twitter.com/autchatmod/status/1102315212579860480?s=21 https://twitter.com/autchatmod/status/1102313756304891904</t>
  </si>
  <si>
    <t>https://twitter.com/autchatmod/status/1104838255881535488 https://twitter.com/autchatmod/status/1104846510452178944 https://twitter.com/autchatmod/status/1104844259788644352 https://twitter.com/autchatmod/status/1104841489404768256</t>
  </si>
  <si>
    <t>Top URLs in Tweet by Salience</t>
  </si>
  <si>
    <t>Top Domains in Tweet by Count</t>
  </si>
  <si>
    <t>autchat.com twitter.com</t>
  </si>
  <si>
    <t>Top Domains in Tweet by Salience</t>
  </si>
  <si>
    <t>twitter.com autchat.com</t>
  </si>
  <si>
    <t>Top Hashtags in Tweet by Count</t>
  </si>
  <si>
    <t>autchat actuallyautistic autisticjoy</t>
  </si>
  <si>
    <t>autchat autcat actuallyautistic</t>
  </si>
  <si>
    <t>autchat actuallyautistic aspergers</t>
  </si>
  <si>
    <t>autchat autismpodcast actuallyautistic</t>
  </si>
  <si>
    <t>autchat autcat catsofautchat</t>
  </si>
  <si>
    <t>autchat aspergers</t>
  </si>
  <si>
    <t>Top Hashtags in Tweet by Salience</t>
  </si>
  <si>
    <t>actuallyautistic autisticjoy autchat</t>
  </si>
  <si>
    <t>autcat actuallyautistic autchat</t>
  </si>
  <si>
    <t>actuallyautistic aspergers autchat</t>
  </si>
  <si>
    <t>autismpodcast actuallyautistic autchat</t>
  </si>
  <si>
    <t>autisticjoy autchat</t>
  </si>
  <si>
    <t>Top Words in Tweet by Count</t>
  </si>
  <si>
    <t>autchat better think ones ve amp social a4 1yr buy</t>
  </si>
  <si>
    <t>autchat m social s need ok people talk t autchatmod</t>
  </si>
  <si>
    <t>really found helpful being twitter interacting autistic people take time</t>
  </si>
  <si>
    <t>autchat time things people autchatmod out more want right a3</t>
  </si>
  <si>
    <t>q1 s helpful developing social skills people techniques resources autchat</t>
  </si>
  <si>
    <t>autchat social people skills questions autistic coping strategies transcripts 8pm</t>
  </si>
  <si>
    <t>being formal people autchatmod a3 respectful inappropriate thought polite good</t>
  </si>
  <si>
    <t>autchatmod being always autchat groups polite kind aim whoever happen</t>
  </si>
  <si>
    <t>support people a3 used emotionally dump friends needed isn t</t>
  </si>
  <si>
    <t>normal autchatmod a2 being confident occasionally savage enough world remember</t>
  </si>
  <si>
    <t>m attention correct strangers talk haleymossart anythingmaureen nicoleradziwill usually really</t>
  </si>
  <si>
    <t>forgot tag last one sunday autchat</t>
  </si>
  <si>
    <t>autchat autchatmod haleymossart nicoleradziwill very eye contact much never hard</t>
  </si>
  <si>
    <t>autchat skills always social learn think lot different t nt</t>
  </si>
  <si>
    <t>autchat t learning think skills list more lists social unhelpful</t>
  </si>
  <si>
    <t>social skills training requires ignore needs make someone else's life</t>
  </si>
  <si>
    <t>autchat folks uk mar stays 4pm eastern 1pm pacific year</t>
  </si>
  <si>
    <t>social skills autchat autchatmod a2 cont d very little interest</t>
  </si>
  <si>
    <t>social autchatmod a2 skills autchat neurotypical sort flip script one</t>
  </si>
  <si>
    <t>a2 display sincerely positive attitude towards people generally comfortable lot</t>
  </si>
  <si>
    <t>autchat autchatmod time speak a0 name bran run autismpodcast wife</t>
  </si>
  <si>
    <t>t social autchatmod tell past self wasn broken didn very</t>
  </si>
  <si>
    <t>thing q3 being always quiet polite submissive avoid saying wrong</t>
  </si>
  <si>
    <t>autchat social people way wrong thing skills benefit explain support</t>
  </si>
  <si>
    <t>m autchat t try make don mostly people trying fit</t>
  </si>
  <si>
    <t>q0 hi m sara live dc write things living currently</t>
  </si>
  <si>
    <t>people autchatmod anybody likes more weird stuff watching gunged slimed</t>
  </si>
  <si>
    <t>talk important question ask friends autchat support people something better</t>
  </si>
  <si>
    <t>skills social learning learn need different process better lives neurotypical</t>
  </si>
  <si>
    <t>please teacher hardship see things teacher's perspective insist individualized education</t>
  </si>
  <si>
    <t>autchat a3 please teacher hardship social skills training requires ignore</t>
  </si>
  <si>
    <t>social benefit explain q1 many skills self taught found having</t>
  </si>
  <si>
    <t>autchat being club m a4 right isn t important dick</t>
  </si>
  <si>
    <t>being a4 right isn t important dick autchat</t>
  </si>
  <si>
    <t>daily conversation report ready autchat mar 3rd</t>
  </si>
  <si>
    <t>m autchatmod a0 hi timotheus t j short self advocate</t>
  </si>
  <si>
    <t>autchatmod a3 first term anti skills believe non verbals extremely</t>
  </si>
  <si>
    <t>autchat people learning social skills a1 very bc disabled life</t>
  </si>
  <si>
    <t>a3 masking autism helps foot door good room want fire</t>
  </si>
  <si>
    <t>make sure join autstudy conversation physical activity health autism askingautistics</t>
  </si>
  <si>
    <t>autchat people autistic skills social coping time help autchatmod a2</t>
  </si>
  <si>
    <t>time hour autchat earlier clock hawaii arizona observe daylight savings</t>
  </si>
  <si>
    <t>q1 coping strategies used sensory overstimulation understimulation works doesn t</t>
  </si>
  <si>
    <t>use accommodations ear sunglasses a1 mostly deal overstimulation defenders plugs</t>
  </si>
  <si>
    <t>autchat t use stimming work a1 cope don social works</t>
  </si>
  <si>
    <t>a2 writing everything down lists both digital paper prompt cards</t>
  </si>
  <si>
    <t>autchat things a3 myself recover sensory autchatmod escape plan stay</t>
  </si>
  <si>
    <t>autchat autchatmod social skills people way a2 comfortable weird learning</t>
  </si>
  <si>
    <t>autchat skills social people a2 helpful learning taught need learned</t>
  </si>
  <si>
    <t>m hi mike graphic designer artist hopefully writer someday actuallyautistic</t>
  </si>
  <si>
    <t>autchat myself t m stim oh ve a4 keep autistic</t>
  </si>
  <si>
    <t>autchat breaks use social taking overstimulation suck try a1 a0</t>
  </si>
  <si>
    <t>autchat autchatmod rules things going time self helenrottier good people</t>
  </si>
  <si>
    <t>autchat autchatmod a1 a0 sleep time now a2 schedule help</t>
  </si>
  <si>
    <t>autchat time endeverstar long sure people sensory phone reminders helpful</t>
  </si>
  <si>
    <t>noise headphones autchatmod a1 began using cancelling year two ago</t>
  </si>
  <si>
    <t>autchatmod autchat meds time much really noise headphones year until</t>
  </si>
  <si>
    <t>a0 oh probably introduce myself m steve author illustrator trying</t>
  </si>
  <si>
    <t>m things hi emma 22 north yorkshire genealogy medieval studies</t>
  </si>
  <si>
    <t>a3 need autchat social s autchatmod escape plan stay long</t>
  </si>
  <si>
    <t>autchat stimming earplugs stuff music etc a2 a1 time simply</t>
  </si>
  <si>
    <t>autchatmod masking eye contact autchat skills a3 non harmful autistic</t>
  </si>
  <si>
    <t>autchat talk people interests value cont trying social learning amp</t>
  </si>
  <si>
    <t>autchat need actually a1 skill both useful a3 use aac</t>
  </si>
  <si>
    <t>autchat school q1 two inside jokes peers more q3 being</t>
  </si>
  <si>
    <t>autchat ve s myself routine m having a2 better always</t>
  </si>
  <si>
    <t>sorry feel autisticb4mmr gracefulmasking learned never apologize starting made figure</t>
  </si>
  <si>
    <t>autchat social myself people really a2 cont one helps deal</t>
  </si>
  <si>
    <t>autchatmod m autchat autism lot ear amp help getting more</t>
  </si>
  <si>
    <t>autchat autchatmod amp need skills a0 late year a2 more</t>
  </si>
  <si>
    <t>autchat autchatmod really a1 coping strategies things sensory social autistic_ace</t>
  </si>
  <si>
    <t>autchat a3 need taught autchatmod kind having right learn things</t>
  </si>
  <si>
    <t>social s a3 learning assert boundaries situations hard worth ok</t>
  </si>
  <si>
    <t>autchatmod autchat people lot bit a3 helps time a2 feel</t>
  </si>
  <si>
    <t>autchatmod autchat a2 person check twice day doing tasks incredible</t>
  </si>
  <si>
    <t>autchat autistic people similar s a3 social need tag amp</t>
  </si>
  <si>
    <t>autchat 3 things social t ve m skills old make</t>
  </si>
  <si>
    <t>autchat out always think something endeverstar time much feel ask</t>
  </si>
  <si>
    <t>autchat pt s enough write things 2 coping sometimes need</t>
  </si>
  <si>
    <t>a2 s google calendar basically doesn t exist autchat</t>
  </si>
  <si>
    <t>q3 coping strategies used help social interactions works doesn t</t>
  </si>
  <si>
    <t>autchat coping strategies things sensory social 8pm today's use lots</t>
  </si>
  <si>
    <t>autchatmod autchat find a2 bit loaded question personally harmful sometimes</t>
  </si>
  <si>
    <t>autchat autchatmod nt t trying people always talk need ll</t>
  </si>
  <si>
    <t>m t stimming autchat ve finally figured out brain fried</t>
  </si>
  <si>
    <t>autchat m t stimming really ve finally figured out brain</t>
  </si>
  <si>
    <t>learned hashtag autchat</t>
  </si>
  <si>
    <t>Top Words in Tweet by Salience</t>
  </si>
  <si>
    <t>better think ones ve amp social a4 1yr buy headphones</t>
  </si>
  <si>
    <t>m social talk s people t skills situations need ok</t>
  </si>
  <si>
    <t>time things people right better autchatmod social out reminders make</t>
  </si>
  <si>
    <t>autistic people skills social transcripts 8pm similar topics links coping</t>
  </si>
  <si>
    <t>being groups polite kind aim whoever happen ve joined connected</t>
  </si>
  <si>
    <t>techniques people eye contact much hard actually listening whether resources</t>
  </si>
  <si>
    <t>use skills different t unhelpful perfect actually eye contact listening</t>
  </si>
  <si>
    <t>list t unhelpful weird aren learning more lists social out</t>
  </si>
  <si>
    <t>autchatmod a2 cont d very little interest definition teaching fit</t>
  </si>
  <si>
    <t>sort flip script one make teach appropriate around weirdly wrote</t>
  </si>
  <si>
    <t>time speak a0 name bran run autismpodcast wife play guitar</t>
  </si>
  <si>
    <t>thing benefit explain support social people way wrong skills q4</t>
  </si>
  <si>
    <t>t don mostly people m trying fit matter hard always</t>
  </si>
  <si>
    <t>talk important question ask support people something better therapist myself</t>
  </si>
  <si>
    <t>please teacher hardship social skills training requires ignore needs make</t>
  </si>
  <si>
    <t>being club m a4 right isn t important dick a3</t>
  </si>
  <si>
    <t>skills very social people disabled think learn need different learning</t>
  </si>
  <si>
    <t>skills people autistic social coping help topics similar time need</t>
  </si>
  <si>
    <t>hawaii arizona 8pm except navajo nation sorry rest mean forget</t>
  </si>
  <si>
    <t>t social stimming use cope don well coping really s</t>
  </si>
  <si>
    <t>things a3 myself recover sensory autchatmod escape plan stay long</t>
  </si>
  <si>
    <t>learning last year skills social people way a2 comfortable weird</t>
  </si>
  <si>
    <t>skills social learning taught need different people m eye contact</t>
  </si>
  <si>
    <t>m t stim myself move oh out late ve a4</t>
  </si>
  <si>
    <t>social breaks use taking overstimulation suck try a1 a0 a3</t>
  </si>
  <si>
    <t>rules ways myself things going time self helenrottier good people</t>
  </si>
  <si>
    <t>sleep bedtime need a1 a0 time autchatmod use sunglasses now</t>
  </si>
  <si>
    <t>move sure people reminders calendar strategies think time used home</t>
  </si>
  <si>
    <t>noise headphones daylight savings time much really year until a0</t>
  </si>
  <si>
    <t>social s autchatmod escape plan stay long go hear process</t>
  </si>
  <si>
    <t>simply call came stimming earplugs stuff music etc a2 a1</t>
  </si>
  <si>
    <t>skills a3 non harmful autistic traits definitely one worst decisions</t>
  </si>
  <si>
    <t>talk value interests sometimes everyone quickly cont trying social learning</t>
  </si>
  <si>
    <t>need use action m attention correct strangers talk ones taught</t>
  </si>
  <si>
    <t>peers more certain back school q1 two inside jokes q3</t>
  </si>
  <si>
    <t>routine m better 8pm day work time seeing body more</t>
  </si>
  <si>
    <t>social apologize join deal one myself really helps sometimes people</t>
  </si>
  <si>
    <t>help more music eye contact ear m getting recently now</t>
  </si>
  <si>
    <t>skills social need sleep know reminders sensitive solutions strategies learning</t>
  </si>
  <si>
    <t>coping strategies things sensory social really a1 autistic_ace yeah sometimes</t>
  </si>
  <si>
    <t>right learn things social benefit explain ones taught need autchatmod</t>
  </si>
  <si>
    <t>bit try myself people lot time feel socialising ask a3</t>
  </si>
  <si>
    <t>autistic people similar social s a3 need tag amp cousins</t>
  </si>
  <si>
    <t>skills social make friends person interested parts t ve m</t>
  </si>
  <si>
    <t>ask always helps things short amp everything supposed conversation know</t>
  </si>
  <si>
    <t>need time away enough write things feeling people task parts</t>
  </si>
  <si>
    <t>coping strategies things sensory social 8pm today's use lots overwhelm</t>
  </si>
  <si>
    <t>find a2 bit loaded question personally harmful sometimes learning avoid</t>
  </si>
  <si>
    <t>nt trying always talk need melatonin doing communication m attention</t>
  </si>
  <si>
    <t>m ve finally figured out brain fried stim reset example</t>
  </si>
  <si>
    <t>Top Word Pairs in Tweet by Count</t>
  </si>
  <si>
    <t>a4,1yr  1yr,buy  buy,better  better,headphones  headphones,sooner  sooner,feeling  feeling,overwhelmed  overwhelmed,putting  putting,good  good,pair</t>
  </si>
  <si>
    <t>social,skills  s,rude  noisy,situations  m,still  still,working  live,dc  dc,write  isn,t  important,question  question,ask</t>
  </si>
  <si>
    <t>really,found  found,helpful  helpful,being  being,twitter  twitter,interacting  interacting,autistic  autistic,people  people,take  take,time  time,spell</t>
  </si>
  <si>
    <t>autchat,a3  autchat,a2  social,skills  autchat,a1  autchat,a0  right,things  daylight,savings  savings,time  coping,mechanisms  need,learn</t>
  </si>
  <si>
    <t>q1,s  s,helpful  helpful,developing  developing,social  social,skills  skills,people  people,techniques  techniques,resources  resources,autchat</t>
  </si>
  <si>
    <t>coping,strategies  social,skills  8pm,utc  strategies,used  website,link  transcripts,dm  1pm,pacific  4pm,eastern  utc,8pm  8pm,gmt</t>
  </si>
  <si>
    <t>autchatmod,a3  a3,being  being,formal  formal,respectful  respectful,formal  formal,people  people,inappropriate  inappropriate,thought  thought,being  being,polite</t>
  </si>
  <si>
    <t>autchatmod,being  being,polite  polite,being  being,kind  kind,always  always,aim  aim,whoever  whoever,happen  happen,autchat  autchatmod,ve</t>
  </si>
  <si>
    <t>a3,used  used,emotionally  emotionally,dump  dump,friends  friends,needed  needed,support  support,isn  isn,t  t,wrong  wrong,need</t>
  </si>
  <si>
    <t>autchatmod,a2  a2,being  being,confident  confident,occasionally  occasionally,savage  savage,enough  enough,world  world,remember  remember,normal  normal,people</t>
  </si>
  <si>
    <t>haleymossart,anythingmaureen  anythingmaureen,nicoleradziwill  nicoleradziwill,m  m,usually  usually,really  really,blunt  blunt,eye  eye,contact  contact,people  people,look</t>
  </si>
  <si>
    <t>forgot,tag  tag,last  last,one  one,sunday  sunday,autchat</t>
  </si>
  <si>
    <t>eye,contact  social,skills  haleymossart,nicoleradziwill  nicoleradziwill,yes  yes,very  very,well  well,put  put,thank  thank,autchat  anythingmaureen,nicoleradziwill</t>
  </si>
  <si>
    <t>social,skills  always,autistic  autistic,accent  eye,contact  skills,use  use,w  same,ones  small,talk  miketheaspie,spend  spend,time</t>
  </si>
  <si>
    <t>social,skills  aren,t  a4,write  write,more  more,lists  lists,autchat  anythingmaureen,lot  lot,learning  learning,foreign  foreign,language</t>
  </si>
  <si>
    <t>social,skills  skills,training  training,requires  requires,ignore  ignore,needs  needs,make  make,someone  someone,else's  else's,life  life,slightly</t>
  </si>
  <si>
    <t>autchat,stays  stays,4pm  4pm,eastern  eastern,1pm  1pm,pacific  pacific,year  year,round  round,folks  folks,utc  utc,uk</t>
  </si>
  <si>
    <t>social,skills  autchatmod,a2  a2,cont  cont,d  d,very  very,little  little,interest  interest,definition  definition,social  skills,teaching</t>
  </si>
  <si>
    <t>autchatmod,a2  social,skills  a2,sort  sort,flip  flip,script  script,one  one,make  make,teach  teach,neurotypical  neurotypical,appropriate</t>
  </si>
  <si>
    <t>a2,display  display,sincerely  sincerely,positive  positive,attitude  attitude,towards  towards,people  people,generally  generally,comfortable  comfortable,lot  lot,strangeness</t>
  </si>
  <si>
    <t>autchatmod,a0  a0,autchat  autchat,name  name,bran  bran,run  run,autismpodcast  autismpodcast,wife  wife,play  play,guitar  guitar,sing</t>
  </si>
  <si>
    <t>autchatmod,tell  tell,past  past,self  self,wasn  wasn,t  t,broken  broken,didn  didn,t  t,very  very,good</t>
  </si>
  <si>
    <t>q3,being  being,always  always,quiet  quiet,polite  polite,submissive  submissive,avoid  avoid,saying  saying,wrong  wrong,thing  thing,means</t>
  </si>
  <si>
    <t>social,skills  q4,stop  stop,trying  trying,hard  hard,communicate  communicate,way  way,everyone  everyone,autchat  q3,being  being,always</t>
  </si>
  <si>
    <t>don,t  trying,fit  fit,matter  matter,hard  hard,try  try,always  always,stand  stand,out  out,little  little,bit</t>
  </si>
  <si>
    <t>q0,hi  hi,m  m,sara  sara,live  live,dc  dc,write  write,things  things,living  living,currently  currently,looking</t>
  </si>
  <si>
    <t>autchatmod,anybody  anybody,likes  likes,more  more,weird  weird,stuff  stuff,watching  watching,people  people,gunged  gunged,slimed  slimed,youtube</t>
  </si>
  <si>
    <t>important,question  question,ask  something,better  better,talk  talk,therapist  therapist,important  ask,myself  myself,ok  ok,talk  talk,problem</t>
  </si>
  <si>
    <t>social,skills  learning,social  skills,process  process,better  better,social  skills,learning  learning,lives  lives,neurotypical  neurotypical,people  people,learn</t>
  </si>
  <si>
    <t>please,see  see,things  things,teacher's  teacher's,perspective  perspective,insist  insist,individualized  individualized,education  education,plan  plan,followed  followed,teacher</t>
  </si>
  <si>
    <t>autchat,a3  social,skills  skills,training  training,requires  requires,ignore  ignore,needs  needs,make  make,someone  someone,else's  else's,life</t>
  </si>
  <si>
    <t>q1,many  many,social  social,skills  skills,self  self,taught  taught,found  found,benefit  benefit,having  having,people  people,explain</t>
  </si>
  <si>
    <t>a4,being  being,right  right,isn  isn,t  t,important  important,being  being,dick  dick,autchat  a3,learned  learned,take</t>
  </si>
  <si>
    <t>daily,conversation  conversation,report  report,ready  ready,autchat  autchat,mar  mar,3rd</t>
  </si>
  <si>
    <t>autchatmod,a0  a0,hi  hi,m  m,timotheus  timotheus,t  t,j  j,short  short,m  m,self  self,advocate</t>
  </si>
  <si>
    <t>autchatmod,a3  a3,first  first,term  term,anti  anti,skills  skills,believe  believe,non  non,verbals  verbals,extremely  extremely,important</t>
  </si>
  <si>
    <t>social,skills  disabled,people  a1,very  learning,social  a4,tell  tell,myself  myself,lot  lot,success  success,communicating  communicating,disabled</t>
  </si>
  <si>
    <t>a3,masking  masking,autism  autism,helps  helps,foot  foot,door  door,good  good,room  room,want  want,fire  fire,autchat</t>
  </si>
  <si>
    <t>make,sure  sure,join  join,autstudy  autstudy,conversation  conversation,physical  physical,activity  activity,health  health,autism  autism,askingautistics  askingautistics,actuallyautistic</t>
  </si>
  <si>
    <t>social,skills  coping,strategies  doesn,t  strategies,used  eye,contact  works,doesn  t,autchat  autistic,similar  similar,people  help,autchat</t>
  </si>
  <si>
    <t>hour,earlier  earlier,clock  observe,daylight  daylight,savings  savings,time  clock,hawaii  hawaii,arizona  arizona,except  except,navajo  navajo,nation</t>
  </si>
  <si>
    <t>q1,coping  coping,strategies  strategies,used  used,sensory  sensory,overstimulation  overstimulation,understimulation  understimulation,works  works,doesn  doesn,t  t,autchat</t>
  </si>
  <si>
    <t>a1,mostly  mostly,deal  deal,overstimulation  overstimulation,use  use,accommodations  accommodations,ear  ear,defenders  defenders,ear  ear,plugs  plugs,hat</t>
  </si>
  <si>
    <t>don,t  t,work  doesn,t  limit,social  makes,lonely  self,harm  very,well  overstimulation,use  a4,again  again,stimming</t>
  </si>
  <si>
    <t>a2,writing  writing,everything  everything,down  down,lists  lists,both  both,digital  digital,paper  paper,prompt  prompt,cards  cards,wall</t>
  </si>
  <si>
    <t>autchatmod,a3  a3,escape  escape,plan  plan,stay  stay,long  long,go  go,hear  hear,process  process,conversations  conversations,kind</t>
  </si>
  <si>
    <t>social,skills  autchatmod,a2  autchatmod,a0  last,year  a2,eye  eye,contact  contact,vocal  vocal,inflection  inflection,probably  probably,makes</t>
  </si>
  <si>
    <t>social,skills  autchat,a2  eye,contact  autchat,a1  anythingmaureen,nicoleradziwill  autchat,a3  skills,need  learning,social  autchat,a4  20,years</t>
  </si>
  <si>
    <t>hi,m  m,mike  mike,m  m,graphic  graphic,designer  designer,artist  artist,hopefully  hopefully,writer  writer,someday  someday,actuallyautistic</t>
  </si>
  <si>
    <t>ve,always  doesn,t  letting,myself  don,t  made,here  myself,stim  m,steve  kcahp,good  good,autchat  mamautistic36,yeah</t>
  </si>
  <si>
    <t>a3,rehearsal  rehearsal,things  things,talk  talk,taking  taking,frequent  frequent,breaks  breaks,mask  mask,much  much,need  need,take</t>
  </si>
  <si>
    <t>helenrottier,autchatmod  autchatmod,a3  ways,going  mamautistic36,rainforestgardn  rainforestgardn,note  note,self  self,skip  skip,more  more,autchat  sianisat,helenrottier</t>
  </si>
  <si>
    <t>autchatmod,a1  autchatmod,a0  a0,5  weighted,blanket  well,live  live,here  here,now  autchatmod,a3  autchatmod,a2  theoriesofminds,autchatmod</t>
  </si>
  <si>
    <t>took,long  long,time  sure,home  strategies,include  everthecrafter,endeverstar  endeverstar,deal  deal,now  now,partially  partially,result  result,having</t>
  </si>
  <si>
    <t>autchatmod,a1  a1,began  began,using  using,noise  noise,cancelling  cancelling,headphones  headphones,year  year,two  two,ago  ago,understand</t>
  </si>
  <si>
    <t>autchatmod,a0  sleep,meds  time,change  daylight,savings  savings,time  autchatmod,a3  a3,escape  escape,plan  plan,stay  stay,long</t>
  </si>
  <si>
    <t>a0,oh  oh,probably  probably,introduce  introduce,myself  myself,m  m,steve  steve,author  author,illustrator  illustrator,trying  trying,actuallyautistic</t>
  </si>
  <si>
    <t>hi,m  m,emma  emma,m  m,22  22,north  north,yorkshire  yorkshire,genealogy  genealogy,medieval  medieval,studies  studies,go</t>
  </si>
  <si>
    <t>a3,earplugs  earplugs,having  having,quieter  quieter,space  space,retreat  retreat,doing  doing,best  best,make  make,sure  sure,leave</t>
  </si>
  <si>
    <t>eye,contact  autchatmod,a3  a3,masking  masking,non  non,harmful  harmful,autistic  autistic,traits  traits,definitely  definitely,one  one,worst</t>
  </si>
  <si>
    <t>a4,talk  talk,want  want,talk  talk,abt  abt,interests  interests,join  join,groups  groups,based  based,interests  interests,reach</t>
  </si>
  <si>
    <t>a1,found  found,reading  reading,rsocialskills  rsocialskills,blog  blog,thinking  thinking,critically  critically,given  given,skill  skill,meant  meant,accomplish</t>
  </si>
  <si>
    <t>inside,jokes  through,trial  trial,error  q3,being  being,nice  nice,friendly  friendly,allowing  allowing,masks  masks,drop  drop,feel</t>
  </si>
  <si>
    <t>ve,tried  myself,downtime  next,sunday  sunday,s  s,autchat  autchat,having  having,hide  hide,function  function,sun  sun,mar</t>
  </si>
  <si>
    <t>autisticb4mmr,gracefulmasking  gracefulmasking,learned  learned,never  never,apologize  apologize,starting  starting,sorry  sorry,feel  feel,sorry  sorry,made  made,feel</t>
  </si>
  <si>
    <t>a2,cont  social,situations  social,behavior  app,called  social,interaction  few,people  one,one  tell,myself  smaller,groups  join,conversation</t>
  </si>
  <si>
    <t>ear,plugs  special,interest  autchatmod,a1  autchatmod,a0  m,sam  sam,22  22,year  year,old  old,hufflepuff  fantastic,beasts</t>
  </si>
  <si>
    <t>autchatmod,a0  autchatmod,a2  referred,dx  social,skills  autchatmod,a4  adrian,referred  dx,year  year,ago  amp,b  a0,5</t>
  </si>
  <si>
    <t>autchatmod,a1  coping,strategies  things,sensory  autistic_ace,autchatmod  autchatmod,yeah  yeah,sometimes  sometimes,really  really,want  want,something  something,done</t>
  </si>
  <si>
    <t>autchatmod,a3  need,learn  a3,escape  escape,plan  plan,stay  stay,long  long,go  go,hear  hear,process  process,conversations</t>
  </si>
  <si>
    <t>a3,learning  learning,assert  assert,boundaries  boundaries,social  social,situations  situations,hard  hard,worth  worth,s  s,ok  ok,m</t>
  </si>
  <si>
    <t>autchatmod,a3  a3,autchat  autchatmod,a2  a2,autchat  autchatmod,a1  a1,autchat  autchatmod,a4  a4,autchat  helps,lot  disabled,people</t>
  </si>
  <si>
    <t>autchatmod,autchat  autchat,a2  a2,person  person,check  check,twice  twice,day  day,doing  doing,tasks  tasks,incredible  incredible,help</t>
  </si>
  <si>
    <t>autistic,similar  autchat,tag  tag,autistic  autistic,people  people,amp  amp,autistic  autistic,cousins  cousins,people  people,similar  similar,experiences</t>
  </si>
  <si>
    <t>make,friends  person,interested  autchat,3  3,3  autchat,2  2,3  autchat,1  1,3  social,skills  a4,want</t>
  </si>
  <si>
    <t>endeverstar,autistictic  out,always  amp,everything  supposed,ask  moxielsapphire,use  use,making  making,up  up,stories  stories,coping  coping,both</t>
  </si>
  <si>
    <t>pt,2  coping,strategy  pt,1  a3,pt  q4,pt  2,coping  strategy,use  use,deep  deep,mindful  mindful,breathing</t>
  </si>
  <si>
    <t>a2,s  s,google  google,calendar  calendar,basically  basically,doesn  doesn,t  t,exist  exist,autchat</t>
  </si>
  <si>
    <t>q3,coping  coping,strategies  strategies,used  used,help  help,social  social,interactions  interactions,works  works,doesn  doesn,t  t,autchat</t>
  </si>
  <si>
    <t>coping,strategies  things,sensory  today's,autchat  autchat,coping  strategies,use  use,coping  strategies,lots  lots,things  sensory,overwhelm  overwhelm,understimulation</t>
  </si>
  <si>
    <t>autchatmod,autchat  autchatmod,a2  a2,bit  bit,loaded  loaded,question  question,find  find,personally  personally,harmful  harmful,sometimes  sometimes,learning</t>
  </si>
  <si>
    <t>doesn,t  autchatmod,a3  autchatmod,a0  autchatmod,a2  t,work  autchatmod,a1  don,t  social,skills  anythingmaureen,nicoleradziwill  eye,contact</t>
  </si>
  <si>
    <t>ve,finally  finally,figured  figured,out  out,brain  brain,fried  fried,stim  stim,reset  reset,example  example,t  t,compose</t>
  </si>
  <si>
    <t>learned,hashtag  hashtag,autchat</t>
  </si>
  <si>
    <t>Top Word Pairs in Tweet by Salience</t>
  </si>
  <si>
    <t>social,skills  noisy,situations  important,question  question,ask  s,rude  m,still  still,working  live,dc  dc,write  isn,t</t>
  </si>
  <si>
    <t>social,skills  autchat,a3  autchat,a2  autchat,a1  autchat,a0  coping,mechanisms  right,things  daylight,savings  savings,time  need,learn</t>
  </si>
  <si>
    <t>social,skills  coping,strategies  posts,links  autistic,similar  8pm,utc  strategies,used  website,link  transcripts,dm  1pm,pacific  4pm,eastern</t>
  </si>
  <si>
    <t>eye,contact  skills,use  use,w  same,ones  small,talk  social,skills  always,autistic  autistic,accent  miketheaspie,spend  spend,time</t>
  </si>
  <si>
    <t>aren,t  social,skills  a4,write  write,more  more,lists  lists,autchat  anythingmaureen,lot  lot,learning  learning,foreign  foreign,language</t>
  </si>
  <si>
    <t>autchatmod,a2  a2,cont  cont,d  d,very  very,little  little,interest  interest,definition  definition,social  skills,teaching  teaching,fit</t>
  </si>
  <si>
    <t>a2,sort  sort,flip  flip,script  script,one  one,make  make,teach  teach,neurotypical  neurotypical,appropriate  appropriate,social  skills,around</t>
  </si>
  <si>
    <t>social,skills  coping,strategies  doesn,t  autistic,similar  strategies,used  eye,contact  works,doesn  t,autchat  similar,people  help,autchat</t>
  </si>
  <si>
    <t>clock,hawaii  hawaii,arizona  arizona,except  except,navajo  navajo,nation  nation,observe  time,sorry  sorry,hawaii  hawaii,rest  rest,arizona</t>
  </si>
  <si>
    <t>don,t  t,work  doesn,t  self,harm  limit,social  makes,lonely  very,well  overstimulation,use  a4,again  again,stimming</t>
  </si>
  <si>
    <t>last,year  social,skills  autchatmod,a2  autchatmod,a0  a2,eye  eye,contact  contact,vocal  vocal,inflection  inflection,probably  probably,makes</t>
  </si>
  <si>
    <t>social,skills  eye,contact  autchat,a2  soc,skills  autchat,a1  anythingmaureen,nicoleradziwill  autchat,a3  skills,need  learning,social  autchat,a4</t>
  </si>
  <si>
    <t>ways,going  helenrottier,autchatmod  autchatmod,a3  mamautistic36,rainforestgardn  rainforestgardn,note  note,self  self,skip  skip,more  more,autchat  sianisat,helenrottier</t>
  </si>
  <si>
    <t>play,animal  animal,crossing  autchatmod,a1  autchatmod,a0  a0,5  weighted,blanket  well,live  live,here  here,now  autchatmod,a3</t>
  </si>
  <si>
    <t>sure,home  strategies,include  took,long  long,time  everthecrafter,endeverstar  endeverstar,deal  deal,now  now,partially  partially,result  result,having</t>
  </si>
  <si>
    <t>daylight,savings  savings,time  autchatmod,a0  sleep,meds  time,change  autchatmod,a3  a3,escape  escape,plan  plan,stay  stay,long</t>
  </si>
  <si>
    <t>autchatmod,a3  a3,masking  masking,non  non,harmful  harmful,autistic  autistic,traits  traits,definitely  definitely,one  one,worst  worst,decisions</t>
  </si>
  <si>
    <t>social,situations  social,behavior  social,interaction  tell,myself  join,conversation  a2,cont  app,called  few,people  one,one  smaller,groups</t>
  </si>
  <si>
    <t>eye,contact  ear,plugs  special,interest  autchatmod,a1  autchatmod,a0  m,sam  sam,22  22,year  year,old  old,hufflepuff</t>
  </si>
  <si>
    <t>social,skills  autchatmod,a0  autchatmod,a2  referred,dx  autchatmod,a4  adrian,referred  dx,year  year,ago  amp,b  a0,5</t>
  </si>
  <si>
    <t>coping,strategies  things,sensory  autchatmod,a1  autistic_ace,autchatmod  autchatmod,yeah  yeah,sometimes  sometimes,really  really,want  want,something  something,done</t>
  </si>
  <si>
    <t>need,learn  autchatmod,a3  a3,escape  escape,plan  plan,stay  stay,long  long,go  go,hear  hear,process  process,conversations</t>
  </si>
  <si>
    <t>autchatmod,a3  a3,autchat  autchatmod,a2  a2,autchat  autchatmod,a1  a1,autchat  autchatmod,a4  a4,autchat  helps,lot  make,feel</t>
  </si>
  <si>
    <t>out,always  amp,everything  supposed,ask  endeverstar,autistictic  moxielsapphire,use  use,making  making,up  up,stories  stories,coping  coping,both</t>
  </si>
  <si>
    <t>Not Applicable</t>
  </si>
  <si>
    <t>GraphSource░TwitterSearch▓GraphTerm░#autchat▓GroupingDescription░The graph's vertices were grouped by cluster using the Clauset-Newman-Moore cluster algorithm.▓LayoutAlgorithm░The graph was laid out using the Fruchterman-Reingold layout algorithm.▓GraphDirectedness░The graph is directed.</t>
  </si>
  <si>
    <t>0.006</t>
  </si>
  <si>
    <t>0.005</t>
  </si>
  <si>
    <t>0.004</t>
  </si>
  <si>
    <t>0.003</t>
  </si>
  <si>
    <t>0.000</t>
  </si>
  <si>
    <t>Workbook Settings 2</t>
  </si>
  <si>
    <t>Relationship▓0▓1▓0▓False▓241, 137, 4▓46, 7, 195▓Tweet░Retweet░Replies to░Mentions▓▓0▓0▓0▓0▓0▓False▓▓0▓0▓0▓0▓0▓False▓▓0▓0▓0▓True▓Black▓Black▓▓Betweenness Centrality▓0▓4296.85429▓3▓5▓55▓False▓In-Degree▓0▓47▓0▓50▓100▓False▓▓0▓0▓0▓0▓0▓False▓▓0▓0▓0▓0▓0▓False</t>
  </si>
  <si>
    <t>Names</t>
  </si>
  <si>
    <t>autchatmod Main Chat</t>
  </si>
  <si>
    <t>Communication of Shared Struggles</t>
  </si>
  <si>
    <t>slooterman Advice Column</t>
  </si>
  <si>
    <t>gracefulmasking Chat</t>
  </si>
  <si>
    <t>Isolates</t>
  </si>
  <si>
    <t>Workbook Settings 3</t>
  </si>
  <si>
    <t>1.000</t>
  </si>
  <si>
    <t>&lt;?xml version="1.0" encoding="utf-8"?&gt;
&lt;configuration&gt;
  &lt;configSections&gt;
    &lt;sectionGroup name="userSettings" type="System.Configuration.UserSettingsGroup, System, Version=2.0.0.0, Culture=neutral, PublicKeyToken=b77a5c561934e089"&gt;
      &lt;section name="AutoFillUserSettings3"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 /&gt;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5 55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&lt;value&gt;In-Degree&lt;/value&gt;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&lt;value&gt;Names&lt;/value&gt;
      &lt;/setting&gt;
      &lt;setting name="EdgeColorSourceColumnName" serializeAs="String"&gt;
        &lt;value&gt;Relationship&lt;/value&gt;
      &lt;/setting&gt;
      &lt;setting name="VertexLabelSourceColumnName" serializeAs="String"&gt;
        &lt;value /&gt;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&lt;value&gt;Closeness Centrality&lt;/value&gt;
      &lt;/setting&gt;
      &lt;setting name="EdgeAlphaSourceColumnName" serializeAs="String"&gt;
        &lt;value /</t>
  </si>
  <si>
    <t>&gt;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50 100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name="VertexXSourceColumnName" serializeAs="String"&gt;
        &lt;value /&gt;
      &lt;/setting&gt;
      &lt;setting name="EdgeColorDetails" serializeAs="String"&gt;
        &lt;value&gt;False False 0 10 241, 137, 4 46, 7, 195 False False False&lt;/value&gt;
      &lt;/setting&gt;
      &lt;setting name="GroupLabelDetails" serializeAs="String"&gt;
        &lt;value&gt;False&lt;/value&gt;
      &lt;/setting&gt;
    &lt;/AutoFillUserSettings3&gt;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&lt;value&gt;True&lt;/value&gt;
      &lt;/setting&gt;
    &lt;/ClusterUserSettings&gt;
    &lt;GeneralUserSettings4&gt;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86 BottomRight Microsoft Sans Serif, 8.25pt Microsoft Sans Serif, 14.25pt, style=Bold&lt;/value&gt;
      &lt;/setting&gt;
      &lt;setting name="VertexAlpha" serializeAs="</t>
  </si>
  <si>
    <t>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</si>
</sst>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applyAlignment="1">
      <alignment/>
    </xf>
    <xf numFmtId="0" fontId="10" fillId="3" borderId="1" xfId="28" applyNumberFormat="1"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2">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1"/>
      <tableStyleElement type="headerRow" dxfId="360"/>
    </tableStyle>
    <tableStyle name="NodeXL Table" pivot="0" count="1">
      <tableStyleElement type="headerRow" dxfId="3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252274"/>
        <c:axId val="16161603"/>
      </c:barChart>
      <c:catAx>
        <c:axId val="92522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161603"/>
        <c:crosses val="autoZero"/>
        <c:auto val="1"/>
        <c:lblOffset val="100"/>
        <c:noMultiLvlLbl val="0"/>
      </c:catAx>
      <c:valAx>
        <c:axId val="16161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52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236700"/>
        <c:axId val="34021437"/>
      </c:barChart>
      <c:catAx>
        <c:axId val="112367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021437"/>
        <c:crosses val="autoZero"/>
        <c:auto val="1"/>
        <c:lblOffset val="100"/>
        <c:noMultiLvlLbl val="0"/>
      </c:catAx>
      <c:valAx>
        <c:axId val="34021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3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757478"/>
        <c:axId val="4272983"/>
      </c:barChart>
      <c:catAx>
        <c:axId val="377574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2983"/>
        <c:crosses val="autoZero"/>
        <c:auto val="1"/>
        <c:lblOffset val="100"/>
        <c:noMultiLvlLbl val="0"/>
      </c:catAx>
      <c:valAx>
        <c:axId val="4272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57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456848"/>
        <c:axId val="10567313"/>
      </c:barChart>
      <c:catAx>
        <c:axId val="38456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67313"/>
        <c:crosses val="autoZero"/>
        <c:auto val="1"/>
        <c:lblOffset val="100"/>
        <c:noMultiLvlLbl val="0"/>
      </c:catAx>
      <c:valAx>
        <c:axId val="10567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56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996954"/>
        <c:axId val="50645995"/>
      </c:barChart>
      <c:catAx>
        <c:axId val="279969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645995"/>
        <c:crosses val="autoZero"/>
        <c:auto val="1"/>
        <c:lblOffset val="100"/>
        <c:noMultiLvlLbl val="0"/>
      </c:catAx>
      <c:valAx>
        <c:axId val="50645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96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160772"/>
        <c:axId val="8684901"/>
      </c:barChart>
      <c:catAx>
        <c:axId val="531607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84901"/>
        <c:crosses val="autoZero"/>
        <c:auto val="1"/>
        <c:lblOffset val="100"/>
        <c:noMultiLvlLbl val="0"/>
      </c:catAx>
      <c:valAx>
        <c:axId val="8684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6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055246"/>
        <c:axId val="32388351"/>
      </c:barChart>
      <c:catAx>
        <c:axId val="110552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388351"/>
        <c:crosses val="autoZero"/>
        <c:auto val="1"/>
        <c:lblOffset val="100"/>
        <c:noMultiLvlLbl val="0"/>
      </c:catAx>
      <c:valAx>
        <c:axId val="32388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55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059704"/>
        <c:axId val="6210745"/>
      </c:barChart>
      <c:catAx>
        <c:axId val="230597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10745"/>
        <c:crosses val="autoZero"/>
        <c:auto val="1"/>
        <c:lblOffset val="100"/>
        <c:noMultiLvlLbl val="0"/>
      </c:catAx>
      <c:valAx>
        <c:axId val="6210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59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5896706"/>
        <c:axId val="33308307"/>
      </c:barChart>
      <c:catAx>
        <c:axId val="55896706"/>
        <c:scaling>
          <c:orientation val="minMax"/>
        </c:scaling>
        <c:axPos val="b"/>
        <c:delete val="1"/>
        <c:majorTickMark val="out"/>
        <c:minorTickMark val="none"/>
        <c:tickLblPos val="none"/>
        <c:crossAx val="33308307"/>
        <c:crosses val="autoZero"/>
        <c:auto val="1"/>
        <c:lblOffset val="100"/>
        <c:noMultiLvlLbl val="0"/>
      </c:catAx>
      <c:valAx>
        <c:axId val="33308307"/>
        <c:scaling>
          <c:orientation val="minMax"/>
        </c:scaling>
        <c:axPos val="l"/>
        <c:delete val="1"/>
        <c:majorTickMark val="out"/>
        <c:minorTickMark val="none"/>
        <c:tickLblPos val="none"/>
        <c:crossAx val="558967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B715" totalsRowShown="0" headerRowDxfId="358" dataDxfId="357">
  <autoFilter ref="A2:BB715"/>
  <sortState ref="A3:BB715">
    <sortCondition sortBy="value" ref="B3:B715"/>
  </sortState>
  <tableColumns count="54">
    <tableColumn id="1" name="Vertex 1" dataDxfId="356"/>
    <tableColumn id="2" name="Vertex 2" dataDxfId="355"/>
    <tableColumn id="3" name="Color" dataDxfId="354"/>
    <tableColumn id="4" name="Width" dataDxfId="353"/>
    <tableColumn id="11" name="Style" dataDxfId="352"/>
    <tableColumn id="5" name="Opacity" dataDxfId="351"/>
    <tableColumn id="6" name="Visibility" dataDxfId="350"/>
    <tableColumn id="10" name="Label" dataDxfId="349"/>
    <tableColumn id="12" name="Label Text Color" dataDxfId="348"/>
    <tableColumn id="13" name="Label Font Size" dataDxfId="347"/>
    <tableColumn id="14" name="Reciprocated?" dataDxfId="346"/>
    <tableColumn id="7" name="ID" dataDxfId="345"/>
    <tableColumn id="9" name="Dynamic Filter" dataDxfId="344"/>
    <tableColumn id="8" name="Add Your Own Columns Here" dataDxfId="343"/>
    <tableColumn id="15" name="Relationship" dataDxfId="342"/>
    <tableColumn id="16" name="Relationship Date (UTC)" dataDxfId="341"/>
    <tableColumn id="17" name="Tweet" dataDxfId="340"/>
    <tableColumn id="18" name="URLs in Tweet" dataDxfId="339"/>
    <tableColumn id="19" name="Domains in Tweet" dataDxfId="338"/>
    <tableColumn id="20" name="Hashtags in Tweet" dataDxfId="337"/>
    <tableColumn id="21" name="Media in Tweet" dataDxfId="336"/>
    <tableColumn id="22" name="Tweet Image File" dataDxfId="335"/>
    <tableColumn id="23" name="Tweet Date (UTC)" dataDxfId="334"/>
    <tableColumn id="24" name="Twitter Page for Tweet" dataDxfId="333"/>
    <tableColumn id="25" name="Latitude" dataDxfId="332"/>
    <tableColumn id="26" name="Longitude" dataDxfId="331"/>
    <tableColumn id="27" name="Imported ID" dataDxfId="330"/>
    <tableColumn id="28" name="In-Reply-To Tweet ID" dataDxfId="329"/>
    <tableColumn id="29" name="Favorited" dataDxfId="328"/>
    <tableColumn id="30" name="Favorite Count" dataDxfId="327"/>
    <tableColumn id="31" name="In-Reply-To User ID" dataDxfId="326"/>
    <tableColumn id="32" name="Is Quote Status" dataDxfId="325"/>
    <tableColumn id="33" name="Language" dataDxfId="324"/>
    <tableColumn id="34" name="Possibly Sensitive" dataDxfId="323"/>
    <tableColumn id="35" name="Quoted Status ID" dataDxfId="322"/>
    <tableColumn id="36" name="Retweeted" dataDxfId="321"/>
    <tableColumn id="37" name="Retweet Count" dataDxfId="320"/>
    <tableColumn id="38" name="Retweet ID" dataDxfId="319"/>
    <tableColumn id="39" name="Source" dataDxfId="318"/>
    <tableColumn id="40" name="Truncated" dataDxfId="317"/>
    <tableColumn id="41" name="Unified Twitter ID" dataDxfId="316"/>
    <tableColumn id="42" name="Imported Tweet Type" dataDxfId="315"/>
    <tableColumn id="43" name="Added By Extended Analysis" dataDxfId="314"/>
    <tableColumn id="44" name="Corrected By Extended Analysis" dataDxfId="313"/>
    <tableColumn id="45" name="Place Bounding Box" dataDxfId="312"/>
    <tableColumn id="46" name="Place Country" dataDxfId="311"/>
    <tableColumn id="47" name="Place Country Code" dataDxfId="310"/>
    <tableColumn id="48" name="Place Full Name" dataDxfId="309"/>
    <tableColumn id="49" name="Place ID" dataDxfId="308"/>
    <tableColumn id="50" name="Place Name" dataDxfId="307"/>
    <tableColumn id="51" name="Place Type" dataDxfId="306"/>
    <tableColumn id="52" name="Place URL" dataDxfId="305"/>
    <tableColumn id="53" name="Vertex 1 Group" dataDxfId="304">
      <calculatedColumnFormula>REPLACE(INDEX(GroupVertices[Group], MATCH(Edges[[#This Row],[Vertex 1]],GroupVertices[Vertex],0)),1,1,"")</calculatedColumnFormula>
    </tableColumn>
    <tableColumn id="54" name="Vertex 2 Group" dataDxfId="303">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180" dataDxfId="179">
  <autoFilter ref="A2:C26"/>
  <tableColumns count="3">
    <tableColumn id="1" name="Group 1" dataDxfId="178"/>
    <tableColumn id="2" name="Group 2" dataDxfId="177"/>
    <tableColumn id="3" name="Edges" dataDxfId="176"/>
  </tableColumns>
  <tableStyleInfo name="NodeXL Table" showFirstColumn="0" showLastColumn="0" showRowStripes="1" showColumnStripes="0"/>
</table>
</file>

<file path=xl/tables/table12.xml><?xml version="1.0" encoding="utf-8"?>
<table xmlns="http://schemas.openxmlformats.org/spreadsheetml/2006/main" id="20" name="TwitterSearchNetworkTopItems_1" displayName="TwitterSearchNetworkTopItems_1" ref="A1:T11" totalsRowShown="0" headerRowDxfId="175" dataDxfId="174">
  <autoFilter ref="A1:T11"/>
  <tableColumns count="20">
    <tableColumn id="1" name="Top URLs in Tweet in Entire Graph" dataDxfId="173"/>
    <tableColumn id="2" name="Entire Graph Count" dataDxfId="172"/>
    <tableColumn id="3" name="Top URLs in Tweet in G1" dataDxfId="171"/>
    <tableColumn id="4" name="G1 Count" dataDxfId="170"/>
    <tableColumn id="5" name="Top URLs in Tweet in G2" dataDxfId="169"/>
    <tableColumn id="6" name="G2 Count" dataDxfId="168"/>
    <tableColumn id="7" name="Top URLs in Tweet in G3" dataDxfId="167"/>
    <tableColumn id="8" name="G3 Count" dataDxfId="166"/>
    <tableColumn id="9" name="Top URLs in Tweet in G4" dataDxfId="165"/>
    <tableColumn id="10" name="G4 Count" dataDxfId="164"/>
    <tableColumn id="11" name="Top URLs in Tweet in G5" dataDxfId="163"/>
    <tableColumn id="12" name="G5 Count" dataDxfId="162"/>
    <tableColumn id="13" name="Top URLs in Tweet in G6" dataDxfId="161"/>
    <tableColumn id="14" name="G6 Count" dataDxfId="160"/>
    <tableColumn id="15" name="Top URLs in Tweet in G7" dataDxfId="159"/>
    <tableColumn id="16" name="G7 Count" dataDxfId="158"/>
    <tableColumn id="17" name="Top URLs in Tweet in G8" dataDxfId="157"/>
    <tableColumn id="18" name="G8 Count" dataDxfId="156"/>
    <tableColumn id="19" name="Top URLs in Tweet in G9" dataDxfId="155"/>
    <tableColumn id="20" name="G9 Count" dataDxfId="154"/>
  </tableColumns>
  <tableStyleInfo name="NodeXL Table" showFirstColumn="0" showLastColumn="0" showRowStripes="1" showColumnStripes="0"/>
</table>
</file>

<file path=xl/tables/table13.xml><?xml version="1.0" encoding="utf-8"?>
<table xmlns="http://schemas.openxmlformats.org/spreadsheetml/2006/main" id="21" name="TwitterSearchNetworkTopItems_2" displayName="TwitterSearchNetworkTopItems_2" ref="A14:T19" totalsRowShown="0" headerRowDxfId="153" dataDxfId="152">
  <autoFilter ref="A14:T19"/>
  <tableColumns count="20">
    <tableColumn id="1" name="Top Domains in Tweet in Entire Graph" dataDxfId="151"/>
    <tableColumn id="2" name="Entire Graph Count" dataDxfId="150"/>
    <tableColumn id="3" name="Top Domains in Tweet in G1" dataDxfId="149"/>
    <tableColumn id="4" name="G1 Count" dataDxfId="148"/>
    <tableColumn id="5" name="Top Domains in Tweet in G2" dataDxfId="147"/>
    <tableColumn id="6" name="G2 Count" dataDxfId="146"/>
    <tableColumn id="7" name="Top Domains in Tweet in G3" dataDxfId="145"/>
    <tableColumn id="8" name="G3 Count" dataDxfId="144"/>
    <tableColumn id="9" name="Top Domains in Tweet in G4" dataDxfId="143"/>
    <tableColumn id="10" name="G4 Count" dataDxfId="142"/>
    <tableColumn id="11" name="Top Domains in Tweet in G5" dataDxfId="141"/>
    <tableColumn id="12" name="G5 Count" dataDxfId="140"/>
    <tableColumn id="13" name="Top Domains in Tweet in G6" dataDxfId="139"/>
    <tableColumn id="14" name="G6 Count" dataDxfId="138"/>
    <tableColumn id="15" name="Top Domains in Tweet in G7" dataDxfId="137"/>
    <tableColumn id="16" name="G7 Count" dataDxfId="136"/>
    <tableColumn id="17" name="Top Domains in Tweet in G8" dataDxfId="135"/>
    <tableColumn id="18" name="G8 Count" dataDxfId="134"/>
    <tableColumn id="19" name="Top Domains in Tweet in G9" dataDxfId="133"/>
    <tableColumn id="20" name="G9 Count" dataDxfId="132"/>
  </tableColumns>
  <tableStyleInfo name="NodeXL Table" showFirstColumn="0" showLastColumn="0" showRowStripes="1" showColumnStripes="0"/>
</table>
</file>

<file path=xl/tables/table14.xml><?xml version="1.0" encoding="utf-8"?>
<table xmlns="http://schemas.openxmlformats.org/spreadsheetml/2006/main" id="22" name="TwitterSearchNetworkTopItems_3" displayName="TwitterSearchNetworkTopItems_3" ref="A22:T32" totalsRowShown="0" headerRowDxfId="131" dataDxfId="130">
  <autoFilter ref="A22:T32"/>
  <tableColumns count="20">
    <tableColumn id="1" name="Top Hashtags in Tweet in Entire Graph" dataDxfId="129"/>
    <tableColumn id="2" name="Entire Graph Count" dataDxfId="128"/>
    <tableColumn id="3" name="Top Hashtags in Tweet in G1" dataDxfId="127"/>
    <tableColumn id="4" name="G1 Count" dataDxfId="126"/>
    <tableColumn id="5" name="Top Hashtags in Tweet in G2" dataDxfId="125"/>
    <tableColumn id="6" name="G2 Count" dataDxfId="124"/>
    <tableColumn id="7" name="Top Hashtags in Tweet in G3" dataDxfId="123"/>
    <tableColumn id="8" name="G3 Count" dataDxfId="122"/>
    <tableColumn id="9" name="Top Hashtags in Tweet in G4" dataDxfId="121"/>
    <tableColumn id="10" name="G4 Count" dataDxfId="120"/>
    <tableColumn id="11" name="Top Hashtags in Tweet in G5" dataDxfId="119"/>
    <tableColumn id="12" name="G5 Count" dataDxfId="118"/>
    <tableColumn id="13" name="Top Hashtags in Tweet in G6" dataDxfId="117"/>
    <tableColumn id="14" name="G6 Count" dataDxfId="116"/>
    <tableColumn id="15" name="Top Hashtags in Tweet in G7" dataDxfId="115"/>
    <tableColumn id="16" name="G7 Count" dataDxfId="114"/>
    <tableColumn id="17" name="Top Hashtags in Tweet in G8" dataDxfId="113"/>
    <tableColumn id="18" name="G8 Count" dataDxfId="112"/>
    <tableColumn id="19" name="Top Hashtags in Tweet in G9" dataDxfId="111"/>
    <tableColumn id="20" name="G9 Count" dataDxfId="110"/>
  </tableColumns>
  <tableStyleInfo name="NodeXL Table" showFirstColumn="0" showLastColumn="0" showRowStripes="1" showColumnStripes="0"/>
</table>
</file>

<file path=xl/tables/table15.xml><?xml version="1.0" encoding="utf-8"?>
<table xmlns="http://schemas.openxmlformats.org/spreadsheetml/2006/main" id="23" name="TwitterSearchNetworkTopItems_4" displayName="TwitterSearchNetworkTopItems_4" ref="A35:T45" totalsRowShown="0" headerRowDxfId="109" dataDxfId="108">
  <autoFilter ref="A35:T45"/>
  <tableColumns count="20">
    <tableColumn id="1" name="Top Words in Tweet in Entire Graph" dataDxfId="107"/>
    <tableColumn id="2" name="Entire Graph Count" dataDxfId="106"/>
    <tableColumn id="3" name="Top Words in Tweet in G1" dataDxfId="105"/>
    <tableColumn id="4" name="G1 Count" dataDxfId="104"/>
    <tableColumn id="5" name="Top Words in Tweet in G2" dataDxfId="103"/>
    <tableColumn id="6" name="G2 Count" dataDxfId="102"/>
    <tableColumn id="7" name="Top Words in Tweet in G3" dataDxfId="101"/>
    <tableColumn id="8" name="G3 Count" dataDxfId="100"/>
    <tableColumn id="9" name="Top Words in Tweet in G4" dataDxfId="99"/>
    <tableColumn id="10" name="G4 Count" dataDxfId="98"/>
    <tableColumn id="11" name="Top Words in Tweet in G5" dataDxfId="97"/>
    <tableColumn id="12" name="G5 Count" dataDxfId="96"/>
    <tableColumn id="13" name="Top Words in Tweet in G6" dataDxfId="95"/>
    <tableColumn id="14" name="G6 Count" dataDxfId="94"/>
    <tableColumn id="15" name="Top Words in Tweet in G7" dataDxfId="93"/>
    <tableColumn id="16" name="G7 Count" dataDxfId="92"/>
    <tableColumn id="17" name="Top Words in Tweet in G8" dataDxfId="91"/>
    <tableColumn id="18" name="G8 Count" dataDxfId="90"/>
    <tableColumn id="19" name="Top Words in Tweet in G9" dataDxfId="89"/>
    <tableColumn id="20" name="G9 Count" dataDxfId="88"/>
  </tableColumns>
  <tableStyleInfo name="NodeXL Table" showFirstColumn="0" showLastColumn="0" showRowStripes="1" showColumnStripes="0"/>
</table>
</file>

<file path=xl/tables/table16.xml><?xml version="1.0" encoding="utf-8"?>
<table xmlns="http://schemas.openxmlformats.org/spreadsheetml/2006/main" id="24" name="TwitterSearchNetworkTopItems_5" displayName="TwitterSearchNetworkTopItems_5" ref="A48:T58" totalsRowShown="0" headerRowDxfId="87" dataDxfId="86">
  <autoFilter ref="A48:T58"/>
  <tableColumns count="20">
    <tableColumn id="1" name="Top Word Pairs in Tweet in Entire Graph" dataDxfId="85"/>
    <tableColumn id="2" name="Entire Graph Count" dataDxfId="84"/>
    <tableColumn id="3" name="Top Word Pairs in Tweet in G1" dataDxfId="83"/>
    <tableColumn id="4" name="G1 Count" dataDxfId="82"/>
    <tableColumn id="5" name="Top Word Pairs in Tweet in G2" dataDxfId="81"/>
    <tableColumn id="6" name="G2 Count" dataDxfId="80"/>
    <tableColumn id="7" name="Top Word Pairs in Tweet in G3" dataDxfId="79"/>
    <tableColumn id="8" name="G3 Count" dataDxfId="78"/>
    <tableColumn id="9" name="Top Word Pairs in Tweet in G4" dataDxfId="77"/>
    <tableColumn id="10" name="G4 Count" dataDxfId="76"/>
    <tableColumn id="11" name="Top Word Pairs in Tweet in G5" dataDxfId="75"/>
    <tableColumn id="12" name="G5 Count" dataDxfId="74"/>
    <tableColumn id="13" name="Top Word Pairs in Tweet in G6" dataDxfId="73"/>
    <tableColumn id="14" name="G6 Count" dataDxfId="72"/>
    <tableColumn id="15" name="Top Word Pairs in Tweet in G7" dataDxfId="71"/>
    <tableColumn id="16" name="G7 Count" dataDxfId="70"/>
    <tableColumn id="17" name="Top Word Pairs in Tweet in G8" dataDxfId="69"/>
    <tableColumn id="18" name="G8 Count" dataDxfId="68"/>
    <tableColumn id="19" name="Top Word Pairs in Tweet in G9" dataDxfId="67"/>
    <tableColumn id="20" name="G9 Count" dataDxfId="66"/>
  </tableColumns>
  <tableStyleInfo name="NodeXL Table" showFirstColumn="0" showLastColumn="0" showRowStripes="1" showColumnStripes="0"/>
</table>
</file>

<file path=xl/tables/table17.xml><?xml version="1.0" encoding="utf-8"?>
<table xmlns="http://schemas.openxmlformats.org/spreadsheetml/2006/main" id="25" name="TwitterSearchNetworkTopItems_6" displayName="TwitterSearchNetworkTopItems_6" ref="A61:T71" totalsRowShown="0" headerRowDxfId="65" dataDxfId="64">
  <autoFilter ref="A61:T71"/>
  <tableColumns count="20">
    <tableColumn id="1" name="Top Replied-To in Entire Graph" dataDxfId="63"/>
    <tableColumn id="2" name="Entire Graph Count" dataDxfId="62"/>
    <tableColumn id="3" name="Top Replied-To in G1" dataDxfId="61"/>
    <tableColumn id="4" name="G1 Count" dataDxfId="60"/>
    <tableColumn id="5" name="Top Replied-To in G2" dataDxfId="59"/>
    <tableColumn id="6" name="G2 Count" dataDxfId="58"/>
    <tableColumn id="7" name="Top Replied-To in G3" dataDxfId="57"/>
    <tableColumn id="8" name="G3 Count" dataDxfId="56"/>
    <tableColumn id="9" name="Top Replied-To in G4" dataDxfId="55"/>
    <tableColumn id="10" name="G4 Count" dataDxfId="54"/>
    <tableColumn id="11" name="Top Replied-To in G5" dataDxfId="53"/>
    <tableColumn id="12" name="G5 Count" dataDxfId="52"/>
    <tableColumn id="13" name="Top Replied-To in G6" dataDxfId="51"/>
    <tableColumn id="14" name="G6 Count" dataDxfId="50"/>
    <tableColumn id="15" name="Top Replied-To in G7" dataDxfId="49"/>
    <tableColumn id="16" name="G7 Count" dataDxfId="48"/>
    <tableColumn id="17" name="Top Replied-To in G8" dataDxfId="47"/>
    <tableColumn id="18" name="G8 Count" dataDxfId="46"/>
    <tableColumn id="19" name="Top Replied-To in G9" dataDxfId="45"/>
    <tableColumn id="20" name="G9 Count" dataDxfId="44"/>
  </tableColumns>
  <tableStyleInfo name="NodeXL Table" showFirstColumn="0" showLastColumn="0" showRowStripes="1" showColumnStripes="0"/>
</table>
</file>

<file path=xl/tables/table18.xml><?xml version="1.0" encoding="utf-8"?>
<table xmlns="http://schemas.openxmlformats.org/spreadsheetml/2006/main" id="26" name="TwitterSearchNetworkTopItems_7" displayName="TwitterSearchNetworkTopItems_7" ref="A74:T84" totalsRowShown="0" headerRowDxfId="43" dataDxfId="42">
  <autoFilter ref="A74:T84"/>
  <tableColumns count="20">
    <tableColumn id="1" name="Top Mentioned in Entire Graph" dataDxfId="41"/>
    <tableColumn id="2" name="Entire Graph Count" dataDxfId="40"/>
    <tableColumn id="3" name="Top Mentioned in G1" dataDxfId="39"/>
    <tableColumn id="4" name="G1 Count" dataDxfId="38"/>
    <tableColumn id="5" name="Top Mentioned in G2" dataDxfId="37"/>
    <tableColumn id="6" name="G2 Count" dataDxfId="36"/>
    <tableColumn id="7" name="Top Mentioned in G3" dataDxfId="35"/>
    <tableColumn id="8" name="G3 Count" dataDxfId="34"/>
    <tableColumn id="9" name="Top Mentioned in G4" dataDxfId="33"/>
    <tableColumn id="10" name="G4 Count" dataDxfId="32"/>
    <tableColumn id="11" name="Top Mentioned in G5" dataDxfId="31"/>
    <tableColumn id="12" name="G5 Count" dataDxfId="30"/>
    <tableColumn id="13" name="Top Mentioned in G6" dataDxfId="29"/>
    <tableColumn id="14" name="G6 Count" dataDxfId="28"/>
    <tableColumn id="15" name="Top Mentioned in G7" dataDxfId="27"/>
    <tableColumn id="16" name="G7 Count" dataDxfId="26"/>
    <tableColumn id="17" name="Top Mentioned in G8" dataDxfId="25"/>
    <tableColumn id="18" name="G8 Count" dataDxfId="24"/>
    <tableColumn id="19" name="Top Mentioned in G9" dataDxfId="23"/>
    <tableColumn id="20" name="G9 Count" dataDxfId="22"/>
  </tableColumns>
  <tableStyleInfo name="NodeXL Table" showFirstColumn="0" showLastColumn="0" showRowStripes="1" showColumnStripes="0"/>
</table>
</file>

<file path=xl/tables/table19.xml><?xml version="1.0" encoding="utf-8"?>
<table xmlns="http://schemas.openxmlformats.org/spreadsheetml/2006/main" id="27" name="TwitterSearchNetworkTopItems_8" displayName="TwitterSearchNetworkTopItems_8" ref="A87:T97" totalsRowShown="0" headerRowDxfId="21" dataDxfId="20">
  <autoFilter ref="A87:T97"/>
  <tableColumns count="20">
    <tableColumn id="1" name="Top Tweeters in Entire Graph" dataDxfId="19"/>
    <tableColumn id="2" name="Entire Graph Count" dataDxfId="18"/>
    <tableColumn id="3" name="Top Tweeters in G1" dataDxfId="17"/>
    <tableColumn id="4" name="G1 Count" dataDxfId="16"/>
    <tableColumn id="5" name="Top Tweeters in G2" dataDxfId="15"/>
    <tableColumn id="6" name="G2 Count" dataDxfId="14"/>
    <tableColumn id="7" name="Top Tweeters in G3" dataDxfId="13"/>
    <tableColumn id="8" name="G3 Count" dataDxfId="12"/>
    <tableColumn id="9" name="Top Tweeters in G4" dataDxfId="11"/>
    <tableColumn id="10" name="G4 Count" dataDxfId="10"/>
    <tableColumn id="11" name="Top Tweeters in G5" dataDxfId="9"/>
    <tableColumn id="12" name="G5 Count" dataDxfId="8"/>
    <tableColumn id="13" name="Top Tweeters in G6" dataDxfId="7"/>
    <tableColumn id="14" name="G6 Count" dataDxfId="6"/>
    <tableColumn id="15" name="Top Tweeters in G7" dataDxfId="5"/>
    <tableColumn id="16" name="G7 Count" dataDxfId="4"/>
    <tableColumn id="17" name="Top Tweeters in G8" dataDxfId="3"/>
    <tableColumn id="18" name="G8 Count" dataDxfId="2"/>
    <tableColumn id="19" name="Top Tweeters in G9" dataDxfId="1"/>
    <tableColumn id="20" name="G9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113" totalsRowShown="0" headerRowDxfId="302" dataDxfId="301">
  <autoFilter ref="A2:BJ113"/>
  <sortState ref="A3:BJ113">
    <sortCondition descending="1" sortBy="value" ref="V3:V113"/>
  </sortState>
  <tableColumns count="62">
    <tableColumn id="1" name="Vertex" dataDxfId="300"/>
    <tableColumn id="2" name="Color" dataDxfId="299"/>
    <tableColumn id="5" name="Shape" dataDxfId="298"/>
    <tableColumn id="6" name="Size" dataDxfId="297"/>
    <tableColumn id="4" name="Opacity" dataDxfId="296"/>
    <tableColumn id="7" name="Image File" dataDxfId="295"/>
    <tableColumn id="3" name="Visibility" dataDxfId="294"/>
    <tableColumn id="10" name="Label" dataDxfId="293"/>
    <tableColumn id="16" name="Label Fill Color" dataDxfId="292"/>
    <tableColumn id="9" name="Label Position" dataDxfId="291"/>
    <tableColumn id="8" name="Tooltip" dataDxfId="290"/>
    <tableColumn id="18" name="Layout Order" dataDxfId="289"/>
    <tableColumn id="13" name="X" dataDxfId="288"/>
    <tableColumn id="14" name="Y" dataDxfId="287"/>
    <tableColumn id="12" name="Locked?" dataDxfId="286"/>
    <tableColumn id="19" name="Polar R" dataDxfId="285"/>
    <tableColumn id="20" name="Polar Angle" dataDxfId="284"/>
    <tableColumn id="21" name="Degree" dataDxfId="283"/>
    <tableColumn id="22" name="In-Degree" dataDxfId="282"/>
    <tableColumn id="23" name="Out-Degree" dataDxfId="281"/>
    <tableColumn id="24" name="Betweenness Centrality" dataDxfId="280"/>
    <tableColumn id="25" name="Closeness Centrality" dataDxfId="279"/>
    <tableColumn id="26" name="Eigenvector Centrality" dataDxfId="278"/>
    <tableColumn id="15" name="PageRank" dataDxfId="277"/>
    <tableColumn id="27" name="Clustering Coefficient" dataDxfId="276"/>
    <tableColumn id="29" name="Reciprocated Vertex Pair Ratio" dataDxfId="275"/>
    <tableColumn id="11" name="ID" dataDxfId="274"/>
    <tableColumn id="28" name="Dynamic Filter" dataDxfId="273"/>
    <tableColumn id="17" name="Add Your Own Columns Here" dataDxfId="272"/>
    <tableColumn id="30" name="Name" dataDxfId="271"/>
    <tableColumn id="31" name="Followed" dataDxfId="270"/>
    <tableColumn id="32" name="Followers" dataDxfId="269"/>
    <tableColumn id="33" name="Tweets" dataDxfId="268"/>
    <tableColumn id="34" name="Favorites" dataDxfId="267"/>
    <tableColumn id="35" name="Time Zone UTC Offset (Seconds)" dataDxfId="266"/>
    <tableColumn id="36" name="Description" dataDxfId="265"/>
    <tableColumn id="37" name="Location" dataDxfId="264"/>
    <tableColumn id="38" name="Web" dataDxfId="263"/>
    <tableColumn id="39" name="Time Zone" dataDxfId="262"/>
    <tableColumn id="40" name="Joined Twitter Date (UTC)" dataDxfId="261"/>
    <tableColumn id="41" name="Profile Banner Url" dataDxfId="260"/>
    <tableColumn id="42" name="Default Profile" dataDxfId="259"/>
    <tableColumn id="43" name="Default Profile Image" dataDxfId="258"/>
    <tableColumn id="44" name="Geo Enabled" dataDxfId="257"/>
    <tableColumn id="45" name="Language" dataDxfId="256"/>
    <tableColumn id="46" name="Listed Count" dataDxfId="255"/>
    <tableColumn id="47" name="Profile Background Image Url" dataDxfId="254"/>
    <tableColumn id="48" name="Verified" dataDxfId="253"/>
    <tableColumn id="49" name="Custom Menu Item Text" dataDxfId="252"/>
    <tableColumn id="50" name="Custom Menu Item Action" dataDxfId="251"/>
    <tableColumn id="51" name="Tweeted Search Term?" dataDxfId="250"/>
    <tableColumn id="52" name="Vertex Group" dataDxfId="249">
      <calculatedColumnFormula>REPLACE(INDEX(GroupVertices[Group], MATCH(Vertices[[#This Row],[Vertex]],GroupVertices[Vertex],0)),1,1,"")</calculatedColumnFormula>
    </tableColumn>
    <tableColumn id="53" name="Top URLs in Tweet by Count" dataDxfId="248"/>
    <tableColumn id="54" name="Top URLs in Tweet by Salience" dataDxfId="247"/>
    <tableColumn id="55" name="Top Domains in Tweet by Count" dataDxfId="246"/>
    <tableColumn id="56" name="Top Domains in Tweet by Salience" dataDxfId="245"/>
    <tableColumn id="57" name="Top Hashtags in Tweet by Count" dataDxfId="244"/>
    <tableColumn id="58" name="Top Hashtags in Tweet by Salience" dataDxfId="243"/>
    <tableColumn id="59" name="Top Words in Tweet by Count" dataDxfId="242"/>
    <tableColumn id="60" name="Top Words in Tweet by Salience" dataDxfId="241"/>
    <tableColumn id="61" name="Top Word Pairs in Tweet by Count" dataDxfId="240"/>
    <tableColumn id="62" name="Top Word Pairs in Tweet by Salience" dataDxfId="239"/>
  </tableColumns>
  <tableStyleInfo name="NodeXL Table" showFirstColumn="0" showLastColumn="0" showRowStripes="0" showColumnStripes="0"/>
</table>
</file>

<file path=xl/tables/table3.xml><?xml version="1.0" encoding="utf-8"?>
<table xmlns="http://schemas.openxmlformats.org/spreadsheetml/2006/main" id="4" name="Groups" displayName="Groups" ref="A2:AG11" totalsRowShown="0" headerRowDxfId="238">
  <autoFilter ref="A2:AG11"/>
  <tableColumns count="33">
    <tableColumn id="1" name="Group" dataDxfId="237"/>
    <tableColumn id="2" name="Vertex Color" dataDxfId="236"/>
    <tableColumn id="3" name="Vertex Shape" dataDxfId="235"/>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217"/>
    <tableColumn id="23" name="Top URLs in Tweet" dataDxfId="216"/>
    <tableColumn id="26" name="Top Domains in Tweet" dataDxfId="215"/>
    <tableColumn id="27" name="Top Hashtags in Tweet" dataDxfId="214"/>
    <tableColumn id="28" name="Top Words in Tweet" dataDxfId="213"/>
    <tableColumn id="29" name="Top Word Pairs in Tweet" dataDxfId="212"/>
    <tableColumn id="30" name="Top Replied-To in Tweet" dataDxfId="211"/>
    <tableColumn id="31" name="Top Mentioned in Tweet" dataDxfId="210"/>
    <tableColumn id="32" name="Top Tweeters" dataDxfId="209"/>
    <tableColumn id="33" name="Names" dataDxfId="20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2" totalsRowShown="0" headerRowDxfId="207" dataDxfId="206">
  <autoFilter ref="A1:C112"/>
  <tableColumns count="3">
    <tableColumn id="1" name="Group" dataDxfId="205"/>
    <tableColumn id="2" name="Vertex" dataDxfId="204"/>
    <tableColumn id="3" name="Vertex ID" dataDxfId="20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02"/>
    <tableColumn id="2" name="Value" dataDxfId="20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00"/>
    <tableColumn id="2" name="Degree Frequency" dataDxfId="199">
      <calculatedColumnFormula>COUNTIF(Vertices[Degree], "&gt;= " &amp; D2) - COUNTIF(Vertices[Degree], "&gt;=" &amp; D3)</calculatedColumnFormula>
    </tableColumn>
    <tableColumn id="3" name="In-Degree Bin" dataDxfId="198"/>
    <tableColumn id="4" name="In-Degree Frequency" dataDxfId="197">
      <calculatedColumnFormula>COUNTIF(Vertices[In-Degree], "&gt;= " &amp; F2) - COUNTIF(Vertices[In-Degree], "&gt;=" &amp; F3)</calculatedColumnFormula>
    </tableColumn>
    <tableColumn id="5" name="Out-Degree Bin" dataDxfId="196"/>
    <tableColumn id="6" name="Out-Degree Frequency" dataDxfId="195">
      <calculatedColumnFormula>COUNTIF(Vertices[Out-Degree], "&gt;= " &amp; H2) - COUNTIF(Vertices[Out-Degree], "&gt;=" &amp; H3)</calculatedColumnFormula>
    </tableColumn>
    <tableColumn id="7" name="Betweenness Centrality Bin" dataDxfId="194"/>
    <tableColumn id="8" name="Betweenness Centrality Frequency" dataDxfId="193">
      <calculatedColumnFormula>COUNTIF(Vertices[Betweenness Centrality], "&gt;= " &amp; J2) - COUNTIF(Vertices[Betweenness Centrality], "&gt;=" &amp; J3)</calculatedColumnFormula>
    </tableColumn>
    <tableColumn id="9" name="Closeness Centrality Bin" dataDxfId="192"/>
    <tableColumn id="10" name="Closeness Centrality Frequency" dataDxfId="191">
      <calculatedColumnFormula>COUNTIF(Vertices[Closeness Centrality], "&gt;= " &amp; L2) - COUNTIF(Vertices[Closeness Centrality], "&gt;=" &amp; L3)</calculatedColumnFormula>
    </tableColumn>
    <tableColumn id="11" name="Eigenvector Centrality Bin" dataDxfId="190"/>
    <tableColumn id="12" name="Eigenvector Centrality Frequency" dataDxfId="189">
      <calculatedColumnFormula>COUNTIF(Vertices[Eigenvector Centrality], "&gt;= " &amp; N2) - COUNTIF(Vertices[Eigenvector Centrality], "&gt;=" &amp; N3)</calculatedColumnFormula>
    </tableColumn>
    <tableColumn id="18" name="PageRank Bin" dataDxfId="188"/>
    <tableColumn id="17" name="PageRank Frequency" dataDxfId="187">
      <calculatedColumnFormula>COUNTIF(Vertices[Eigenvector Centrality], "&gt;= " &amp; P2) - COUNTIF(Vertices[Eigenvector Centrality], "&gt;=" &amp; P3)</calculatedColumnFormula>
    </tableColumn>
    <tableColumn id="13" name="Clustering Coefficient Bin" dataDxfId="186"/>
    <tableColumn id="14" name="Clustering Coefficient Frequency" dataDxfId="185">
      <calculatedColumnFormula>COUNTIF(Vertices[Clustering Coefficient], "&gt;= " &amp; R2) - COUNTIF(Vertices[Clustering Coefficient], "&gt;=" &amp; R3)</calculatedColumnFormula>
    </tableColumn>
    <tableColumn id="15" name="Dynamic Filter Bin" dataDxfId="184"/>
    <tableColumn id="16" name="Dynamic Filter Frequency" dataDxfId="18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82">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utchatmod/status/1102316624181248001" TargetMode="External" /><Relationship Id="rId2" Type="http://schemas.openxmlformats.org/officeDocument/2006/relationships/hyperlink" Target="https://twitter.com/autchatmod/status/1102315212579860480" TargetMode="External" /><Relationship Id="rId3" Type="http://schemas.openxmlformats.org/officeDocument/2006/relationships/hyperlink" Target="https://twitter.com/autchatmod/status/1102316624181248001" TargetMode="External" /><Relationship Id="rId4" Type="http://schemas.openxmlformats.org/officeDocument/2006/relationships/hyperlink" Target="https://twitter.com/autchatmod/status/1102320088286457856" TargetMode="External" /><Relationship Id="rId5" Type="http://schemas.openxmlformats.org/officeDocument/2006/relationships/hyperlink" Target="https://twitter.com/autchatmod/status/1094703003825692673" TargetMode="External" /><Relationship Id="rId6" Type="http://schemas.openxmlformats.org/officeDocument/2006/relationships/hyperlink" Target="https://twitter.com/autchatmod/status/1102313756304891904" TargetMode="External" /><Relationship Id="rId7" Type="http://schemas.openxmlformats.org/officeDocument/2006/relationships/hyperlink" Target="https://twitter.com/autchatmod/status/1102315212579860480" TargetMode="External" /><Relationship Id="rId8" Type="http://schemas.openxmlformats.org/officeDocument/2006/relationships/hyperlink" Target="https://twitter.com/autchatmod/status/1102320088286457856" TargetMode="External" /><Relationship Id="rId9" Type="http://schemas.openxmlformats.org/officeDocument/2006/relationships/hyperlink" Target="https://twitter.com/autchatmod/status/1102323945066262528" TargetMode="External" /><Relationship Id="rId10" Type="http://schemas.openxmlformats.org/officeDocument/2006/relationships/hyperlink" Target="https://twitter.com/autchatmod/status/1102323945066262528" TargetMode="External" /><Relationship Id="rId11" Type="http://schemas.openxmlformats.org/officeDocument/2006/relationships/hyperlink" Target="http://iconohash.com/AutChat/2019-03-03" TargetMode="External" /><Relationship Id="rId12" Type="http://schemas.openxmlformats.org/officeDocument/2006/relationships/hyperlink" Target="https://twitter.com/autchatmod/status/1102315212579860480" TargetMode="External" /><Relationship Id="rId13" Type="http://schemas.openxmlformats.org/officeDocument/2006/relationships/hyperlink" Target="https://twitter.com/autchatmod/status/1102316624181248001" TargetMode="External" /><Relationship Id="rId14" Type="http://schemas.openxmlformats.org/officeDocument/2006/relationships/hyperlink" Target="https://twitter.com/autchatmod/status/1102320088286457856" TargetMode="External" /><Relationship Id="rId15" Type="http://schemas.openxmlformats.org/officeDocument/2006/relationships/hyperlink" Target="https://twitter.com/autchatmod/status/1102323945066262528" TargetMode="External" /><Relationship Id="rId16" Type="http://schemas.openxmlformats.org/officeDocument/2006/relationships/hyperlink" Target="https://twitter.com/amcdphd/status/1104142247061319681" TargetMode="External" /><Relationship Id="rId17" Type="http://schemas.openxmlformats.org/officeDocument/2006/relationships/hyperlink" Target="https://this.mediocre.life/2019/03/02/the-choice-between-social-work-and-social-control/" TargetMode="External" /><Relationship Id="rId18" Type="http://schemas.openxmlformats.org/officeDocument/2006/relationships/hyperlink" Target="https://twitter.com/autchatmod/status/1104835241418477568" TargetMode="External" /><Relationship Id="rId19" Type="http://schemas.openxmlformats.org/officeDocument/2006/relationships/hyperlink" Target="https://twitter.com/autchatmod/status/1104837122312138752" TargetMode="External" /><Relationship Id="rId20" Type="http://schemas.openxmlformats.org/officeDocument/2006/relationships/hyperlink" Target="https://twitter.com/autchatmod/status/1104838255881535488" TargetMode="External" /><Relationship Id="rId21" Type="http://schemas.openxmlformats.org/officeDocument/2006/relationships/hyperlink" Target="https://twitter.com/autchatmod/status/1104841489404768256" TargetMode="External" /><Relationship Id="rId22" Type="http://schemas.openxmlformats.org/officeDocument/2006/relationships/hyperlink" Target="https://twitter.com/autchatmod/status/1104844259788644352" TargetMode="External" /><Relationship Id="rId23" Type="http://schemas.openxmlformats.org/officeDocument/2006/relationships/hyperlink" Target="https://twitter.com/autchatmod/status/1104835241418477568" TargetMode="External" /><Relationship Id="rId24" Type="http://schemas.openxmlformats.org/officeDocument/2006/relationships/hyperlink" Target="https://twitter.com/autchatmod/status/1102315212579860480" TargetMode="External" /><Relationship Id="rId25" Type="http://schemas.openxmlformats.org/officeDocument/2006/relationships/hyperlink" Target="https://twitter.com/autchatmod/status/1102316624181248001" TargetMode="External" /><Relationship Id="rId26" Type="http://schemas.openxmlformats.org/officeDocument/2006/relationships/hyperlink" Target="https://twitter.com/autchatmod/status/1104838255881535488" TargetMode="External" /><Relationship Id="rId27" Type="http://schemas.openxmlformats.org/officeDocument/2006/relationships/hyperlink" Target="https://twitter.com/autchatmod/status/1104841489404768256" TargetMode="External" /><Relationship Id="rId28" Type="http://schemas.openxmlformats.org/officeDocument/2006/relationships/hyperlink" Target="https://twitter.com/autchatmod/status/1104844259788644352" TargetMode="External" /><Relationship Id="rId29" Type="http://schemas.openxmlformats.org/officeDocument/2006/relationships/hyperlink" Target="https://twitter.com/autchatmod/status/1102313756304891904" TargetMode="External" /><Relationship Id="rId30" Type="http://schemas.openxmlformats.org/officeDocument/2006/relationships/hyperlink" Target="https://twitter.com/autchatmod/status/1102315212579860480" TargetMode="External" /><Relationship Id="rId31" Type="http://schemas.openxmlformats.org/officeDocument/2006/relationships/hyperlink" Target="https://twitter.com/autchatmod/status/1102316624181248001" TargetMode="External" /><Relationship Id="rId32" Type="http://schemas.openxmlformats.org/officeDocument/2006/relationships/hyperlink" Target="https://twitter.com/autchatmod/status/1102320088286457856" TargetMode="External" /><Relationship Id="rId33" Type="http://schemas.openxmlformats.org/officeDocument/2006/relationships/hyperlink" Target="https://twitter.com/autchatmod/status/1102323945066262528" TargetMode="External" /><Relationship Id="rId34" Type="http://schemas.openxmlformats.org/officeDocument/2006/relationships/hyperlink" Target="https://twitter.com/autchatmod/status/1104838255881535488" TargetMode="External" /><Relationship Id="rId35" Type="http://schemas.openxmlformats.org/officeDocument/2006/relationships/hyperlink" Target="https://twitter.com/autchatmod/status/1104841489404768256" TargetMode="External" /><Relationship Id="rId36" Type="http://schemas.openxmlformats.org/officeDocument/2006/relationships/hyperlink" Target="https://twitter.com/autchatmod/status/1104844259788644352" TargetMode="External" /><Relationship Id="rId37" Type="http://schemas.openxmlformats.org/officeDocument/2006/relationships/hyperlink" Target="https://twitter.com/autchatmod/status/1104838255881535488" TargetMode="External" /><Relationship Id="rId38" Type="http://schemas.openxmlformats.org/officeDocument/2006/relationships/hyperlink" Target="https://twitter.com/autchatmod/status/1104841489404768256" TargetMode="External" /><Relationship Id="rId39" Type="http://schemas.openxmlformats.org/officeDocument/2006/relationships/hyperlink" Target="https://twitter.com/autchatmod/status/1104844259788644352" TargetMode="External" /><Relationship Id="rId40" Type="http://schemas.openxmlformats.org/officeDocument/2006/relationships/hyperlink" Target="https://twitter.com/autchatmod/status/1104846510452178944" TargetMode="External" /><Relationship Id="rId41" Type="http://schemas.openxmlformats.org/officeDocument/2006/relationships/hyperlink" Target="https://twitter.com/autchatmod/status/1104835241418477568" TargetMode="External" /><Relationship Id="rId42" Type="http://schemas.openxmlformats.org/officeDocument/2006/relationships/hyperlink" Target="https://twitter.com/AdrianzWall/status/1102325663023943686" TargetMode="External" /><Relationship Id="rId43" Type="http://schemas.openxmlformats.org/officeDocument/2006/relationships/hyperlink" Target="https://twitter.com/yes_thattoo/status/1102317190483771392" TargetMode="External" /><Relationship Id="rId44" Type="http://schemas.openxmlformats.org/officeDocument/2006/relationships/hyperlink" Target="https://twitter.com/autchatmod/status/1102313756304891904" TargetMode="External" /><Relationship Id="rId45" Type="http://schemas.openxmlformats.org/officeDocument/2006/relationships/hyperlink" Target="https://twitter.com/autchatmod/status/1102315212579860480" TargetMode="External" /><Relationship Id="rId46" Type="http://schemas.openxmlformats.org/officeDocument/2006/relationships/hyperlink" Target="https://twitter.com/autchatmod/status/1102320088286457856" TargetMode="External" /><Relationship Id="rId47" Type="http://schemas.openxmlformats.org/officeDocument/2006/relationships/hyperlink" Target="https://twitter.com/autchatmod/status/1102323945066262528" TargetMode="External" /><Relationship Id="rId48" Type="http://schemas.openxmlformats.org/officeDocument/2006/relationships/hyperlink" Target="https://twitter.com/autchatmod/status/1102323945066262528" TargetMode="External" /><Relationship Id="rId49" Type="http://schemas.openxmlformats.org/officeDocument/2006/relationships/hyperlink" Target="https://twitter.com/d_caius/status/1104851221939142657" TargetMode="External" /><Relationship Id="rId50" Type="http://schemas.openxmlformats.org/officeDocument/2006/relationships/hyperlink" Target="https://twitter.com/autchatmod/status/1102313756304891904" TargetMode="External" /><Relationship Id="rId51" Type="http://schemas.openxmlformats.org/officeDocument/2006/relationships/hyperlink" Target="https://twitter.com/autchatmod/status/1102315212579860480?s=21" TargetMode="External" /><Relationship Id="rId52" Type="http://schemas.openxmlformats.org/officeDocument/2006/relationships/hyperlink" Target="https://twitter.com/autchatmod/status/1102316624181248001?s=21" TargetMode="External" /><Relationship Id="rId53" Type="http://schemas.openxmlformats.org/officeDocument/2006/relationships/hyperlink" Target="https://twitter.com/autchatmod/status/1102320088286457856?s=21" TargetMode="External" /><Relationship Id="rId54" Type="http://schemas.openxmlformats.org/officeDocument/2006/relationships/hyperlink" Target="https://twitter.com/autchatmod/status/1102323945066262528?s=21" TargetMode="External" /><Relationship Id="rId55" Type="http://schemas.openxmlformats.org/officeDocument/2006/relationships/hyperlink" Target="https://twitter.com/autchatmod/status/1104838255881535488" TargetMode="External" /><Relationship Id="rId56" Type="http://schemas.openxmlformats.org/officeDocument/2006/relationships/hyperlink" Target="https://twitter.com/autchatmod/status/1104838255881535488" TargetMode="External" /><Relationship Id="rId57" Type="http://schemas.openxmlformats.org/officeDocument/2006/relationships/hyperlink" Target="https://twitter.com/autchatmod/status/1104841489404768256" TargetMode="External" /><Relationship Id="rId58" Type="http://schemas.openxmlformats.org/officeDocument/2006/relationships/hyperlink" Target="https://twitter.com/autchatmod/status/1104844259788644352" TargetMode="External" /><Relationship Id="rId59" Type="http://schemas.openxmlformats.org/officeDocument/2006/relationships/hyperlink" Target="https://twitter.com/autchatmod/status/1104846510452178944" TargetMode="External" /><Relationship Id="rId60" Type="http://schemas.openxmlformats.org/officeDocument/2006/relationships/hyperlink" Target="https://mamautistic.wordpress.com/2017/06/26/a-letter-of-encouragement-and-support/" TargetMode="External" /><Relationship Id="rId61" Type="http://schemas.openxmlformats.org/officeDocument/2006/relationships/hyperlink" Target="https://twitter.com/autisticb4mmr/status/1102324969483059200" TargetMode="External" /><Relationship Id="rId62" Type="http://schemas.openxmlformats.org/officeDocument/2006/relationships/hyperlink" Target="https://twitter.com/autchatmod/status/1102315212579860480" TargetMode="External" /><Relationship Id="rId63" Type="http://schemas.openxmlformats.org/officeDocument/2006/relationships/hyperlink" Target="https://twitter.com/autchatmod/status/1102316624181248001" TargetMode="External" /><Relationship Id="rId64" Type="http://schemas.openxmlformats.org/officeDocument/2006/relationships/hyperlink" Target="https://twitter.com/autchatmod/status/1102320088286457856" TargetMode="External" /><Relationship Id="rId65" Type="http://schemas.openxmlformats.org/officeDocument/2006/relationships/hyperlink" Target="https://twitter.com/autchatmod/status/1102323945066262528" TargetMode="External" /><Relationship Id="rId66" Type="http://schemas.openxmlformats.org/officeDocument/2006/relationships/hyperlink" Target="http://autchat.com/learning-social-skills/" TargetMode="External" /><Relationship Id="rId67" Type="http://schemas.openxmlformats.org/officeDocument/2006/relationships/hyperlink" Target="http://autchat.com/" TargetMode="External" /><Relationship Id="rId68" Type="http://schemas.openxmlformats.org/officeDocument/2006/relationships/hyperlink" Target="http://autchat.com/twitter-chats/how-to-join-autchat/" TargetMode="External" /><Relationship Id="rId69" Type="http://schemas.openxmlformats.org/officeDocument/2006/relationships/hyperlink" Target="http://autchat.com/learning-social-skills/" TargetMode="External" /><Relationship Id="rId70" Type="http://schemas.openxmlformats.org/officeDocument/2006/relationships/hyperlink" Target="http://autchat.com/coping-strategies/" TargetMode="External" /><Relationship Id="rId71" Type="http://schemas.openxmlformats.org/officeDocument/2006/relationships/hyperlink" Target="http://autchat.com/coping-strategies/" TargetMode="External" /><Relationship Id="rId72" Type="http://schemas.openxmlformats.org/officeDocument/2006/relationships/hyperlink" Target="http://autchat.com/learning-social-skills-mar-3-2019/" TargetMode="External" /><Relationship Id="rId73" Type="http://schemas.openxmlformats.org/officeDocument/2006/relationships/hyperlink" Target="http://autchat.com/coping-strategies/" TargetMode="External" /><Relationship Id="rId74" Type="http://schemas.openxmlformats.org/officeDocument/2006/relationships/hyperlink" Target="https://twitter.com/autisticb4mmr/status/1104821151967002624" TargetMode="External" /><Relationship Id="rId75" Type="http://schemas.openxmlformats.org/officeDocument/2006/relationships/hyperlink" Target="https://twitter.com/autchatmod/status/1104824215088160769" TargetMode="External" /><Relationship Id="rId76" Type="http://schemas.openxmlformats.org/officeDocument/2006/relationships/hyperlink" Target="http://autchat.com/" TargetMode="External" /><Relationship Id="rId77" Type="http://schemas.openxmlformats.org/officeDocument/2006/relationships/hyperlink" Target="http://autchat.com/twitter-chats/how-to-join-autchat/" TargetMode="External" /><Relationship Id="rId78" Type="http://schemas.openxmlformats.org/officeDocument/2006/relationships/hyperlink" Target="http://autchat.com/coping-strategies/" TargetMode="External" /><Relationship Id="rId79" Type="http://schemas.openxmlformats.org/officeDocument/2006/relationships/hyperlink" Target="http://autchat.com/having-to-hide-how-we-function/" TargetMode="External" /><Relationship Id="rId80" Type="http://schemas.openxmlformats.org/officeDocument/2006/relationships/hyperlink" Target="https://twitter.com/autchatmod/status/1102313756304891904" TargetMode="External" /><Relationship Id="rId81" Type="http://schemas.openxmlformats.org/officeDocument/2006/relationships/hyperlink" Target="https://twitter.com/autchatmod/status/1102315212579860480" TargetMode="External" /><Relationship Id="rId82" Type="http://schemas.openxmlformats.org/officeDocument/2006/relationships/hyperlink" Target="https://twitter.com/autchatmod/status/1102316624181248001" TargetMode="External" /><Relationship Id="rId83" Type="http://schemas.openxmlformats.org/officeDocument/2006/relationships/hyperlink" Target="https://twitter.com/autchatmod/status/1102320088286457856" TargetMode="External" /><Relationship Id="rId84" Type="http://schemas.openxmlformats.org/officeDocument/2006/relationships/hyperlink" Target="https://twitter.com/autchatmod/status/1102320088286457856" TargetMode="External" /><Relationship Id="rId85" Type="http://schemas.openxmlformats.org/officeDocument/2006/relationships/hyperlink" Target="https://twitter.com/autchatmod/status/1104820828556808192" TargetMode="External" /><Relationship Id="rId86" Type="http://schemas.openxmlformats.org/officeDocument/2006/relationships/hyperlink" Target="https://twitter.com/autchatmod/status/1104835241418477568" TargetMode="External" /><Relationship Id="rId87" Type="http://schemas.openxmlformats.org/officeDocument/2006/relationships/hyperlink" Target="https://twitter.com/autchatmod/status/1104837122312138752" TargetMode="External" /><Relationship Id="rId88" Type="http://schemas.openxmlformats.org/officeDocument/2006/relationships/hyperlink" Target="https://twitter.com/autchatmod/status/1104838255881535488" TargetMode="External" /><Relationship Id="rId89" Type="http://schemas.openxmlformats.org/officeDocument/2006/relationships/hyperlink" Target="https://twitter.com/autchatmod/status/1104841489404768256" TargetMode="External" /><Relationship Id="rId90" Type="http://schemas.openxmlformats.org/officeDocument/2006/relationships/hyperlink" Target="https://twitter.com/autchatmod/status/1104844259788644352" TargetMode="External" /><Relationship Id="rId91" Type="http://schemas.openxmlformats.org/officeDocument/2006/relationships/hyperlink" Target="https://twitter.com/autchatmod/status/1104838255881535488" TargetMode="External" /><Relationship Id="rId92" Type="http://schemas.openxmlformats.org/officeDocument/2006/relationships/hyperlink" Target="https://twitter.com/autchatmod/status/1104841489404768256" TargetMode="External" /><Relationship Id="rId93" Type="http://schemas.openxmlformats.org/officeDocument/2006/relationships/hyperlink" Target="https://twitter.com/autchatmod/status/1104844259788644352" TargetMode="External" /><Relationship Id="rId94" Type="http://schemas.openxmlformats.org/officeDocument/2006/relationships/hyperlink" Target="https://twitter.com/autchatmod/status/1104846510452178944" TargetMode="External" /><Relationship Id="rId95" Type="http://schemas.openxmlformats.org/officeDocument/2006/relationships/hyperlink" Target="https://twitter.com/autchatmod/status/1102323945066262528" TargetMode="External" /><Relationship Id="rId96" Type="http://schemas.openxmlformats.org/officeDocument/2006/relationships/hyperlink" Target="https://twitter.com/autchatmod/status/1104838255881535488" TargetMode="External" /><Relationship Id="rId97" Type="http://schemas.openxmlformats.org/officeDocument/2006/relationships/hyperlink" Target="https://twitter.com/autchatmod/status/1104841489404768256" TargetMode="External" /><Relationship Id="rId98" Type="http://schemas.openxmlformats.org/officeDocument/2006/relationships/hyperlink" Target="https://twitter.com/autchatmod/status/1104844259788644352" TargetMode="External" /><Relationship Id="rId99" Type="http://schemas.openxmlformats.org/officeDocument/2006/relationships/hyperlink" Target="https://twitter.com/autchatmod/status/1104846510452178944" TargetMode="External" /><Relationship Id="rId100" Type="http://schemas.openxmlformats.org/officeDocument/2006/relationships/hyperlink" Target="https://pbs.twimg.com/media/D01NObEXcAEPnDO.jpg" TargetMode="External" /><Relationship Id="rId101" Type="http://schemas.openxmlformats.org/officeDocument/2006/relationships/hyperlink" Target="https://pbs.twimg.com/media/D0w4DdDU4AA3CM7.jpg" TargetMode="External" /><Relationship Id="rId102" Type="http://schemas.openxmlformats.org/officeDocument/2006/relationships/hyperlink" Target="https://pbs.twimg.com/media/D1U4pYDXQAAQu37.jpg" TargetMode="External" /><Relationship Id="rId103" Type="http://schemas.openxmlformats.org/officeDocument/2006/relationships/hyperlink" Target="https://pbs.twimg.com/media/D1UyEyJXcAEKXvD.jpg" TargetMode="External" /><Relationship Id="rId104" Type="http://schemas.openxmlformats.org/officeDocument/2006/relationships/hyperlink" Target="https://pbs.twimg.com/media/D1U0O0XWoAA7wq8.jpg" TargetMode="External" /><Relationship Id="rId105" Type="http://schemas.openxmlformats.org/officeDocument/2006/relationships/hyperlink" Target="http://pbs.twimg.com/profile_images/1029107551433121793/Zb_C6fJX_normal.jpg" TargetMode="External" /><Relationship Id="rId106" Type="http://schemas.openxmlformats.org/officeDocument/2006/relationships/hyperlink" Target="http://pbs.twimg.com/profile_images/1029107551433121793/Zb_C6fJX_normal.jpg" TargetMode="External" /><Relationship Id="rId107" Type="http://schemas.openxmlformats.org/officeDocument/2006/relationships/hyperlink" Target="http://pbs.twimg.com/profile_images/1029107551433121793/Zb_C6fJX_normal.jpg" TargetMode="External" /><Relationship Id="rId108" Type="http://schemas.openxmlformats.org/officeDocument/2006/relationships/hyperlink" Target="http://pbs.twimg.com/profile_images/1029107551433121793/Zb_C6fJX_normal.jpg" TargetMode="External" /><Relationship Id="rId109" Type="http://schemas.openxmlformats.org/officeDocument/2006/relationships/hyperlink" Target="http://pbs.twimg.com/profile_images/1029107551433121793/Zb_C6fJX_normal.jpg" TargetMode="External" /><Relationship Id="rId110" Type="http://schemas.openxmlformats.org/officeDocument/2006/relationships/hyperlink" Target="http://pbs.twimg.com/profile_images/1072961213439459328/DGryDaxf_normal.jpg" TargetMode="External" /><Relationship Id="rId111" Type="http://schemas.openxmlformats.org/officeDocument/2006/relationships/hyperlink" Target="http://pbs.twimg.com/profile_images/1072961213439459328/DGryDaxf_normal.jpg" TargetMode="External" /><Relationship Id="rId112" Type="http://schemas.openxmlformats.org/officeDocument/2006/relationships/hyperlink" Target="http://pbs.twimg.com/profile_images/1072961213439459328/DGryDaxf_normal.jpg" TargetMode="External" /><Relationship Id="rId113" Type="http://schemas.openxmlformats.org/officeDocument/2006/relationships/hyperlink" Target="http://pbs.twimg.com/profile_images/808865120155672576/Xn-flHCS_normal.jpg" TargetMode="External" /><Relationship Id="rId114" Type="http://schemas.openxmlformats.org/officeDocument/2006/relationships/hyperlink" Target="http://pbs.twimg.com/profile_images/808865120155672576/Xn-flHCS_normal.jpg" TargetMode="External" /><Relationship Id="rId115" Type="http://schemas.openxmlformats.org/officeDocument/2006/relationships/hyperlink" Target="http://pbs.twimg.com/profile_images/808865120155672576/Xn-flHCS_normal.jpg" TargetMode="External" /><Relationship Id="rId116" Type="http://schemas.openxmlformats.org/officeDocument/2006/relationships/hyperlink" Target="http://pbs.twimg.com/profile_images/663140785286545408/TX0mZiEz_normal.jpg" TargetMode="External" /><Relationship Id="rId117" Type="http://schemas.openxmlformats.org/officeDocument/2006/relationships/hyperlink" Target="http://pbs.twimg.com/profile_images/663140785286545408/TX0mZiEz_normal.jpg" TargetMode="External" /><Relationship Id="rId118" Type="http://schemas.openxmlformats.org/officeDocument/2006/relationships/hyperlink" Target="http://pbs.twimg.com/profile_images/663140785286545408/TX0mZiEz_normal.jpg" TargetMode="External" /><Relationship Id="rId119" Type="http://schemas.openxmlformats.org/officeDocument/2006/relationships/hyperlink" Target="http://pbs.twimg.com/profile_images/2516503193/9kson513vklqavaisnkh_normal.jpeg" TargetMode="External" /><Relationship Id="rId120" Type="http://schemas.openxmlformats.org/officeDocument/2006/relationships/hyperlink" Target="http://pbs.twimg.com/profile_images/1085745060539523072/mDQ6LXPr_normal.jpg" TargetMode="External" /><Relationship Id="rId121" Type="http://schemas.openxmlformats.org/officeDocument/2006/relationships/hyperlink" Target="http://pbs.twimg.com/profile_images/545359800410718209/f4NwVSyT_normal.jpeg" TargetMode="External" /><Relationship Id="rId122" Type="http://schemas.openxmlformats.org/officeDocument/2006/relationships/hyperlink" Target="http://pbs.twimg.com/profile_images/545359800410718209/f4NwVSyT_normal.jpeg" TargetMode="External" /><Relationship Id="rId123" Type="http://schemas.openxmlformats.org/officeDocument/2006/relationships/hyperlink" Target="http://pbs.twimg.com/profile_images/545359800410718209/f4NwVSyT_normal.jpeg" TargetMode="External" /><Relationship Id="rId124" Type="http://schemas.openxmlformats.org/officeDocument/2006/relationships/hyperlink" Target="http://pbs.twimg.com/profile_images/1073653397990096896/pqvaPEyT_normal.jpg" TargetMode="External" /><Relationship Id="rId125" Type="http://schemas.openxmlformats.org/officeDocument/2006/relationships/hyperlink" Target="http://pbs.twimg.com/profile_images/957633197944332288/vl4bl18l_normal.jpg" TargetMode="External" /><Relationship Id="rId126" Type="http://schemas.openxmlformats.org/officeDocument/2006/relationships/hyperlink" Target="http://pbs.twimg.com/profile_images/957633197944332288/vl4bl18l_normal.jpg" TargetMode="External" /><Relationship Id="rId127" Type="http://schemas.openxmlformats.org/officeDocument/2006/relationships/hyperlink" Target="http://pbs.twimg.com/profile_images/1065366885762396160/MoYl0oOf_normal.jpg" TargetMode="External" /><Relationship Id="rId128" Type="http://schemas.openxmlformats.org/officeDocument/2006/relationships/hyperlink" Target="http://pbs.twimg.com/profile_images/1095409972366794752/fx91bg4m_normal.jpg" TargetMode="External" /><Relationship Id="rId129" Type="http://schemas.openxmlformats.org/officeDocument/2006/relationships/hyperlink" Target="http://pbs.twimg.com/profile_images/1088279918272606208/QWIPm3Cc_normal.jpg" TargetMode="External" /><Relationship Id="rId130" Type="http://schemas.openxmlformats.org/officeDocument/2006/relationships/hyperlink" Target="http://pbs.twimg.com/profile_images/1088279918272606208/QWIPm3Cc_normal.jpg" TargetMode="External" /><Relationship Id="rId131" Type="http://schemas.openxmlformats.org/officeDocument/2006/relationships/hyperlink" Target="http://pbs.twimg.com/profile_images/1088279918272606208/QWIPm3Cc_normal.jpg" TargetMode="External" /><Relationship Id="rId132" Type="http://schemas.openxmlformats.org/officeDocument/2006/relationships/hyperlink" Target="http://pbs.twimg.com/profile_images/1088279918272606208/QWIPm3Cc_normal.jpg" TargetMode="External" /><Relationship Id="rId133" Type="http://schemas.openxmlformats.org/officeDocument/2006/relationships/hyperlink" Target="http://pbs.twimg.com/profile_images/1064047088156184576/PgpRXwcX_normal.jpg" TargetMode="External" /><Relationship Id="rId134" Type="http://schemas.openxmlformats.org/officeDocument/2006/relationships/hyperlink" Target="http://pbs.twimg.com/profile_images/1064047088156184576/PgpRXwcX_normal.jpg" TargetMode="External" /><Relationship Id="rId135" Type="http://schemas.openxmlformats.org/officeDocument/2006/relationships/hyperlink" Target="http://pbs.twimg.com/profile_images/1064047088156184576/PgpRXwcX_normal.jpg" TargetMode="External" /><Relationship Id="rId136" Type="http://schemas.openxmlformats.org/officeDocument/2006/relationships/hyperlink" Target="http://pbs.twimg.com/profile_images/1064047088156184576/PgpRXwcX_normal.jpg" TargetMode="External" /><Relationship Id="rId137" Type="http://schemas.openxmlformats.org/officeDocument/2006/relationships/hyperlink" Target="http://pbs.twimg.com/profile_images/1064047088156184576/PgpRXwcX_normal.jpg" TargetMode="External" /><Relationship Id="rId138" Type="http://schemas.openxmlformats.org/officeDocument/2006/relationships/hyperlink" Target="http://pbs.twimg.com/profile_images/1064047088156184576/PgpRXwcX_normal.jpg" TargetMode="External" /><Relationship Id="rId139" Type="http://schemas.openxmlformats.org/officeDocument/2006/relationships/hyperlink" Target="http://pbs.twimg.com/profile_images/1064047088156184576/PgpRXwcX_normal.jpg" TargetMode="External" /><Relationship Id="rId140" Type="http://schemas.openxmlformats.org/officeDocument/2006/relationships/hyperlink" Target="http://pbs.twimg.com/profile_images/822673535835508736/fqUE99zr_normal.jpg" TargetMode="External" /><Relationship Id="rId141" Type="http://schemas.openxmlformats.org/officeDocument/2006/relationships/hyperlink" Target="http://pbs.twimg.com/profile_images/1056269353409241089/4__v4Fh__normal.jpg" TargetMode="External" /><Relationship Id="rId142" Type="http://schemas.openxmlformats.org/officeDocument/2006/relationships/hyperlink" Target="http://pbs.twimg.com/profile_images/1093326642095755265/TPOhStKo_normal.jpg" TargetMode="External" /><Relationship Id="rId143" Type="http://schemas.openxmlformats.org/officeDocument/2006/relationships/hyperlink" Target="http://pbs.twimg.com/profile_images/1071536379417518080/J-dc40k3_normal.jpg" TargetMode="External" /><Relationship Id="rId144" Type="http://schemas.openxmlformats.org/officeDocument/2006/relationships/hyperlink" Target="http://pbs.twimg.com/profile_images/1092096280841646081/UKx5-l2w_normal.jpg" TargetMode="External" /><Relationship Id="rId145" Type="http://schemas.openxmlformats.org/officeDocument/2006/relationships/hyperlink" Target="http://pbs.twimg.com/profile_images/1092096280841646081/UKx5-l2w_normal.jpg" TargetMode="External" /><Relationship Id="rId146" Type="http://schemas.openxmlformats.org/officeDocument/2006/relationships/hyperlink" Target="http://pbs.twimg.com/profile_images/1092096280841646081/UKx5-l2w_normal.jpg" TargetMode="External" /><Relationship Id="rId147" Type="http://schemas.openxmlformats.org/officeDocument/2006/relationships/hyperlink" Target="http://pbs.twimg.com/profile_images/974073582354538496/wiLgyVDO_normal.jpg" TargetMode="External" /><Relationship Id="rId148" Type="http://schemas.openxmlformats.org/officeDocument/2006/relationships/hyperlink" Target="http://pbs.twimg.com/profile_images/1007109791209017344/lBWifUw4_normal.jpg" TargetMode="External" /><Relationship Id="rId149" Type="http://schemas.openxmlformats.org/officeDocument/2006/relationships/hyperlink" Target="http://pbs.twimg.com/profile_images/1007109791209017344/lBWifUw4_normal.jpg" TargetMode="External" /><Relationship Id="rId150" Type="http://schemas.openxmlformats.org/officeDocument/2006/relationships/hyperlink" Target="http://pbs.twimg.com/profile_images/1104111732430118912/8jkp5ePY_normal.jp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pbs.twimg.com/profile_images/1073976603863146496/u-MtDbSN_normal.jpg" TargetMode="External" /><Relationship Id="rId153" Type="http://schemas.openxmlformats.org/officeDocument/2006/relationships/hyperlink" Target="http://pbs.twimg.com/profile_images/1073976603863146496/u-MtDbSN_normal.jpg" TargetMode="External" /><Relationship Id="rId154" Type="http://schemas.openxmlformats.org/officeDocument/2006/relationships/hyperlink" Target="http://pbs.twimg.com/profile_images/1073976603863146496/u-MtDbSN_normal.jpg" TargetMode="External" /><Relationship Id="rId155" Type="http://schemas.openxmlformats.org/officeDocument/2006/relationships/hyperlink" Target="http://pbs.twimg.com/profile_images/1002933904372887557/oW5ZXJ0V_normal.jpg" TargetMode="External" /><Relationship Id="rId156" Type="http://schemas.openxmlformats.org/officeDocument/2006/relationships/hyperlink" Target="http://pbs.twimg.com/profile_images/1093925383366418434/mwFgF89z_normal.jpg" TargetMode="External" /><Relationship Id="rId157" Type="http://schemas.openxmlformats.org/officeDocument/2006/relationships/hyperlink" Target="http://pbs.twimg.com/profile_images/958551700402417664/dA9f9jhe_normal.jpg" TargetMode="External" /><Relationship Id="rId158" Type="http://schemas.openxmlformats.org/officeDocument/2006/relationships/hyperlink" Target="http://pbs.twimg.com/profile_images/958551700402417664/dA9f9jhe_normal.jpg" TargetMode="External" /><Relationship Id="rId159" Type="http://schemas.openxmlformats.org/officeDocument/2006/relationships/hyperlink" Target="http://pbs.twimg.com/profile_images/958551700402417664/dA9f9jhe_normal.jpg" TargetMode="External" /><Relationship Id="rId160" Type="http://schemas.openxmlformats.org/officeDocument/2006/relationships/hyperlink" Target="http://pbs.twimg.com/profile_images/531724315/twitterProfilePhoto_normal.jpg" TargetMode="External" /><Relationship Id="rId161" Type="http://schemas.openxmlformats.org/officeDocument/2006/relationships/hyperlink" Target="http://pbs.twimg.com/profile_images/1099360898446176258/HPdIctNy_normal.jpg" TargetMode="External" /><Relationship Id="rId162" Type="http://schemas.openxmlformats.org/officeDocument/2006/relationships/hyperlink" Target="http://pbs.twimg.com/profile_images/1099360898446176258/HPdIctNy_normal.jpg" TargetMode="External" /><Relationship Id="rId163" Type="http://schemas.openxmlformats.org/officeDocument/2006/relationships/hyperlink" Target="http://pbs.twimg.com/profile_images/769442371767562240/Qim83pTd_normal.jpg" TargetMode="External" /><Relationship Id="rId164" Type="http://schemas.openxmlformats.org/officeDocument/2006/relationships/hyperlink" Target="http://pbs.twimg.com/profile_images/787638190312001536/Jy-U0sJB_normal.jpg" TargetMode="External" /><Relationship Id="rId165" Type="http://schemas.openxmlformats.org/officeDocument/2006/relationships/hyperlink" Target="http://pbs.twimg.com/profile_images/787638190312001536/Jy-U0sJB_normal.jpg" TargetMode="External" /><Relationship Id="rId166" Type="http://schemas.openxmlformats.org/officeDocument/2006/relationships/hyperlink" Target="http://pbs.twimg.com/profile_images/787638190312001536/Jy-U0sJB_normal.jpg" TargetMode="External" /><Relationship Id="rId167" Type="http://schemas.openxmlformats.org/officeDocument/2006/relationships/hyperlink" Target="http://pbs.twimg.com/profile_images/948412192797462528/i0L2oQQR_normal.jpg" TargetMode="External" /><Relationship Id="rId168" Type="http://schemas.openxmlformats.org/officeDocument/2006/relationships/hyperlink" Target="http://pbs.twimg.com/profile_images/928111887535001600/-cGCS9DT_normal.jpg" TargetMode="External" /><Relationship Id="rId169" Type="http://schemas.openxmlformats.org/officeDocument/2006/relationships/hyperlink" Target="http://pbs.twimg.com/profile_images/928111887535001600/-cGCS9DT_normal.jpg" TargetMode="External" /><Relationship Id="rId170" Type="http://schemas.openxmlformats.org/officeDocument/2006/relationships/hyperlink" Target="http://pbs.twimg.com/profile_images/928111887535001600/-cGCS9DT_normal.jpg" TargetMode="External" /><Relationship Id="rId171" Type="http://schemas.openxmlformats.org/officeDocument/2006/relationships/hyperlink" Target="http://pbs.twimg.com/profile_images/595419029222903808/ka9Sk2L4_normal.jpg" TargetMode="External" /><Relationship Id="rId172" Type="http://schemas.openxmlformats.org/officeDocument/2006/relationships/hyperlink" Target="http://pbs.twimg.com/profile_images/1100505059991924737/QDGD8ZIP_normal.jpg" TargetMode="External" /><Relationship Id="rId173" Type="http://schemas.openxmlformats.org/officeDocument/2006/relationships/hyperlink" Target="http://pbs.twimg.com/profile_images/1100505059991924737/QDGD8ZIP_normal.jpg" TargetMode="External" /><Relationship Id="rId174" Type="http://schemas.openxmlformats.org/officeDocument/2006/relationships/hyperlink" Target="http://pbs.twimg.com/profile_images/1097084947159048193/d6TC19D1_normal.jpg" TargetMode="External" /><Relationship Id="rId175" Type="http://schemas.openxmlformats.org/officeDocument/2006/relationships/hyperlink" Target="http://pbs.twimg.com/profile_images/1105136097636560896/nVHPvjhN_normal.jpg" TargetMode="External" /><Relationship Id="rId176" Type="http://schemas.openxmlformats.org/officeDocument/2006/relationships/hyperlink" Target="http://pbs.twimg.com/profile_images/1105136097636560896/nVHPvjhN_normal.jpg" TargetMode="External" /><Relationship Id="rId177" Type="http://schemas.openxmlformats.org/officeDocument/2006/relationships/hyperlink" Target="http://pbs.twimg.com/profile_images/1105136097636560896/nVHPvjhN_normal.jpg" TargetMode="External" /><Relationship Id="rId178" Type="http://schemas.openxmlformats.org/officeDocument/2006/relationships/hyperlink" Target="http://pbs.twimg.com/profile_images/1105136097636560896/nVHPvjhN_normal.jpg" TargetMode="External" /><Relationship Id="rId179" Type="http://schemas.openxmlformats.org/officeDocument/2006/relationships/hyperlink" Target="http://pbs.twimg.com/profile_images/1100716046107869186/D2pvIsCg_normal.jpg" TargetMode="External" /><Relationship Id="rId180" Type="http://schemas.openxmlformats.org/officeDocument/2006/relationships/hyperlink" Target="https://pbs.twimg.com/media/D01NObEXcAEPnDO.jpg" TargetMode="External" /><Relationship Id="rId181" Type="http://schemas.openxmlformats.org/officeDocument/2006/relationships/hyperlink" Target="http://pbs.twimg.com/profile_images/771880623946465280/BXLli4UG_normal.jpg" TargetMode="External" /><Relationship Id="rId182" Type="http://schemas.openxmlformats.org/officeDocument/2006/relationships/hyperlink" Target="http://pbs.twimg.com/profile_images/1092913639844003840/hV9235Qk_normal.jpg" TargetMode="External" /><Relationship Id="rId183" Type="http://schemas.openxmlformats.org/officeDocument/2006/relationships/hyperlink" Target="http://pbs.twimg.com/profile_images/812702034835095552/qCqYbISZ_normal.jpg" TargetMode="External" /><Relationship Id="rId184" Type="http://schemas.openxmlformats.org/officeDocument/2006/relationships/hyperlink" Target="http://pbs.twimg.com/profile_images/1082369760116043779/XNqeNd-T_normal.jpg" TargetMode="External" /><Relationship Id="rId185" Type="http://schemas.openxmlformats.org/officeDocument/2006/relationships/hyperlink" Target="http://pbs.twimg.com/profile_images/1082369760116043779/XNqeNd-T_normal.jpg" TargetMode="External" /><Relationship Id="rId186" Type="http://schemas.openxmlformats.org/officeDocument/2006/relationships/hyperlink" Target="http://pbs.twimg.com/profile_images/1082369760116043779/XNqeNd-T_normal.jpg" TargetMode="External" /><Relationship Id="rId187" Type="http://schemas.openxmlformats.org/officeDocument/2006/relationships/hyperlink" Target="http://pbs.twimg.com/profile_images/1082369760116043779/XNqeNd-T_normal.jpg" TargetMode="External" /><Relationship Id="rId188" Type="http://schemas.openxmlformats.org/officeDocument/2006/relationships/hyperlink" Target="http://pbs.twimg.com/profile_images/1082369760116043779/XNqeNd-T_normal.jpg" TargetMode="External" /><Relationship Id="rId189" Type="http://schemas.openxmlformats.org/officeDocument/2006/relationships/hyperlink" Target="http://pbs.twimg.com/profile_images/1082369760116043779/XNqeNd-T_normal.jpg" TargetMode="External" /><Relationship Id="rId190" Type="http://schemas.openxmlformats.org/officeDocument/2006/relationships/hyperlink" Target="http://pbs.twimg.com/profile_images/1082369760116043779/XNqeNd-T_normal.jpg" TargetMode="External" /><Relationship Id="rId191" Type="http://schemas.openxmlformats.org/officeDocument/2006/relationships/hyperlink" Target="http://pbs.twimg.com/profile_images/1082369760116043779/XNqeNd-T_normal.jpg" TargetMode="External" /><Relationship Id="rId192" Type="http://schemas.openxmlformats.org/officeDocument/2006/relationships/hyperlink" Target="http://pbs.twimg.com/profile_images/1082369760116043779/XNqeNd-T_normal.jpg" TargetMode="External" /><Relationship Id="rId193" Type="http://schemas.openxmlformats.org/officeDocument/2006/relationships/hyperlink" Target="http://pbs.twimg.com/profile_images/1082369760116043779/XNqeNd-T_normal.jpg" TargetMode="External" /><Relationship Id="rId194" Type="http://schemas.openxmlformats.org/officeDocument/2006/relationships/hyperlink" Target="http://pbs.twimg.com/profile_images/783703265770962944/PG3TFMbb_normal.jpg" TargetMode="External" /><Relationship Id="rId195" Type="http://schemas.openxmlformats.org/officeDocument/2006/relationships/hyperlink" Target="http://pbs.twimg.com/profile_images/428222472484184064/baERJl2b_normal.png" TargetMode="External" /><Relationship Id="rId196" Type="http://schemas.openxmlformats.org/officeDocument/2006/relationships/hyperlink" Target="http://pbs.twimg.com/profile_images/1100251197196460032/4zyW_i6E_normal.jpg" TargetMode="External" /><Relationship Id="rId197" Type="http://schemas.openxmlformats.org/officeDocument/2006/relationships/hyperlink" Target="http://pbs.twimg.com/profile_images/1100251197196460032/4zyW_i6E_normal.jpg" TargetMode="External" /><Relationship Id="rId198" Type="http://schemas.openxmlformats.org/officeDocument/2006/relationships/hyperlink" Target="http://pbs.twimg.com/profile_images/1100251197196460032/4zyW_i6E_normal.jpg" TargetMode="External" /><Relationship Id="rId199" Type="http://schemas.openxmlformats.org/officeDocument/2006/relationships/hyperlink" Target="http://pbs.twimg.com/profile_images/1100251197196460032/4zyW_i6E_normal.jpg" TargetMode="External" /><Relationship Id="rId200" Type="http://schemas.openxmlformats.org/officeDocument/2006/relationships/hyperlink" Target="http://pbs.twimg.com/profile_images/1100251197196460032/4zyW_i6E_normal.jpg" TargetMode="External" /><Relationship Id="rId201" Type="http://schemas.openxmlformats.org/officeDocument/2006/relationships/hyperlink" Target="http://pbs.twimg.com/profile_images/1018909499569172483/W6HlS2gB_normal.jpg" TargetMode="External" /><Relationship Id="rId202" Type="http://schemas.openxmlformats.org/officeDocument/2006/relationships/hyperlink" Target="http://pbs.twimg.com/profile_images/1018909499569172483/W6HlS2gB_normal.jpg" TargetMode="External" /><Relationship Id="rId203" Type="http://schemas.openxmlformats.org/officeDocument/2006/relationships/hyperlink" Target="http://pbs.twimg.com/profile_images/1018909499569172483/W6HlS2gB_normal.jpg" TargetMode="External" /><Relationship Id="rId204" Type="http://schemas.openxmlformats.org/officeDocument/2006/relationships/hyperlink" Target="http://pbs.twimg.com/profile_images/1018909499569172483/W6HlS2gB_normal.jpg" TargetMode="External" /><Relationship Id="rId205" Type="http://schemas.openxmlformats.org/officeDocument/2006/relationships/hyperlink" Target="http://pbs.twimg.com/profile_images/1018909499569172483/W6HlS2gB_normal.jpg" TargetMode="External" /><Relationship Id="rId206" Type="http://schemas.openxmlformats.org/officeDocument/2006/relationships/hyperlink" Target="http://pbs.twimg.com/profile_images/1018909499569172483/W6HlS2gB_normal.jpg" TargetMode="External" /><Relationship Id="rId207" Type="http://schemas.openxmlformats.org/officeDocument/2006/relationships/hyperlink" Target="http://pbs.twimg.com/profile_images/1096277664229289985/mfFuMoIr_normal.jpg" TargetMode="External" /><Relationship Id="rId208" Type="http://schemas.openxmlformats.org/officeDocument/2006/relationships/hyperlink" Target="http://pbs.twimg.com/profile_images/1096277664229289985/mfFuMoIr_normal.jpg" TargetMode="External" /><Relationship Id="rId209" Type="http://schemas.openxmlformats.org/officeDocument/2006/relationships/hyperlink" Target="http://pbs.twimg.com/profile_images/1096277664229289985/mfFuMoIr_normal.jpg" TargetMode="External" /><Relationship Id="rId210" Type="http://schemas.openxmlformats.org/officeDocument/2006/relationships/hyperlink" Target="http://pbs.twimg.com/profile_images/1082384351478845441/XJkJbkmQ_normal.jpg" TargetMode="External" /><Relationship Id="rId211" Type="http://schemas.openxmlformats.org/officeDocument/2006/relationships/hyperlink" Target="http://pbs.twimg.com/profile_images/759417800591106049/46CpUYVY_normal.jpg" TargetMode="External" /><Relationship Id="rId212" Type="http://schemas.openxmlformats.org/officeDocument/2006/relationships/hyperlink" Target="http://pbs.twimg.com/profile_images/593803027737387008/RLmHoyff_normal.png" TargetMode="External" /><Relationship Id="rId213" Type="http://schemas.openxmlformats.org/officeDocument/2006/relationships/hyperlink" Target="http://pbs.twimg.com/profile_images/458009136139993089/QS5Qx7MT_normal.jpeg" TargetMode="External" /><Relationship Id="rId214" Type="http://schemas.openxmlformats.org/officeDocument/2006/relationships/hyperlink" Target="http://pbs.twimg.com/profile_images/458009136139993089/QS5Qx7MT_normal.jpeg" TargetMode="External" /><Relationship Id="rId215" Type="http://schemas.openxmlformats.org/officeDocument/2006/relationships/hyperlink" Target="https://pbs.twimg.com/media/D0w4DdDU4AA3CM7.jpg" TargetMode="External" /><Relationship Id="rId216" Type="http://schemas.openxmlformats.org/officeDocument/2006/relationships/hyperlink" Target="http://pbs.twimg.com/profile_images/1094026772197171200/_RjiuaLi_normal.jpg" TargetMode="External" /><Relationship Id="rId217" Type="http://schemas.openxmlformats.org/officeDocument/2006/relationships/hyperlink" Target="http://pbs.twimg.com/profile_images/1094026772197171200/_RjiuaLi_normal.jpg" TargetMode="External" /><Relationship Id="rId218" Type="http://schemas.openxmlformats.org/officeDocument/2006/relationships/hyperlink" Target="http://pbs.twimg.com/profile_images/1094026772197171200/_RjiuaLi_normal.jpg" TargetMode="External" /><Relationship Id="rId219" Type="http://schemas.openxmlformats.org/officeDocument/2006/relationships/hyperlink" Target="http://pbs.twimg.com/profile_images/1094026772197171200/_RjiuaLi_normal.jpg" TargetMode="External" /><Relationship Id="rId220" Type="http://schemas.openxmlformats.org/officeDocument/2006/relationships/hyperlink" Target="http://pbs.twimg.com/profile_images/925371046932418561/Iv4d247k_normal.jpg" TargetMode="External" /><Relationship Id="rId221" Type="http://schemas.openxmlformats.org/officeDocument/2006/relationships/hyperlink" Target="http://pbs.twimg.com/profile_images/3499587536/1dcacd921a03a27339904575e924aec3_normal.jpeg" TargetMode="External" /><Relationship Id="rId222" Type="http://schemas.openxmlformats.org/officeDocument/2006/relationships/hyperlink" Target="http://pbs.twimg.com/profile_images/458009136139993089/QS5Qx7MT_normal.jpeg" TargetMode="External" /><Relationship Id="rId223" Type="http://schemas.openxmlformats.org/officeDocument/2006/relationships/hyperlink" Target="http://pbs.twimg.com/profile_images/822673535835508736/fqUE99zr_normal.jpg" TargetMode="External" /><Relationship Id="rId224" Type="http://schemas.openxmlformats.org/officeDocument/2006/relationships/hyperlink" Target="http://pbs.twimg.com/profile_images/635207013719379968/MdbJXyrH_normal.jpg" TargetMode="External" /><Relationship Id="rId225" Type="http://schemas.openxmlformats.org/officeDocument/2006/relationships/hyperlink" Target="http://pbs.twimg.com/profile_images/1103758377153425411/VjMDWkor_normal.jpg" TargetMode="External" /><Relationship Id="rId226" Type="http://schemas.openxmlformats.org/officeDocument/2006/relationships/hyperlink" Target="http://pbs.twimg.com/profile_images/911359409414078464/hYiJ6XJU_normal.jpg" TargetMode="External" /><Relationship Id="rId227" Type="http://schemas.openxmlformats.org/officeDocument/2006/relationships/hyperlink" Target="http://pbs.twimg.com/profile_images/911359409414078464/hYiJ6XJU_normal.jpg" TargetMode="External" /><Relationship Id="rId228" Type="http://schemas.openxmlformats.org/officeDocument/2006/relationships/hyperlink" Target="http://pbs.twimg.com/profile_images/911359409414078464/hYiJ6XJU_normal.jpg" TargetMode="External" /><Relationship Id="rId229" Type="http://schemas.openxmlformats.org/officeDocument/2006/relationships/hyperlink" Target="http://pbs.twimg.com/profile_images/911359409414078464/hYiJ6XJU_normal.jpg" TargetMode="External" /><Relationship Id="rId230" Type="http://schemas.openxmlformats.org/officeDocument/2006/relationships/hyperlink" Target="http://pbs.twimg.com/profile_images/911359409414078464/hYiJ6XJU_normal.jpg" TargetMode="External" /><Relationship Id="rId231" Type="http://schemas.openxmlformats.org/officeDocument/2006/relationships/hyperlink" Target="http://pbs.twimg.com/profile_images/911359409414078464/hYiJ6XJU_normal.jpg" TargetMode="External" /><Relationship Id="rId232" Type="http://schemas.openxmlformats.org/officeDocument/2006/relationships/hyperlink" Target="http://pbs.twimg.com/profile_images/911359409414078464/hYiJ6XJU_normal.jpg" TargetMode="External" /><Relationship Id="rId233" Type="http://schemas.openxmlformats.org/officeDocument/2006/relationships/hyperlink" Target="http://pbs.twimg.com/profile_images/911359409414078464/hYiJ6XJU_normal.jpg" TargetMode="External" /><Relationship Id="rId234" Type="http://schemas.openxmlformats.org/officeDocument/2006/relationships/hyperlink" Target="http://pbs.twimg.com/profile_images/911359409414078464/hYiJ6XJU_normal.jpg" TargetMode="External" /><Relationship Id="rId235" Type="http://schemas.openxmlformats.org/officeDocument/2006/relationships/hyperlink" Target="http://pbs.twimg.com/profile_images/1103758377153425411/VjMDWkor_normal.jpg" TargetMode="External" /><Relationship Id="rId236" Type="http://schemas.openxmlformats.org/officeDocument/2006/relationships/hyperlink" Target="http://pbs.twimg.com/profile_images/1103758377153425411/VjMDWkor_normal.jpg" TargetMode="External" /><Relationship Id="rId237" Type="http://schemas.openxmlformats.org/officeDocument/2006/relationships/hyperlink" Target="http://pbs.twimg.com/profile_images/449254605818306560/bCGpNVOp_normal.jpeg" TargetMode="External" /><Relationship Id="rId238" Type="http://schemas.openxmlformats.org/officeDocument/2006/relationships/hyperlink" Target="http://pbs.twimg.com/profile_images/449254605818306560/bCGpNVOp_normal.jpeg" TargetMode="External" /><Relationship Id="rId239" Type="http://schemas.openxmlformats.org/officeDocument/2006/relationships/hyperlink" Target="http://pbs.twimg.com/profile_images/449254605818306560/bCGpNVOp_normal.jpeg" TargetMode="External" /><Relationship Id="rId240" Type="http://schemas.openxmlformats.org/officeDocument/2006/relationships/hyperlink" Target="http://pbs.twimg.com/profile_images/449254605818306560/bCGpNVOp_normal.jpeg" TargetMode="External" /><Relationship Id="rId241" Type="http://schemas.openxmlformats.org/officeDocument/2006/relationships/hyperlink" Target="http://pbs.twimg.com/profile_images/449254605818306560/bCGpNVOp_normal.jpeg" TargetMode="External" /><Relationship Id="rId242" Type="http://schemas.openxmlformats.org/officeDocument/2006/relationships/hyperlink" Target="http://pbs.twimg.com/profile_images/449254605818306560/bCGpNVOp_normal.jpeg" TargetMode="External" /><Relationship Id="rId243" Type="http://schemas.openxmlformats.org/officeDocument/2006/relationships/hyperlink" Target="http://pbs.twimg.com/profile_images/449254605818306560/bCGpNVOp_normal.jpeg" TargetMode="External" /><Relationship Id="rId244" Type="http://schemas.openxmlformats.org/officeDocument/2006/relationships/hyperlink" Target="http://pbs.twimg.com/profile_images/449254605818306560/bCGpNVOp_normal.jpeg" TargetMode="External" /><Relationship Id="rId245" Type="http://schemas.openxmlformats.org/officeDocument/2006/relationships/hyperlink" Target="http://pbs.twimg.com/profile_images/449254605818306560/bCGpNVOp_normal.jpeg" TargetMode="External" /><Relationship Id="rId246" Type="http://schemas.openxmlformats.org/officeDocument/2006/relationships/hyperlink" Target="http://pbs.twimg.com/profile_images/449254605818306560/bCGpNVOp_normal.jpeg" TargetMode="External" /><Relationship Id="rId247" Type="http://schemas.openxmlformats.org/officeDocument/2006/relationships/hyperlink" Target="http://pbs.twimg.com/profile_images/449254605818306560/bCGpNVOp_normal.jpeg" TargetMode="External" /><Relationship Id="rId248" Type="http://schemas.openxmlformats.org/officeDocument/2006/relationships/hyperlink" Target="http://pbs.twimg.com/profile_images/1045796266750431235/qHKyFYsy_normal.jpg" TargetMode="External" /><Relationship Id="rId249" Type="http://schemas.openxmlformats.org/officeDocument/2006/relationships/hyperlink" Target="http://pbs.twimg.com/profile_images/1045796266750431235/qHKyFYsy_normal.jpg" TargetMode="External" /><Relationship Id="rId250" Type="http://schemas.openxmlformats.org/officeDocument/2006/relationships/hyperlink" Target="http://pbs.twimg.com/profile_images/951290078080286721/VtJ88Jzc_normal.jpg" TargetMode="External" /><Relationship Id="rId251" Type="http://schemas.openxmlformats.org/officeDocument/2006/relationships/hyperlink" Target="http://pbs.twimg.com/profile_images/1033020574929510400/T4TteNZa_normal.jpg" TargetMode="External" /><Relationship Id="rId252" Type="http://schemas.openxmlformats.org/officeDocument/2006/relationships/hyperlink" Target="http://pbs.twimg.com/profile_images/929391864960217088/YU42P1pk_normal.jpg" TargetMode="External" /><Relationship Id="rId253" Type="http://schemas.openxmlformats.org/officeDocument/2006/relationships/hyperlink" Target="http://pbs.twimg.com/profile_images/929391864960217088/YU42P1pk_normal.jpg" TargetMode="External" /><Relationship Id="rId254" Type="http://schemas.openxmlformats.org/officeDocument/2006/relationships/hyperlink" Target="http://pbs.twimg.com/profile_images/929391864960217088/YU42P1pk_normal.jpg" TargetMode="External" /><Relationship Id="rId255" Type="http://schemas.openxmlformats.org/officeDocument/2006/relationships/hyperlink" Target="http://pbs.twimg.com/profile_images/1103859060095442944/R8ozpuNY_normal.jpg" TargetMode="External" /><Relationship Id="rId256" Type="http://schemas.openxmlformats.org/officeDocument/2006/relationships/hyperlink" Target="http://pbs.twimg.com/profile_images/1103859060095442944/R8ozpuNY_normal.jpg" TargetMode="External" /><Relationship Id="rId257" Type="http://schemas.openxmlformats.org/officeDocument/2006/relationships/hyperlink" Target="http://pbs.twimg.com/profile_images/1103859060095442944/R8ozpuNY_normal.jpg" TargetMode="External" /><Relationship Id="rId258" Type="http://schemas.openxmlformats.org/officeDocument/2006/relationships/hyperlink" Target="http://pbs.twimg.com/profile_images/1103859060095442944/R8ozpuNY_normal.jpg" TargetMode="External" /><Relationship Id="rId259" Type="http://schemas.openxmlformats.org/officeDocument/2006/relationships/hyperlink" Target="http://pbs.twimg.com/profile_images/1103859060095442944/R8ozpuNY_normal.jpg" TargetMode="External" /><Relationship Id="rId260" Type="http://schemas.openxmlformats.org/officeDocument/2006/relationships/hyperlink" Target="http://pbs.twimg.com/profile_images/1064610889687592960/mUVFG7-3_normal.jpg" TargetMode="External" /><Relationship Id="rId261" Type="http://schemas.openxmlformats.org/officeDocument/2006/relationships/hyperlink" Target="http://pbs.twimg.com/profile_images/1103758377153425411/VjMDWkor_normal.jpg" TargetMode="External" /><Relationship Id="rId262" Type="http://schemas.openxmlformats.org/officeDocument/2006/relationships/hyperlink" Target="http://pbs.twimg.com/profile_images/927398986872381441/vP1nwlTR_normal.jpg" TargetMode="External" /><Relationship Id="rId263" Type="http://schemas.openxmlformats.org/officeDocument/2006/relationships/hyperlink" Target="http://pbs.twimg.com/profile_images/1105145020510863360/L-upQhQB_normal.jpg" TargetMode="External" /><Relationship Id="rId264" Type="http://schemas.openxmlformats.org/officeDocument/2006/relationships/hyperlink" Target="http://pbs.twimg.com/profile_images/1105145020510863360/L-upQhQB_normal.jpg" TargetMode="External" /><Relationship Id="rId265" Type="http://schemas.openxmlformats.org/officeDocument/2006/relationships/hyperlink" Target="http://pbs.twimg.com/profile_images/927398986872381441/vP1nwlTR_normal.jpg" TargetMode="External" /><Relationship Id="rId266" Type="http://schemas.openxmlformats.org/officeDocument/2006/relationships/hyperlink" Target="http://pbs.twimg.com/profile_images/927398986872381441/vP1nwlTR_normal.jpg" TargetMode="External" /><Relationship Id="rId267" Type="http://schemas.openxmlformats.org/officeDocument/2006/relationships/hyperlink" Target="http://pbs.twimg.com/profile_images/1054054644165550081/oMCeHYay_normal.jpg" TargetMode="External" /><Relationship Id="rId268" Type="http://schemas.openxmlformats.org/officeDocument/2006/relationships/hyperlink" Target="http://pbs.twimg.com/profile_images/1054054644165550081/oMCeHYay_normal.jpg" TargetMode="External" /><Relationship Id="rId269" Type="http://schemas.openxmlformats.org/officeDocument/2006/relationships/hyperlink" Target="http://pbs.twimg.com/profile_images/1054054644165550081/oMCeHYay_normal.jpg" TargetMode="External" /><Relationship Id="rId270" Type="http://schemas.openxmlformats.org/officeDocument/2006/relationships/hyperlink" Target="http://pbs.twimg.com/profile_images/1054054644165550081/oMCeHYay_normal.jpg" TargetMode="External" /><Relationship Id="rId271" Type="http://schemas.openxmlformats.org/officeDocument/2006/relationships/hyperlink" Target="http://pbs.twimg.com/profile_images/1054054644165550081/oMCeHYay_normal.jpg" TargetMode="External" /><Relationship Id="rId272" Type="http://schemas.openxmlformats.org/officeDocument/2006/relationships/hyperlink" Target="http://pbs.twimg.com/profile_images/1054054644165550081/oMCeHYay_normal.jpg" TargetMode="External" /><Relationship Id="rId273" Type="http://schemas.openxmlformats.org/officeDocument/2006/relationships/hyperlink" Target="http://pbs.twimg.com/profile_images/1054054644165550081/oMCeHYay_normal.jpg" TargetMode="External" /><Relationship Id="rId274" Type="http://schemas.openxmlformats.org/officeDocument/2006/relationships/hyperlink" Target="http://pbs.twimg.com/profile_images/1054054644165550081/oMCeHYay_normal.jpg" TargetMode="External" /><Relationship Id="rId275" Type="http://schemas.openxmlformats.org/officeDocument/2006/relationships/hyperlink" Target="http://pbs.twimg.com/profile_images/927398986872381441/vP1nwlTR_normal.jpg" TargetMode="External" /><Relationship Id="rId276" Type="http://schemas.openxmlformats.org/officeDocument/2006/relationships/hyperlink" Target="http://pbs.twimg.com/profile_images/3499587536/1dcacd921a03a27339904575e924aec3_normal.jpeg" TargetMode="External" /><Relationship Id="rId277" Type="http://schemas.openxmlformats.org/officeDocument/2006/relationships/hyperlink" Target="http://pbs.twimg.com/profile_images/3499587536/1dcacd921a03a27339904575e924aec3_normal.jpeg" TargetMode="External" /><Relationship Id="rId278" Type="http://schemas.openxmlformats.org/officeDocument/2006/relationships/hyperlink" Target="http://pbs.twimg.com/profile_images/3499587536/1dcacd921a03a27339904575e924aec3_normal.jpeg" TargetMode="External" /><Relationship Id="rId279" Type="http://schemas.openxmlformats.org/officeDocument/2006/relationships/hyperlink" Target="http://pbs.twimg.com/profile_images/3499587536/1dcacd921a03a27339904575e924aec3_normal.jpeg" TargetMode="External" /><Relationship Id="rId280" Type="http://schemas.openxmlformats.org/officeDocument/2006/relationships/hyperlink" Target="http://pbs.twimg.com/profile_images/3499587536/1dcacd921a03a27339904575e924aec3_normal.jpeg" TargetMode="External" /><Relationship Id="rId281" Type="http://schemas.openxmlformats.org/officeDocument/2006/relationships/hyperlink" Target="http://pbs.twimg.com/profile_images/3499587536/1dcacd921a03a27339904575e924aec3_normal.jpeg" TargetMode="External" /><Relationship Id="rId282" Type="http://schemas.openxmlformats.org/officeDocument/2006/relationships/hyperlink" Target="http://pbs.twimg.com/profile_images/3499587536/1dcacd921a03a27339904575e924aec3_normal.jpeg" TargetMode="External" /><Relationship Id="rId283" Type="http://schemas.openxmlformats.org/officeDocument/2006/relationships/hyperlink" Target="http://pbs.twimg.com/profile_images/3499587536/1dcacd921a03a27339904575e924aec3_normal.jpeg" TargetMode="External" /><Relationship Id="rId284" Type="http://schemas.openxmlformats.org/officeDocument/2006/relationships/hyperlink" Target="http://pbs.twimg.com/profile_images/3499587536/1dcacd921a03a27339904575e924aec3_normal.jpeg" TargetMode="External" /><Relationship Id="rId285" Type="http://schemas.openxmlformats.org/officeDocument/2006/relationships/hyperlink" Target="http://pbs.twimg.com/profile_images/3499587536/1dcacd921a03a27339904575e924aec3_normal.jpeg" TargetMode="External" /><Relationship Id="rId286" Type="http://schemas.openxmlformats.org/officeDocument/2006/relationships/hyperlink" Target="http://pbs.twimg.com/profile_images/3499587536/1dcacd921a03a27339904575e924aec3_normal.jpeg" TargetMode="External" /><Relationship Id="rId287" Type="http://schemas.openxmlformats.org/officeDocument/2006/relationships/hyperlink" Target="http://pbs.twimg.com/profile_images/3499587536/1dcacd921a03a27339904575e924aec3_normal.jpeg" TargetMode="External" /><Relationship Id="rId288" Type="http://schemas.openxmlformats.org/officeDocument/2006/relationships/hyperlink" Target="http://pbs.twimg.com/profile_images/3499587536/1dcacd921a03a27339904575e924aec3_normal.jpeg" TargetMode="External" /><Relationship Id="rId289" Type="http://schemas.openxmlformats.org/officeDocument/2006/relationships/hyperlink" Target="http://pbs.twimg.com/profile_images/3499587536/1dcacd921a03a27339904575e924aec3_normal.jpeg" TargetMode="External" /><Relationship Id="rId290" Type="http://schemas.openxmlformats.org/officeDocument/2006/relationships/hyperlink" Target="http://pbs.twimg.com/profile_images/3499587536/1dcacd921a03a27339904575e924aec3_normal.jpeg" TargetMode="External" /><Relationship Id="rId291" Type="http://schemas.openxmlformats.org/officeDocument/2006/relationships/hyperlink" Target="http://pbs.twimg.com/profile_images/3499587536/1dcacd921a03a27339904575e924aec3_normal.jpeg" TargetMode="External" /><Relationship Id="rId292" Type="http://schemas.openxmlformats.org/officeDocument/2006/relationships/hyperlink" Target="http://pbs.twimg.com/profile_images/3499587536/1dcacd921a03a27339904575e924aec3_normal.jpeg" TargetMode="External" /><Relationship Id="rId293" Type="http://schemas.openxmlformats.org/officeDocument/2006/relationships/hyperlink" Target="http://pbs.twimg.com/profile_images/3499587536/1dcacd921a03a27339904575e924aec3_normal.jpeg" TargetMode="External" /><Relationship Id="rId294" Type="http://schemas.openxmlformats.org/officeDocument/2006/relationships/hyperlink" Target="http://pbs.twimg.com/profile_images/3499587536/1dcacd921a03a27339904575e924aec3_normal.jpeg" TargetMode="External" /><Relationship Id="rId295" Type="http://schemas.openxmlformats.org/officeDocument/2006/relationships/hyperlink" Target="http://pbs.twimg.com/profile_images/3499587536/1dcacd921a03a27339904575e924aec3_normal.jpeg" TargetMode="External" /><Relationship Id="rId296" Type="http://schemas.openxmlformats.org/officeDocument/2006/relationships/hyperlink" Target="http://pbs.twimg.com/profile_images/3499587536/1dcacd921a03a27339904575e924aec3_normal.jpeg" TargetMode="External" /><Relationship Id="rId297" Type="http://schemas.openxmlformats.org/officeDocument/2006/relationships/hyperlink" Target="http://pbs.twimg.com/profile_images/3499587536/1dcacd921a03a27339904575e924aec3_normal.jpeg" TargetMode="External" /><Relationship Id="rId298" Type="http://schemas.openxmlformats.org/officeDocument/2006/relationships/hyperlink" Target="http://pbs.twimg.com/profile_images/3499587536/1dcacd921a03a27339904575e924aec3_normal.jpeg" TargetMode="External" /><Relationship Id="rId299" Type="http://schemas.openxmlformats.org/officeDocument/2006/relationships/hyperlink" Target="http://pbs.twimg.com/profile_images/3499587536/1dcacd921a03a27339904575e924aec3_normal.jpeg" TargetMode="External" /><Relationship Id="rId300" Type="http://schemas.openxmlformats.org/officeDocument/2006/relationships/hyperlink" Target="http://pbs.twimg.com/profile_images/927398986872381441/vP1nwlTR_normal.jpg" TargetMode="External" /><Relationship Id="rId301" Type="http://schemas.openxmlformats.org/officeDocument/2006/relationships/hyperlink" Target="http://pbs.twimg.com/profile_images/1064610889687592960/mUVFG7-3_normal.jpg" TargetMode="External" /><Relationship Id="rId302" Type="http://schemas.openxmlformats.org/officeDocument/2006/relationships/hyperlink" Target="http://pbs.twimg.com/profile_images/1093871474342068226/KWUj1tje_normal.jpg" TargetMode="External" /><Relationship Id="rId303" Type="http://schemas.openxmlformats.org/officeDocument/2006/relationships/hyperlink" Target="http://pbs.twimg.com/profile_images/1093871474342068226/KWUj1tje_normal.jpg" TargetMode="External" /><Relationship Id="rId304" Type="http://schemas.openxmlformats.org/officeDocument/2006/relationships/hyperlink" Target="http://pbs.twimg.com/profile_images/1093871474342068226/KWUj1tje_normal.jpg" TargetMode="External" /><Relationship Id="rId305" Type="http://schemas.openxmlformats.org/officeDocument/2006/relationships/hyperlink" Target="http://pbs.twimg.com/profile_images/1093871474342068226/KWUj1tje_normal.jpg" TargetMode="External" /><Relationship Id="rId306" Type="http://schemas.openxmlformats.org/officeDocument/2006/relationships/hyperlink" Target="http://pbs.twimg.com/profile_images/1093871474342068226/KWUj1tje_normal.jpg" TargetMode="External" /><Relationship Id="rId307" Type="http://schemas.openxmlformats.org/officeDocument/2006/relationships/hyperlink" Target="http://pbs.twimg.com/profile_images/1093871474342068226/KWUj1tje_normal.jpg" TargetMode="External" /><Relationship Id="rId308" Type="http://schemas.openxmlformats.org/officeDocument/2006/relationships/hyperlink" Target="http://pbs.twimg.com/profile_images/1103758377153425411/VjMDWkor_normal.jpg" TargetMode="External" /><Relationship Id="rId309" Type="http://schemas.openxmlformats.org/officeDocument/2006/relationships/hyperlink" Target="http://pbs.twimg.com/profile_images/927398986872381441/vP1nwlTR_normal.jpg" TargetMode="External" /><Relationship Id="rId310" Type="http://schemas.openxmlformats.org/officeDocument/2006/relationships/hyperlink" Target="http://pbs.twimg.com/profile_images/1092007264523862016/JgFk8pSf_normal.jpg" TargetMode="External" /><Relationship Id="rId311" Type="http://schemas.openxmlformats.org/officeDocument/2006/relationships/hyperlink" Target="http://pbs.twimg.com/profile_images/1092007264523862016/JgFk8pSf_normal.jpg" TargetMode="External" /><Relationship Id="rId312" Type="http://schemas.openxmlformats.org/officeDocument/2006/relationships/hyperlink" Target="http://pbs.twimg.com/profile_images/1092007264523862016/JgFk8pSf_normal.jpg" TargetMode="External" /><Relationship Id="rId313" Type="http://schemas.openxmlformats.org/officeDocument/2006/relationships/hyperlink" Target="http://pbs.twimg.com/profile_images/1092007264523862016/JgFk8pSf_normal.jpg" TargetMode="External" /><Relationship Id="rId314" Type="http://schemas.openxmlformats.org/officeDocument/2006/relationships/hyperlink" Target="http://pbs.twimg.com/profile_images/1092007264523862016/JgFk8pSf_normal.jpg" TargetMode="External" /><Relationship Id="rId315" Type="http://schemas.openxmlformats.org/officeDocument/2006/relationships/hyperlink" Target="http://pbs.twimg.com/profile_images/1092007264523862016/JgFk8pSf_normal.jpg" TargetMode="External" /><Relationship Id="rId316" Type="http://schemas.openxmlformats.org/officeDocument/2006/relationships/hyperlink" Target="http://pbs.twimg.com/profile_images/1092007264523862016/JgFk8pSf_normal.jpg" TargetMode="External" /><Relationship Id="rId317" Type="http://schemas.openxmlformats.org/officeDocument/2006/relationships/hyperlink" Target="http://pbs.twimg.com/profile_images/1092007264523862016/JgFk8pSf_normal.jpg" TargetMode="External" /><Relationship Id="rId318" Type="http://schemas.openxmlformats.org/officeDocument/2006/relationships/hyperlink" Target="http://pbs.twimg.com/profile_images/1092007264523862016/JgFk8pSf_normal.jpg" TargetMode="External" /><Relationship Id="rId319" Type="http://schemas.openxmlformats.org/officeDocument/2006/relationships/hyperlink" Target="http://pbs.twimg.com/profile_images/927398986872381441/vP1nwlTR_normal.jpg" TargetMode="External" /><Relationship Id="rId320" Type="http://schemas.openxmlformats.org/officeDocument/2006/relationships/hyperlink" Target="http://pbs.twimg.com/profile_images/965239487285596161/NDDpgf4Y_normal.jpg" TargetMode="External" /><Relationship Id="rId321" Type="http://schemas.openxmlformats.org/officeDocument/2006/relationships/hyperlink" Target="http://pbs.twimg.com/profile_images/965239487285596161/NDDpgf4Y_normal.jpg" TargetMode="External" /><Relationship Id="rId322" Type="http://schemas.openxmlformats.org/officeDocument/2006/relationships/hyperlink" Target="http://pbs.twimg.com/profile_images/965239487285596161/NDDpgf4Y_normal.jpg" TargetMode="External" /><Relationship Id="rId323" Type="http://schemas.openxmlformats.org/officeDocument/2006/relationships/hyperlink" Target="http://pbs.twimg.com/profile_images/965239487285596161/NDDpgf4Y_normal.jpg" TargetMode="External" /><Relationship Id="rId324" Type="http://schemas.openxmlformats.org/officeDocument/2006/relationships/hyperlink" Target="http://pbs.twimg.com/profile_images/965239487285596161/NDDpgf4Y_normal.jpg" TargetMode="External" /><Relationship Id="rId325" Type="http://schemas.openxmlformats.org/officeDocument/2006/relationships/hyperlink" Target="http://pbs.twimg.com/profile_images/965239487285596161/NDDpgf4Y_normal.jpg" TargetMode="External" /><Relationship Id="rId326" Type="http://schemas.openxmlformats.org/officeDocument/2006/relationships/hyperlink" Target="https://pbs.twimg.com/media/D1U4pYDXQAAQu37.jpg" TargetMode="External" /><Relationship Id="rId327" Type="http://schemas.openxmlformats.org/officeDocument/2006/relationships/hyperlink" Target="http://pbs.twimg.com/profile_images/965239487285596161/NDDpgf4Y_normal.jpg" TargetMode="External" /><Relationship Id="rId328" Type="http://schemas.openxmlformats.org/officeDocument/2006/relationships/hyperlink" Target="http://pbs.twimg.com/profile_images/927398986872381441/vP1nwlTR_normal.jpg" TargetMode="External" /><Relationship Id="rId329" Type="http://schemas.openxmlformats.org/officeDocument/2006/relationships/hyperlink" Target="http://pbs.twimg.com/profile_images/927398986872381441/vP1nwlTR_normal.jpg" TargetMode="External" /><Relationship Id="rId330" Type="http://schemas.openxmlformats.org/officeDocument/2006/relationships/hyperlink" Target="http://pbs.twimg.com/profile_images/927398986872381441/vP1nwlTR_normal.jpg" TargetMode="External" /><Relationship Id="rId331" Type="http://schemas.openxmlformats.org/officeDocument/2006/relationships/hyperlink" Target="http://pbs.twimg.com/profile_images/1778773460/image_normal.jpg" TargetMode="External" /><Relationship Id="rId332" Type="http://schemas.openxmlformats.org/officeDocument/2006/relationships/hyperlink" Target="http://pbs.twimg.com/profile_images/1778773460/image_normal.jpg" TargetMode="External" /><Relationship Id="rId333" Type="http://schemas.openxmlformats.org/officeDocument/2006/relationships/hyperlink" Target="http://pbs.twimg.com/profile_images/987088157526016002/Eajs_5gF_normal.jpg" TargetMode="External" /><Relationship Id="rId334" Type="http://schemas.openxmlformats.org/officeDocument/2006/relationships/hyperlink" Target="http://pbs.twimg.com/profile_images/1082207012358885376/2vyqAs0u_normal.jpg" TargetMode="External" /><Relationship Id="rId335" Type="http://schemas.openxmlformats.org/officeDocument/2006/relationships/hyperlink" Target="http://pbs.twimg.com/profile_images/1082207012358885376/2vyqAs0u_normal.jpg" TargetMode="External" /><Relationship Id="rId336" Type="http://schemas.openxmlformats.org/officeDocument/2006/relationships/hyperlink" Target="http://pbs.twimg.com/profile_images/1082207012358885376/2vyqAs0u_normal.jpg" TargetMode="External" /><Relationship Id="rId337" Type="http://schemas.openxmlformats.org/officeDocument/2006/relationships/hyperlink" Target="http://pbs.twimg.com/profile_images/1082207012358885376/2vyqAs0u_normal.jpg" TargetMode="External" /><Relationship Id="rId338" Type="http://schemas.openxmlformats.org/officeDocument/2006/relationships/hyperlink" Target="http://pbs.twimg.com/profile_images/1082207012358885376/2vyqAs0u_normal.jpg" TargetMode="External" /><Relationship Id="rId339" Type="http://schemas.openxmlformats.org/officeDocument/2006/relationships/hyperlink" Target="http://pbs.twimg.com/profile_images/1082207012358885376/2vyqAs0u_normal.jpg" TargetMode="External" /><Relationship Id="rId340" Type="http://schemas.openxmlformats.org/officeDocument/2006/relationships/hyperlink" Target="http://pbs.twimg.com/profile_images/927398986872381441/vP1nwlTR_normal.jpg" TargetMode="External" /><Relationship Id="rId341" Type="http://schemas.openxmlformats.org/officeDocument/2006/relationships/hyperlink" Target="http://pbs.twimg.com/profile_images/1087276644623093760/dYjXMsZJ_normal.jpg" TargetMode="External" /><Relationship Id="rId342" Type="http://schemas.openxmlformats.org/officeDocument/2006/relationships/hyperlink" Target="http://pbs.twimg.com/profile_images/1087276644623093760/dYjXMsZJ_normal.jpg" TargetMode="External" /><Relationship Id="rId343" Type="http://schemas.openxmlformats.org/officeDocument/2006/relationships/hyperlink" Target="http://pbs.twimg.com/profile_images/1087276644623093760/dYjXMsZJ_normal.jpg" TargetMode="External" /><Relationship Id="rId344" Type="http://schemas.openxmlformats.org/officeDocument/2006/relationships/hyperlink" Target="http://pbs.twimg.com/profile_images/1087276644623093760/dYjXMsZJ_normal.jpg" TargetMode="External" /><Relationship Id="rId345" Type="http://schemas.openxmlformats.org/officeDocument/2006/relationships/hyperlink" Target="http://pbs.twimg.com/profile_images/1087276644623093760/dYjXMsZJ_normal.jpg" TargetMode="External" /><Relationship Id="rId346" Type="http://schemas.openxmlformats.org/officeDocument/2006/relationships/hyperlink" Target="http://pbs.twimg.com/profile_images/1087276644623093760/dYjXMsZJ_normal.jpg" TargetMode="External" /><Relationship Id="rId347" Type="http://schemas.openxmlformats.org/officeDocument/2006/relationships/hyperlink" Target="http://pbs.twimg.com/profile_images/1087276644623093760/dYjXMsZJ_normal.jpg" TargetMode="External" /><Relationship Id="rId348" Type="http://schemas.openxmlformats.org/officeDocument/2006/relationships/hyperlink" Target="http://pbs.twimg.com/profile_images/1087276644623093760/dYjXMsZJ_normal.jpg" TargetMode="External" /><Relationship Id="rId349" Type="http://schemas.openxmlformats.org/officeDocument/2006/relationships/hyperlink" Target="http://pbs.twimg.com/profile_images/1087276644623093760/dYjXMsZJ_normal.jpg" TargetMode="External" /><Relationship Id="rId350" Type="http://schemas.openxmlformats.org/officeDocument/2006/relationships/hyperlink" Target="http://pbs.twimg.com/profile_images/1087276644623093760/dYjXMsZJ_normal.jpg" TargetMode="External" /><Relationship Id="rId351" Type="http://schemas.openxmlformats.org/officeDocument/2006/relationships/hyperlink" Target="http://pbs.twimg.com/profile_images/1087276644623093760/dYjXMsZJ_normal.jpg" TargetMode="External" /><Relationship Id="rId352" Type="http://schemas.openxmlformats.org/officeDocument/2006/relationships/hyperlink" Target="http://pbs.twimg.com/profile_images/1087276644623093760/dYjXMsZJ_normal.jpg" TargetMode="External" /><Relationship Id="rId353" Type="http://schemas.openxmlformats.org/officeDocument/2006/relationships/hyperlink" Target="http://pbs.twimg.com/profile_images/1087276644623093760/dYjXMsZJ_normal.jpg" TargetMode="External" /><Relationship Id="rId354" Type="http://schemas.openxmlformats.org/officeDocument/2006/relationships/hyperlink" Target="http://pbs.twimg.com/profile_images/458009136139993089/QS5Qx7MT_normal.jpeg" TargetMode="External" /><Relationship Id="rId355" Type="http://schemas.openxmlformats.org/officeDocument/2006/relationships/hyperlink" Target="http://pbs.twimg.com/profile_images/1064610889687592960/mUVFG7-3_normal.jpg" TargetMode="External" /><Relationship Id="rId356" Type="http://schemas.openxmlformats.org/officeDocument/2006/relationships/hyperlink" Target="http://pbs.twimg.com/profile_images/1064610889687592960/mUVFG7-3_normal.jpg" TargetMode="External" /><Relationship Id="rId357" Type="http://schemas.openxmlformats.org/officeDocument/2006/relationships/hyperlink" Target="http://pbs.twimg.com/profile_images/1064610889687592960/mUVFG7-3_normal.jpg" TargetMode="External" /><Relationship Id="rId358" Type="http://schemas.openxmlformats.org/officeDocument/2006/relationships/hyperlink" Target="http://pbs.twimg.com/profile_images/1064610889687592960/mUVFG7-3_normal.jpg" TargetMode="External" /><Relationship Id="rId359" Type="http://schemas.openxmlformats.org/officeDocument/2006/relationships/hyperlink" Target="http://pbs.twimg.com/profile_images/1064610889687592960/mUVFG7-3_normal.jpg" TargetMode="External" /><Relationship Id="rId360" Type="http://schemas.openxmlformats.org/officeDocument/2006/relationships/hyperlink" Target="http://pbs.twimg.com/profile_images/1064610889687592960/mUVFG7-3_normal.jpg" TargetMode="External" /><Relationship Id="rId361" Type="http://schemas.openxmlformats.org/officeDocument/2006/relationships/hyperlink" Target="http://pbs.twimg.com/profile_images/1064610889687592960/mUVFG7-3_normal.jpg" TargetMode="External" /><Relationship Id="rId362" Type="http://schemas.openxmlformats.org/officeDocument/2006/relationships/hyperlink" Target="http://pbs.twimg.com/profile_images/1064610889687592960/mUVFG7-3_normal.jpg" TargetMode="External" /><Relationship Id="rId363" Type="http://schemas.openxmlformats.org/officeDocument/2006/relationships/hyperlink" Target="http://pbs.twimg.com/profile_images/1064610889687592960/mUVFG7-3_normal.jpg" TargetMode="External" /><Relationship Id="rId364" Type="http://schemas.openxmlformats.org/officeDocument/2006/relationships/hyperlink" Target="http://pbs.twimg.com/profile_images/1064610889687592960/mUVFG7-3_normal.jpg" TargetMode="External" /><Relationship Id="rId365" Type="http://schemas.openxmlformats.org/officeDocument/2006/relationships/hyperlink" Target="http://pbs.twimg.com/profile_images/1064610889687592960/mUVFG7-3_normal.jpg" TargetMode="External" /><Relationship Id="rId366" Type="http://schemas.openxmlformats.org/officeDocument/2006/relationships/hyperlink" Target="http://pbs.twimg.com/profile_images/1064610889687592960/mUVFG7-3_normal.jpg" TargetMode="External" /><Relationship Id="rId367" Type="http://schemas.openxmlformats.org/officeDocument/2006/relationships/hyperlink" Target="http://pbs.twimg.com/profile_images/1064610889687592960/mUVFG7-3_normal.jpg" TargetMode="External" /><Relationship Id="rId368" Type="http://schemas.openxmlformats.org/officeDocument/2006/relationships/hyperlink" Target="http://pbs.twimg.com/profile_images/1064610889687592960/mUVFG7-3_normal.jpg" TargetMode="External" /><Relationship Id="rId369" Type="http://schemas.openxmlformats.org/officeDocument/2006/relationships/hyperlink" Target="http://pbs.twimg.com/profile_images/1064610889687592960/mUVFG7-3_normal.jpg" TargetMode="External" /><Relationship Id="rId370" Type="http://schemas.openxmlformats.org/officeDocument/2006/relationships/hyperlink" Target="http://pbs.twimg.com/profile_images/1064610889687592960/mUVFG7-3_normal.jpg" TargetMode="External" /><Relationship Id="rId371" Type="http://schemas.openxmlformats.org/officeDocument/2006/relationships/hyperlink" Target="http://pbs.twimg.com/profile_images/1064610889687592960/mUVFG7-3_normal.jpg" TargetMode="External" /><Relationship Id="rId372" Type="http://schemas.openxmlformats.org/officeDocument/2006/relationships/hyperlink" Target="http://pbs.twimg.com/profile_images/1064610889687592960/mUVFG7-3_normal.jpg" TargetMode="External" /><Relationship Id="rId373" Type="http://schemas.openxmlformats.org/officeDocument/2006/relationships/hyperlink" Target="http://pbs.twimg.com/profile_images/1064610889687592960/mUVFG7-3_normal.jpg" TargetMode="External" /><Relationship Id="rId374" Type="http://schemas.openxmlformats.org/officeDocument/2006/relationships/hyperlink" Target="http://pbs.twimg.com/profile_images/1064610889687592960/mUVFG7-3_normal.jpg" TargetMode="External" /><Relationship Id="rId375" Type="http://schemas.openxmlformats.org/officeDocument/2006/relationships/hyperlink" Target="http://pbs.twimg.com/profile_images/1064610889687592960/mUVFG7-3_normal.jpg" TargetMode="External" /><Relationship Id="rId376" Type="http://schemas.openxmlformats.org/officeDocument/2006/relationships/hyperlink" Target="http://pbs.twimg.com/profile_images/1064610889687592960/mUVFG7-3_normal.jpg" TargetMode="External" /><Relationship Id="rId377" Type="http://schemas.openxmlformats.org/officeDocument/2006/relationships/hyperlink" Target="http://pbs.twimg.com/profile_images/1064610889687592960/mUVFG7-3_normal.jpg" TargetMode="External" /><Relationship Id="rId378" Type="http://schemas.openxmlformats.org/officeDocument/2006/relationships/hyperlink" Target="http://pbs.twimg.com/profile_images/1064610889687592960/mUVFG7-3_normal.jpg" TargetMode="External" /><Relationship Id="rId379" Type="http://schemas.openxmlformats.org/officeDocument/2006/relationships/hyperlink" Target="http://pbs.twimg.com/profile_images/1064610889687592960/mUVFG7-3_normal.jpg" TargetMode="External" /><Relationship Id="rId380" Type="http://schemas.openxmlformats.org/officeDocument/2006/relationships/hyperlink" Target="http://pbs.twimg.com/profile_images/1064610889687592960/mUVFG7-3_normal.jpg" TargetMode="External" /><Relationship Id="rId381" Type="http://schemas.openxmlformats.org/officeDocument/2006/relationships/hyperlink" Target="http://pbs.twimg.com/profile_images/1064610889687592960/mUVFG7-3_normal.jpg" TargetMode="External" /><Relationship Id="rId382" Type="http://schemas.openxmlformats.org/officeDocument/2006/relationships/hyperlink" Target="http://pbs.twimg.com/profile_images/1064610889687592960/mUVFG7-3_normal.jpg" TargetMode="External" /><Relationship Id="rId383" Type="http://schemas.openxmlformats.org/officeDocument/2006/relationships/hyperlink" Target="http://pbs.twimg.com/profile_images/1064610889687592960/mUVFG7-3_normal.jpg" TargetMode="External" /><Relationship Id="rId384" Type="http://schemas.openxmlformats.org/officeDocument/2006/relationships/hyperlink" Target="http://pbs.twimg.com/profile_images/1103758377153425411/VjMDWkor_normal.jpg" TargetMode="External" /><Relationship Id="rId385" Type="http://schemas.openxmlformats.org/officeDocument/2006/relationships/hyperlink" Target="http://pbs.twimg.com/profile_images/927398986872381441/vP1nwlTR_normal.jpg" TargetMode="External" /><Relationship Id="rId386" Type="http://schemas.openxmlformats.org/officeDocument/2006/relationships/hyperlink" Target="http://pbs.twimg.com/profile_images/1085037590728896512/hyihdeeE_normal.jpg" TargetMode="External" /><Relationship Id="rId387" Type="http://schemas.openxmlformats.org/officeDocument/2006/relationships/hyperlink" Target="http://pbs.twimg.com/profile_images/1085037590728896512/hyihdeeE_normal.jpg" TargetMode="External" /><Relationship Id="rId388" Type="http://schemas.openxmlformats.org/officeDocument/2006/relationships/hyperlink" Target="http://pbs.twimg.com/profile_images/1085037590728896512/hyihdeeE_normal.jpg" TargetMode="External" /><Relationship Id="rId389" Type="http://schemas.openxmlformats.org/officeDocument/2006/relationships/hyperlink" Target="http://pbs.twimg.com/profile_images/1085037590728896512/hyihdeeE_normal.jpg" TargetMode="External" /><Relationship Id="rId390" Type="http://schemas.openxmlformats.org/officeDocument/2006/relationships/hyperlink" Target="http://pbs.twimg.com/profile_images/1085037590728896512/hyihdeeE_normal.jpg" TargetMode="External" /><Relationship Id="rId391" Type="http://schemas.openxmlformats.org/officeDocument/2006/relationships/hyperlink" Target="http://pbs.twimg.com/profile_images/1085037590728896512/hyihdeeE_normal.jpg" TargetMode="External" /><Relationship Id="rId392" Type="http://schemas.openxmlformats.org/officeDocument/2006/relationships/hyperlink" Target="http://pbs.twimg.com/profile_images/1085037590728896512/hyihdeeE_normal.jpg" TargetMode="External" /><Relationship Id="rId393" Type="http://schemas.openxmlformats.org/officeDocument/2006/relationships/hyperlink" Target="http://pbs.twimg.com/profile_images/1085037590728896512/hyihdeeE_normal.jpg" TargetMode="External" /><Relationship Id="rId394" Type="http://schemas.openxmlformats.org/officeDocument/2006/relationships/hyperlink" Target="http://pbs.twimg.com/profile_images/94246032/Photo_11_normal.jpg" TargetMode="External" /><Relationship Id="rId395" Type="http://schemas.openxmlformats.org/officeDocument/2006/relationships/hyperlink" Target="http://pbs.twimg.com/profile_images/458009136139993089/QS5Qx7MT_normal.jpeg" TargetMode="External" /><Relationship Id="rId396" Type="http://schemas.openxmlformats.org/officeDocument/2006/relationships/hyperlink" Target="http://pbs.twimg.com/profile_images/2185169599/coloring21.1_normal.png" TargetMode="External" /><Relationship Id="rId397" Type="http://schemas.openxmlformats.org/officeDocument/2006/relationships/hyperlink" Target="http://pbs.twimg.com/profile_images/1083632582636523522/vb6gX9Bx_normal.jpg" TargetMode="External" /><Relationship Id="rId398" Type="http://schemas.openxmlformats.org/officeDocument/2006/relationships/hyperlink" Target="http://pbs.twimg.com/profile_images/1083632582636523522/vb6gX9Bx_normal.jpg" TargetMode="External" /><Relationship Id="rId399" Type="http://schemas.openxmlformats.org/officeDocument/2006/relationships/hyperlink" Target="http://pbs.twimg.com/profile_images/1083632582636523522/vb6gX9Bx_normal.jpg" TargetMode="External" /><Relationship Id="rId400" Type="http://schemas.openxmlformats.org/officeDocument/2006/relationships/hyperlink" Target="http://pbs.twimg.com/profile_images/1083632582636523522/vb6gX9Bx_normal.jpg" TargetMode="External" /><Relationship Id="rId401" Type="http://schemas.openxmlformats.org/officeDocument/2006/relationships/hyperlink" Target="http://pbs.twimg.com/profile_images/1083632582636523522/vb6gX9Bx_normal.jpg" TargetMode="External" /><Relationship Id="rId402" Type="http://schemas.openxmlformats.org/officeDocument/2006/relationships/hyperlink" Target="http://pbs.twimg.com/profile_images/927398986872381441/vP1nwlTR_normal.jpg" TargetMode="External" /><Relationship Id="rId403" Type="http://schemas.openxmlformats.org/officeDocument/2006/relationships/hyperlink" Target="http://pbs.twimg.com/profile_images/2185169599/coloring21.1_normal.png" TargetMode="External" /><Relationship Id="rId404" Type="http://schemas.openxmlformats.org/officeDocument/2006/relationships/hyperlink" Target="http://pbs.twimg.com/profile_images/927398986872381441/vP1nwlTR_normal.jpg" TargetMode="External" /><Relationship Id="rId405" Type="http://schemas.openxmlformats.org/officeDocument/2006/relationships/hyperlink" Target="http://pbs.twimg.com/profile_images/927398986872381441/vP1nwlTR_normal.jpg" TargetMode="External" /><Relationship Id="rId406" Type="http://schemas.openxmlformats.org/officeDocument/2006/relationships/hyperlink" Target="http://pbs.twimg.com/profile_images/987088157526016002/Eajs_5gF_normal.jpg" TargetMode="External" /><Relationship Id="rId407" Type="http://schemas.openxmlformats.org/officeDocument/2006/relationships/hyperlink" Target="http://pbs.twimg.com/profile_images/2185169599/coloring21.1_normal.png" TargetMode="External" /><Relationship Id="rId408" Type="http://schemas.openxmlformats.org/officeDocument/2006/relationships/hyperlink" Target="http://pbs.twimg.com/profile_images/2185169599/coloring21.1_normal.png" TargetMode="External" /><Relationship Id="rId409" Type="http://schemas.openxmlformats.org/officeDocument/2006/relationships/hyperlink" Target="http://pbs.twimg.com/profile_images/2185169599/coloring21.1_normal.png" TargetMode="External" /><Relationship Id="rId410" Type="http://schemas.openxmlformats.org/officeDocument/2006/relationships/hyperlink" Target="http://pbs.twimg.com/profile_images/2185169599/coloring21.1_normal.png" TargetMode="External" /><Relationship Id="rId411" Type="http://schemas.openxmlformats.org/officeDocument/2006/relationships/hyperlink" Target="http://pbs.twimg.com/profile_images/2185169599/coloring21.1_normal.png" TargetMode="External" /><Relationship Id="rId412" Type="http://schemas.openxmlformats.org/officeDocument/2006/relationships/hyperlink" Target="http://pbs.twimg.com/profile_images/2185169599/coloring21.1_normal.png" TargetMode="External" /><Relationship Id="rId413" Type="http://schemas.openxmlformats.org/officeDocument/2006/relationships/hyperlink" Target="http://pbs.twimg.com/profile_images/2185169599/coloring21.1_normal.png" TargetMode="External" /><Relationship Id="rId414" Type="http://schemas.openxmlformats.org/officeDocument/2006/relationships/hyperlink" Target="http://pbs.twimg.com/profile_images/2185169599/coloring21.1_normal.png" TargetMode="External" /><Relationship Id="rId415" Type="http://schemas.openxmlformats.org/officeDocument/2006/relationships/hyperlink" Target="http://pbs.twimg.com/profile_images/2185169599/coloring21.1_normal.png" TargetMode="External" /><Relationship Id="rId416" Type="http://schemas.openxmlformats.org/officeDocument/2006/relationships/hyperlink" Target="http://pbs.twimg.com/profile_images/2185169599/coloring21.1_normal.png" TargetMode="External" /><Relationship Id="rId417" Type="http://schemas.openxmlformats.org/officeDocument/2006/relationships/hyperlink" Target="http://pbs.twimg.com/profile_images/927398986872381441/vP1nwlTR_normal.jpg" TargetMode="External" /><Relationship Id="rId418" Type="http://schemas.openxmlformats.org/officeDocument/2006/relationships/hyperlink" Target="http://pbs.twimg.com/profile_images/912269682870243328/mE4eu2Bt_normal.jpg" TargetMode="External" /><Relationship Id="rId419" Type="http://schemas.openxmlformats.org/officeDocument/2006/relationships/hyperlink" Target="http://pbs.twimg.com/profile_images/912269682870243328/mE4eu2Bt_normal.jpg" TargetMode="External" /><Relationship Id="rId420" Type="http://schemas.openxmlformats.org/officeDocument/2006/relationships/hyperlink" Target="http://pbs.twimg.com/profile_images/912269682870243328/mE4eu2Bt_normal.jpg" TargetMode="External" /><Relationship Id="rId421" Type="http://schemas.openxmlformats.org/officeDocument/2006/relationships/hyperlink" Target="http://pbs.twimg.com/profile_images/912269682870243328/mE4eu2Bt_normal.jpg" TargetMode="External" /><Relationship Id="rId422" Type="http://schemas.openxmlformats.org/officeDocument/2006/relationships/hyperlink" Target="http://pbs.twimg.com/profile_images/912269682870243328/mE4eu2Bt_normal.jpg" TargetMode="External" /><Relationship Id="rId423" Type="http://schemas.openxmlformats.org/officeDocument/2006/relationships/hyperlink" Target="http://pbs.twimg.com/profile_images/912269682870243328/mE4eu2Bt_normal.jpg" TargetMode="External" /><Relationship Id="rId424" Type="http://schemas.openxmlformats.org/officeDocument/2006/relationships/hyperlink" Target="http://pbs.twimg.com/profile_images/912269682870243328/mE4eu2Bt_normal.jpg" TargetMode="External" /><Relationship Id="rId425" Type="http://schemas.openxmlformats.org/officeDocument/2006/relationships/hyperlink" Target="http://pbs.twimg.com/profile_images/912269682870243328/mE4eu2Bt_normal.jpg" TargetMode="External" /><Relationship Id="rId426" Type="http://schemas.openxmlformats.org/officeDocument/2006/relationships/hyperlink" Target="http://pbs.twimg.com/profile_images/912269682870243328/mE4eu2Bt_normal.jpg" TargetMode="External" /><Relationship Id="rId427" Type="http://schemas.openxmlformats.org/officeDocument/2006/relationships/hyperlink" Target="http://pbs.twimg.com/profile_images/912269682870243328/mE4eu2Bt_normal.jpg" TargetMode="External" /><Relationship Id="rId428" Type="http://schemas.openxmlformats.org/officeDocument/2006/relationships/hyperlink" Target="http://pbs.twimg.com/profile_images/912269682870243328/mE4eu2Bt_normal.jpg" TargetMode="External" /><Relationship Id="rId429" Type="http://schemas.openxmlformats.org/officeDocument/2006/relationships/hyperlink" Target="http://pbs.twimg.com/profile_images/912269682870243328/mE4eu2Bt_normal.jpg" TargetMode="External" /><Relationship Id="rId430" Type="http://schemas.openxmlformats.org/officeDocument/2006/relationships/hyperlink" Target="http://pbs.twimg.com/profile_images/912269682870243328/mE4eu2Bt_normal.jpg" TargetMode="External" /><Relationship Id="rId431" Type="http://schemas.openxmlformats.org/officeDocument/2006/relationships/hyperlink" Target="http://pbs.twimg.com/profile_images/912269682870243328/mE4eu2Bt_normal.jpg" TargetMode="External" /><Relationship Id="rId432" Type="http://schemas.openxmlformats.org/officeDocument/2006/relationships/hyperlink" Target="http://pbs.twimg.com/profile_images/912269682870243328/mE4eu2Bt_normal.jpg" TargetMode="External" /><Relationship Id="rId433" Type="http://schemas.openxmlformats.org/officeDocument/2006/relationships/hyperlink" Target="http://pbs.twimg.com/profile_images/912269682870243328/mE4eu2Bt_normal.jpg" TargetMode="External" /><Relationship Id="rId434" Type="http://schemas.openxmlformats.org/officeDocument/2006/relationships/hyperlink" Target="http://pbs.twimg.com/profile_images/912269682870243328/mE4eu2Bt_normal.jpg" TargetMode="External" /><Relationship Id="rId435" Type="http://schemas.openxmlformats.org/officeDocument/2006/relationships/hyperlink" Target="http://pbs.twimg.com/profile_images/912269682870243328/mE4eu2Bt_normal.jpg" TargetMode="External" /><Relationship Id="rId436" Type="http://schemas.openxmlformats.org/officeDocument/2006/relationships/hyperlink" Target="http://pbs.twimg.com/profile_images/912269682870243328/mE4eu2Bt_normal.jpg" TargetMode="External" /><Relationship Id="rId437" Type="http://schemas.openxmlformats.org/officeDocument/2006/relationships/hyperlink" Target="http://pbs.twimg.com/profile_images/912269682870243328/mE4eu2Bt_normal.jpg" TargetMode="External" /><Relationship Id="rId438" Type="http://schemas.openxmlformats.org/officeDocument/2006/relationships/hyperlink" Target="http://pbs.twimg.com/profile_images/912269682870243328/mE4eu2Bt_normal.jpg" TargetMode="External" /><Relationship Id="rId439" Type="http://schemas.openxmlformats.org/officeDocument/2006/relationships/hyperlink" Target="http://pbs.twimg.com/profile_images/912269682870243328/mE4eu2Bt_normal.jpg" TargetMode="External" /><Relationship Id="rId440" Type="http://schemas.openxmlformats.org/officeDocument/2006/relationships/hyperlink" Target="http://pbs.twimg.com/profile_images/912269682870243328/mE4eu2Bt_normal.jpg" TargetMode="External" /><Relationship Id="rId441" Type="http://schemas.openxmlformats.org/officeDocument/2006/relationships/hyperlink" Target="http://pbs.twimg.com/profile_images/912269682870243328/mE4eu2Bt_normal.jpg" TargetMode="External" /><Relationship Id="rId442" Type="http://schemas.openxmlformats.org/officeDocument/2006/relationships/hyperlink" Target="http://pbs.twimg.com/profile_images/912269682870243328/mE4eu2Bt_normal.jpg" TargetMode="External" /><Relationship Id="rId443" Type="http://schemas.openxmlformats.org/officeDocument/2006/relationships/hyperlink" Target="http://pbs.twimg.com/profile_images/378800000369604699/c0ebbb1cb39f77695b5b2e5e133e690e_normal.jpeg" TargetMode="External" /><Relationship Id="rId444" Type="http://schemas.openxmlformats.org/officeDocument/2006/relationships/hyperlink" Target="http://pbs.twimg.com/profile_images/1077030808412577792/tIZogSMj_normal.jpg" TargetMode="External" /><Relationship Id="rId445" Type="http://schemas.openxmlformats.org/officeDocument/2006/relationships/hyperlink" Target="http://pbs.twimg.com/profile_images/458009136139993089/QS5Qx7MT_normal.jpeg" TargetMode="External" /><Relationship Id="rId446" Type="http://schemas.openxmlformats.org/officeDocument/2006/relationships/hyperlink" Target="http://pbs.twimg.com/profile_images/927398986872381441/vP1nwlTR_normal.jpg" TargetMode="External" /><Relationship Id="rId447" Type="http://schemas.openxmlformats.org/officeDocument/2006/relationships/hyperlink" Target="http://pbs.twimg.com/profile_images/927398986872381441/vP1nwlTR_normal.jpg" TargetMode="External" /><Relationship Id="rId448" Type="http://schemas.openxmlformats.org/officeDocument/2006/relationships/hyperlink" Target="http://pbs.twimg.com/profile_images/1077030808412577792/tIZogSMj_normal.jpg" TargetMode="External" /><Relationship Id="rId449" Type="http://schemas.openxmlformats.org/officeDocument/2006/relationships/hyperlink" Target="http://pbs.twimg.com/profile_images/1077030808412577792/tIZogSMj_normal.jpg" TargetMode="External" /><Relationship Id="rId450" Type="http://schemas.openxmlformats.org/officeDocument/2006/relationships/hyperlink" Target="http://pbs.twimg.com/profile_images/1077030808412577792/tIZogSMj_normal.jpg" TargetMode="External" /><Relationship Id="rId451" Type="http://schemas.openxmlformats.org/officeDocument/2006/relationships/hyperlink" Target="http://pbs.twimg.com/profile_images/1077030808412577792/tIZogSMj_normal.jpg" TargetMode="External" /><Relationship Id="rId452" Type="http://schemas.openxmlformats.org/officeDocument/2006/relationships/hyperlink" Target="http://pbs.twimg.com/profile_images/1077030808412577792/tIZogSMj_normal.jpg" TargetMode="External" /><Relationship Id="rId453" Type="http://schemas.openxmlformats.org/officeDocument/2006/relationships/hyperlink" Target="http://pbs.twimg.com/profile_images/1949406327/image_normal.jpg" TargetMode="External" /><Relationship Id="rId454" Type="http://schemas.openxmlformats.org/officeDocument/2006/relationships/hyperlink" Target="http://pbs.twimg.com/profile_images/1949406327/image_normal.jpg" TargetMode="External" /><Relationship Id="rId455" Type="http://schemas.openxmlformats.org/officeDocument/2006/relationships/hyperlink" Target="http://pbs.twimg.com/profile_images/1949406327/image_normal.jpg" TargetMode="External" /><Relationship Id="rId456" Type="http://schemas.openxmlformats.org/officeDocument/2006/relationships/hyperlink" Target="http://pbs.twimg.com/profile_images/1949406327/image_normal.jpg" TargetMode="External" /><Relationship Id="rId457" Type="http://schemas.openxmlformats.org/officeDocument/2006/relationships/hyperlink" Target="http://pbs.twimg.com/profile_images/1949406327/image_normal.jpg" TargetMode="External" /><Relationship Id="rId458" Type="http://schemas.openxmlformats.org/officeDocument/2006/relationships/hyperlink" Target="http://pbs.twimg.com/profile_images/997372495325024256/UrwbgfGa_normal.jpg" TargetMode="External" /><Relationship Id="rId459" Type="http://schemas.openxmlformats.org/officeDocument/2006/relationships/hyperlink" Target="http://pbs.twimg.com/profile_images/1096537179264831489/RWrs3QYn_normal.png" TargetMode="External" /><Relationship Id="rId460" Type="http://schemas.openxmlformats.org/officeDocument/2006/relationships/hyperlink" Target="http://pbs.twimg.com/profile_images/1058426965856845826/jfqeefQ1_normal.jpg" TargetMode="External" /><Relationship Id="rId461" Type="http://schemas.openxmlformats.org/officeDocument/2006/relationships/hyperlink" Target="http://pbs.twimg.com/profile_images/1058426965856845826/jfqeefQ1_normal.jpg" TargetMode="External" /><Relationship Id="rId462" Type="http://schemas.openxmlformats.org/officeDocument/2006/relationships/hyperlink" Target="http://pbs.twimg.com/profile_images/1058426965856845826/jfqeefQ1_normal.jpg" TargetMode="External" /><Relationship Id="rId463" Type="http://schemas.openxmlformats.org/officeDocument/2006/relationships/hyperlink" Target="http://pbs.twimg.com/profile_images/1058426965856845826/jfqeefQ1_normal.jpg" TargetMode="External" /><Relationship Id="rId464" Type="http://schemas.openxmlformats.org/officeDocument/2006/relationships/hyperlink" Target="http://pbs.twimg.com/profile_images/1058426965856845826/jfqeefQ1_normal.jpg" TargetMode="External" /><Relationship Id="rId465" Type="http://schemas.openxmlformats.org/officeDocument/2006/relationships/hyperlink" Target="http://pbs.twimg.com/profile_images/1058426965856845826/jfqeefQ1_normal.jpg" TargetMode="External" /><Relationship Id="rId466" Type="http://schemas.openxmlformats.org/officeDocument/2006/relationships/hyperlink" Target="http://pbs.twimg.com/profile_images/1058426965856845826/jfqeefQ1_normal.jpg" TargetMode="External" /><Relationship Id="rId467" Type="http://schemas.openxmlformats.org/officeDocument/2006/relationships/hyperlink" Target="http://pbs.twimg.com/profile_images/1058426965856845826/jfqeefQ1_normal.jpg" TargetMode="External" /><Relationship Id="rId468" Type="http://schemas.openxmlformats.org/officeDocument/2006/relationships/hyperlink" Target="http://pbs.twimg.com/profile_images/1058426965856845826/jfqeefQ1_normal.jpg" TargetMode="External" /><Relationship Id="rId469" Type="http://schemas.openxmlformats.org/officeDocument/2006/relationships/hyperlink" Target="http://pbs.twimg.com/profile_images/1089543964561154049/o51QX-Ox_normal.jpg" TargetMode="External" /><Relationship Id="rId470" Type="http://schemas.openxmlformats.org/officeDocument/2006/relationships/hyperlink" Target="http://pbs.twimg.com/profile_images/925371046932418561/Iv4d247k_normal.jpg" TargetMode="External" /><Relationship Id="rId471" Type="http://schemas.openxmlformats.org/officeDocument/2006/relationships/hyperlink" Target="http://pbs.twimg.com/profile_images/925371046932418561/Iv4d247k_normal.jpg" TargetMode="External" /><Relationship Id="rId472" Type="http://schemas.openxmlformats.org/officeDocument/2006/relationships/hyperlink" Target="http://pbs.twimg.com/profile_images/925371046932418561/Iv4d247k_normal.jpg" TargetMode="External" /><Relationship Id="rId473" Type="http://schemas.openxmlformats.org/officeDocument/2006/relationships/hyperlink" Target="http://pbs.twimg.com/profile_images/925371046932418561/Iv4d247k_normal.jpg" TargetMode="External" /><Relationship Id="rId474" Type="http://schemas.openxmlformats.org/officeDocument/2006/relationships/hyperlink" Target="http://pbs.twimg.com/profile_images/925371046932418561/Iv4d247k_normal.jpg" TargetMode="External" /><Relationship Id="rId475" Type="http://schemas.openxmlformats.org/officeDocument/2006/relationships/hyperlink" Target="http://pbs.twimg.com/profile_images/925371046932418561/Iv4d247k_normal.jpg" TargetMode="External" /><Relationship Id="rId476" Type="http://schemas.openxmlformats.org/officeDocument/2006/relationships/hyperlink" Target="http://pbs.twimg.com/profile_images/925371046932418561/Iv4d247k_normal.jpg" TargetMode="External" /><Relationship Id="rId477" Type="http://schemas.openxmlformats.org/officeDocument/2006/relationships/hyperlink" Target="http://pbs.twimg.com/profile_images/925371046932418561/Iv4d247k_normal.jpg" TargetMode="External" /><Relationship Id="rId478" Type="http://schemas.openxmlformats.org/officeDocument/2006/relationships/hyperlink" Target="http://pbs.twimg.com/profile_images/925371046932418561/Iv4d247k_normal.jpg" TargetMode="External" /><Relationship Id="rId479" Type="http://schemas.openxmlformats.org/officeDocument/2006/relationships/hyperlink" Target="http://pbs.twimg.com/profile_images/925371046932418561/Iv4d247k_normal.jpg" TargetMode="External" /><Relationship Id="rId480" Type="http://schemas.openxmlformats.org/officeDocument/2006/relationships/hyperlink" Target="http://pbs.twimg.com/profile_images/822673535835508736/fqUE99zr_normal.jpg" TargetMode="External" /><Relationship Id="rId481" Type="http://schemas.openxmlformats.org/officeDocument/2006/relationships/hyperlink" Target="http://pbs.twimg.com/profile_images/987088157526016002/Eajs_5gF_normal.jpg" TargetMode="External" /><Relationship Id="rId482" Type="http://schemas.openxmlformats.org/officeDocument/2006/relationships/hyperlink" Target="http://pbs.twimg.com/profile_images/1089543964561154049/o51QX-Ox_normal.jpg" TargetMode="External" /><Relationship Id="rId483" Type="http://schemas.openxmlformats.org/officeDocument/2006/relationships/hyperlink" Target="http://pbs.twimg.com/profile_images/763393229089714176/525TTZZS_normal.jpg" TargetMode="External" /><Relationship Id="rId484" Type="http://schemas.openxmlformats.org/officeDocument/2006/relationships/hyperlink" Target="http://pbs.twimg.com/profile_images/763393229089714176/525TTZZS_normal.jpg" TargetMode="External" /><Relationship Id="rId485" Type="http://schemas.openxmlformats.org/officeDocument/2006/relationships/hyperlink" Target="http://pbs.twimg.com/profile_images/763393229089714176/525TTZZS_normal.jpg" TargetMode="External" /><Relationship Id="rId486" Type="http://schemas.openxmlformats.org/officeDocument/2006/relationships/hyperlink" Target="http://pbs.twimg.com/profile_images/763393229089714176/525TTZZS_normal.jpg" TargetMode="External" /><Relationship Id="rId487" Type="http://schemas.openxmlformats.org/officeDocument/2006/relationships/hyperlink" Target="http://pbs.twimg.com/profile_images/763393229089714176/525TTZZS_normal.jpg" TargetMode="External" /><Relationship Id="rId488" Type="http://schemas.openxmlformats.org/officeDocument/2006/relationships/hyperlink" Target="http://pbs.twimg.com/profile_images/763393229089714176/525TTZZS_normal.jpg" TargetMode="External" /><Relationship Id="rId489" Type="http://schemas.openxmlformats.org/officeDocument/2006/relationships/hyperlink" Target="http://pbs.twimg.com/profile_images/763393229089714176/525TTZZS_normal.jpg" TargetMode="External" /><Relationship Id="rId490" Type="http://schemas.openxmlformats.org/officeDocument/2006/relationships/hyperlink" Target="http://pbs.twimg.com/profile_images/763393229089714176/525TTZZS_normal.jpg" TargetMode="External" /><Relationship Id="rId491" Type="http://schemas.openxmlformats.org/officeDocument/2006/relationships/hyperlink" Target="http://pbs.twimg.com/profile_images/763393229089714176/525TTZZS_normal.jpg" TargetMode="External" /><Relationship Id="rId492" Type="http://schemas.openxmlformats.org/officeDocument/2006/relationships/hyperlink" Target="http://pbs.twimg.com/profile_images/763393229089714176/525TTZZS_normal.jpg" TargetMode="External" /><Relationship Id="rId493" Type="http://schemas.openxmlformats.org/officeDocument/2006/relationships/hyperlink" Target="http://pbs.twimg.com/profile_images/927398986872381441/vP1nwlTR_normal.jpg" TargetMode="External" /><Relationship Id="rId494" Type="http://schemas.openxmlformats.org/officeDocument/2006/relationships/hyperlink" Target="http://pbs.twimg.com/profile_images/927398986872381441/vP1nwlTR_normal.jpg" TargetMode="External" /><Relationship Id="rId495" Type="http://schemas.openxmlformats.org/officeDocument/2006/relationships/hyperlink" Target="http://pbs.twimg.com/profile_images/927398986872381441/vP1nwlTR_normal.jpg" TargetMode="External" /><Relationship Id="rId496" Type="http://schemas.openxmlformats.org/officeDocument/2006/relationships/hyperlink" Target="http://pbs.twimg.com/profile_images/1089543964561154049/o51QX-Ox_normal.jpg" TargetMode="External" /><Relationship Id="rId497" Type="http://schemas.openxmlformats.org/officeDocument/2006/relationships/hyperlink" Target="http://pbs.twimg.com/profile_images/1072018833186177025/rzmE5pRi_normal.jpg" TargetMode="External" /><Relationship Id="rId498" Type="http://schemas.openxmlformats.org/officeDocument/2006/relationships/hyperlink" Target="http://pbs.twimg.com/profile_images/458009136139993089/QS5Qx7MT_normal.jpeg" TargetMode="External" /><Relationship Id="rId499" Type="http://schemas.openxmlformats.org/officeDocument/2006/relationships/hyperlink" Target="http://pbs.twimg.com/profile_images/927398986872381441/vP1nwlTR_normal.jpg" TargetMode="External" /><Relationship Id="rId500" Type="http://schemas.openxmlformats.org/officeDocument/2006/relationships/hyperlink" Target="http://pbs.twimg.com/profile_images/927398986872381441/vP1nwlTR_normal.jpg" TargetMode="External" /><Relationship Id="rId501" Type="http://schemas.openxmlformats.org/officeDocument/2006/relationships/hyperlink" Target="http://pbs.twimg.com/profile_images/927398986872381441/vP1nwlTR_normal.jpg" TargetMode="External" /><Relationship Id="rId502" Type="http://schemas.openxmlformats.org/officeDocument/2006/relationships/hyperlink" Target="http://pbs.twimg.com/profile_images/927398986872381441/vP1nwlTR_normal.jpg" TargetMode="External" /><Relationship Id="rId503" Type="http://schemas.openxmlformats.org/officeDocument/2006/relationships/hyperlink" Target="http://pbs.twimg.com/profile_images/927398986872381441/vP1nwlTR_normal.jpg" TargetMode="External" /><Relationship Id="rId504" Type="http://schemas.openxmlformats.org/officeDocument/2006/relationships/hyperlink" Target="http://pbs.twimg.com/profile_images/927398986872381441/vP1nwlTR_normal.jpg" TargetMode="External" /><Relationship Id="rId505" Type="http://schemas.openxmlformats.org/officeDocument/2006/relationships/hyperlink" Target="http://pbs.twimg.com/profile_images/927398986872381441/vP1nwlTR_normal.jpg" TargetMode="External" /><Relationship Id="rId506" Type="http://schemas.openxmlformats.org/officeDocument/2006/relationships/hyperlink" Target="http://pbs.twimg.com/profile_images/927398986872381441/vP1nwlTR_normal.jpg" TargetMode="External" /><Relationship Id="rId507" Type="http://schemas.openxmlformats.org/officeDocument/2006/relationships/hyperlink" Target="http://pbs.twimg.com/profile_images/927398986872381441/vP1nwlTR_normal.jpg" TargetMode="External" /><Relationship Id="rId508" Type="http://schemas.openxmlformats.org/officeDocument/2006/relationships/hyperlink" Target="http://pbs.twimg.com/profile_images/927398986872381441/vP1nwlTR_normal.jpg" TargetMode="External" /><Relationship Id="rId509" Type="http://schemas.openxmlformats.org/officeDocument/2006/relationships/hyperlink" Target="http://pbs.twimg.com/profile_images/927398986872381441/vP1nwlTR_normal.jpg" TargetMode="External" /><Relationship Id="rId510" Type="http://schemas.openxmlformats.org/officeDocument/2006/relationships/hyperlink" Target="http://pbs.twimg.com/profile_images/927398986872381441/vP1nwlTR_normal.jpg" TargetMode="External" /><Relationship Id="rId511" Type="http://schemas.openxmlformats.org/officeDocument/2006/relationships/hyperlink" Target="http://pbs.twimg.com/profile_images/927398986872381441/vP1nwlTR_normal.jpg" TargetMode="External" /><Relationship Id="rId512" Type="http://schemas.openxmlformats.org/officeDocument/2006/relationships/hyperlink" Target="http://pbs.twimg.com/profile_images/927398986872381441/vP1nwlTR_normal.jpg" TargetMode="External" /><Relationship Id="rId513" Type="http://schemas.openxmlformats.org/officeDocument/2006/relationships/hyperlink" Target="http://pbs.twimg.com/profile_images/927398986872381441/vP1nwlTR_normal.jpg" TargetMode="External" /><Relationship Id="rId514" Type="http://schemas.openxmlformats.org/officeDocument/2006/relationships/hyperlink" Target="http://pbs.twimg.com/profile_images/927398986872381441/vP1nwlTR_normal.jpg" TargetMode="External" /><Relationship Id="rId515" Type="http://schemas.openxmlformats.org/officeDocument/2006/relationships/hyperlink" Target="http://pbs.twimg.com/profile_images/927398986872381441/vP1nwlTR_normal.jpg" TargetMode="External" /><Relationship Id="rId516" Type="http://schemas.openxmlformats.org/officeDocument/2006/relationships/hyperlink" Target="http://pbs.twimg.com/profile_images/927398986872381441/vP1nwlTR_normal.jpg" TargetMode="External" /><Relationship Id="rId517" Type="http://schemas.openxmlformats.org/officeDocument/2006/relationships/hyperlink" Target="http://pbs.twimg.com/profile_images/927398986872381441/vP1nwlTR_normal.jpg" TargetMode="External" /><Relationship Id="rId518" Type="http://schemas.openxmlformats.org/officeDocument/2006/relationships/hyperlink" Target="http://pbs.twimg.com/profile_images/927398986872381441/vP1nwlTR_normal.jpg" TargetMode="External" /><Relationship Id="rId519" Type="http://schemas.openxmlformats.org/officeDocument/2006/relationships/hyperlink" Target="http://pbs.twimg.com/profile_images/927398986872381441/vP1nwlTR_normal.jpg" TargetMode="External" /><Relationship Id="rId520" Type="http://schemas.openxmlformats.org/officeDocument/2006/relationships/hyperlink" Target="http://pbs.twimg.com/profile_images/927398986872381441/vP1nwlTR_normal.jpg" TargetMode="External" /><Relationship Id="rId521" Type="http://schemas.openxmlformats.org/officeDocument/2006/relationships/hyperlink" Target="http://pbs.twimg.com/profile_images/927398986872381441/vP1nwlTR_normal.jpg" TargetMode="External" /><Relationship Id="rId522" Type="http://schemas.openxmlformats.org/officeDocument/2006/relationships/hyperlink" Target="http://pbs.twimg.com/profile_images/927398986872381441/vP1nwlTR_normal.jpg" TargetMode="External" /><Relationship Id="rId523" Type="http://schemas.openxmlformats.org/officeDocument/2006/relationships/hyperlink" Target="http://pbs.twimg.com/profile_images/927398986872381441/vP1nwlTR_normal.jpg" TargetMode="External" /><Relationship Id="rId524" Type="http://schemas.openxmlformats.org/officeDocument/2006/relationships/hyperlink" Target="http://pbs.twimg.com/profile_images/927398986872381441/vP1nwlTR_normal.jpg" TargetMode="External" /><Relationship Id="rId525" Type="http://schemas.openxmlformats.org/officeDocument/2006/relationships/hyperlink" Target="http://pbs.twimg.com/profile_images/927398986872381441/vP1nwlTR_normal.jpg" TargetMode="External" /><Relationship Id="rId526" Type="http://schemas.openxmlformats.org/officeDocument/2006/relationships/hyperlink" Target="http://pbs.twimg.com/profile_images/927398986872381441/vP1nwlTR_normal.jpg" TargetMode="External" /><Relationship Id="rId527" Type="http://schemas.openxmlformats.org/officeDocument/2006/relationships/hyperlink" Target="http://pbs.twimg.com/profile_images/927398986872381441/vP1nwlTR_normal.jpg" TargetMode="External" /><Relationship Id="rId528" Type="http://schemas.openxmlformats.org/officeDocument/2006/relationships/hyperlink" Target="http://pbs.twimg.com/profile_images/927398986872381441/vP1nwlTR_normal.jpg" TargetMode="External" /><Relationship Id="rId529" Type="http://schemas.openxmlformats.org/officeDocument/2006/relationships/hyperlink" Target="http://pbs.twimg.com/profile_images/927398986872381441/vP1nwlTR_normal.jpg" TargetMode="External" /><Relationship Id="rId530" Type="http://schemas.openxmlformats.org/officeDocument/2006/relationships/hyperlink" Target="http://pbs.twimg.com/profile_images/927398986872381441/vP1nwlTR_normal.jpg" TargetMode="External" /><Relationship Id="rId531" Type="http://schemas.openxmlformats.org/officeDocument/2006/relationships/hyperlink" Target="http://pbs.twimg.com/profile_images/927398986872381441/vP1nwlTR_normal.jpg" TargetMode="External" /><Relationship Id="rId532" Type="http://schemas.openxmlformats.org/officeDocument/2006/relationships/hyperlink" Target="http://pbs.twimg.com/profile_images/927398986872381441/vP1nwlTR_normal.jpg" TargetMode="External" /><Relationship Id="rId533" Type="http://schemas.openxmlformats.org/officeDocument/2006/relationships/hyperlink" Target="http://pbs.twimg.com/profile_images/927398986872381441/vP1nwlTR_normal.jpg" TargetMode="External" /><Relationship Id="rId534" Type="http://schemas.openxmlformats.org/officeDocument/2006/relationships/hyperlink" Target="http://pbs.twimg.com/profile_images/927398986872381441/vP1nwlTR_normal.jpg" TargetMode="External" /><Relationship Id="rId535" Type="http://schemas.openxmlformats.org/officeDocument/2006/relationships/hyperlink" Target="http://pbs.twimg.com/profile_images/927398986872381441/vP1nwlTR_normal.jpg" TargetMode="External" /><Relationship Id="rId536" Type="http://schemas.openxmlformats.org/officeDocument/2006/relationships/hyperlink" Target="http://pbs.twimg.com/profile_images/927398986872381441/vP1nwlTR_normal.jpg" TargetMode="External" /><Relationship Id="rId537" Type="http://schemas.openxmlformats.org/officeDocument/2006/relationships/hyperlink" Target="http://pbs.twimg.com/profile_images/927398986872381441/vP1nwlTR_normal.jpg" TargetMode="External" /><Relationship Id="rId538" Type="http://schemas.openxmlformats.org/officeDocument/2006/relationships/hyperlink" Target="http://pbs.twimg.com/profile_images/927398986872381441/vP1nwlTR_normal.jpg" TargetMode="External" /><Relationship Id="rId539" Type="http://schemas.openxmlformats.org/officeDocument/2006/relationships/hyperlink" Target="http://pbs.twimg.com/profile_images/927398986872381441/vP1nwlTR_normal.jpg" TargetMode="External" /><Relationship Id="rId540" Type="http://schemas.openxmlformats.org/officeDocument/2006/relationships/hyperlink" Target="http://pbs.twimg.com/profile_images/927398986872381441/vP1nwlTR_normal.jpg" TargetMode="External" /><Relationship Id="rId541" Type="http://schemas.openxmlformats.org/officeDocument/2006/relationships/hyperlink" Target="http://pbs.twimg.com/profile_images/927398986872381441/vP1nwlTR_normal.jpg" TargetMode="External" /><Relationship Id="rId542" Type="http://schemas.openxmlformats.org/officeDocument/2006/relationships/hyperlink" Target="http://pbs.twimg.com/profile_images/927398986872381441/vP1nwlTR_normal.jpg" TargetMode="External" /><Relationship Id="rId543" Type="http://schemas.openxmlformats.org/officeDocument/2006/relationships/hyperlink" Target="http://pbs.twimg.com/profile_images/927398986872381441/vP1nwlTR_normal.jpg" TargetMode="External" /><Relationship Id="rId544" Type="http://schemas.openxmlformats.org/officeDocument/2006/relationships/hyperlink" Target="http://pbs.twimg.com/profile_images/927398986872381441/vP1nwlTR_normal.jpg" TargetMode="External" /><Relationship Id="rId545" Type="http://schemas.openxmlformats.org/officeDocument/2006/relationships/hyperlink" Target="http://pbs.twimg.com/profile_images/927398986872381441/vP1nwlTR_normal.jpg" TargetMode="External" /><Relationship Id="rId546" Type="http://schemas.openxmlformats.org/officeDocument/2006/relationships/hyperlink" Target="http://pbs.twimg.com/profile_images/927398986872381441/vP1nwlTR_normal.jpg" TargetMode="External" /><Relationship Id="rId547" Type="http://schemas.openxmlformats.org/officeDocument/2006/relationships/hyperlink" Target="http://pbs.twimg.com/profile_images/927398986872381441/vP1nwlTR_normal.jpg" TargetMode="External" /><Relationship Id="rId548" Type="http://schemas.openxmlformats.org/officeDocument/2006/relationships/hyperlink" Target="http://pbs.twimg.com/profile_images/927398986872381441/vP1nwlTR_normal.jpg" TargetMode="External" /><Relationship Id="rId549" Type="http://schemas.openxmlformats.org/officeDocument/2006/relationships/hyperlink" Target="http://pbs.twimg.com/profile_images/927398986872381441/vP1nwlTR_normal.jpg" TargetMode="External" /><Relationship Id="rId550" Type="http://schemas.openxmlformats.org/officeDocument/2006/relationships/hyperlink" Target="http://pbs.twimg.com/profile_images/927398986872381441/vP1nwlTR_normal.jpg" TargetMode="External" /><Relationship Id="rId551" Type="http://schemas.openxmlformats.org/officeDocument/2006/relationships/hyperlink" Target="http://pbs.twimg.com/profile_images/927398986872381441/vP1nwlTR_normal.jpg" TargetMode="External" /><Relationship Id="rId552" Type="http://schemas.openxmlformats.org/officeDocument/2006/relationships/hyperlink" Target="http://pbs.twimg.com/profile_images/927398986872381441/vP1nwlTR_normal.jpg" TargetMode="External" /><Relationship Id="rId553" Type="http://schemas.openxmlformats.org/officeDocument/2006/relationships/hyperlink" Target="http://pbs.twimg.com/profile_images/927398986872381441/vP1nwlTR_normal.jpg" TargetMode="External" /><Relationship Id="rId554" Type="http://schemas.openxmlformats.org/officeDocument/2006/relationships/hyperlink" Target="http://pbs.twimg.com/profile_images/927398986872381441/vP1nwlTR_normal.jpg" TargetMode="External" /><Relationship Id="rId555" Type="http://schemas.openxmlformats.org/officeDocument/2006/relationships/hyperlink" Target="http://pbs.twimg.com/profile_images/927398986872381441/vP1nwlTR_normal.jpg" TargetMode="External" /><Relationship Id="rId556" Type="http://schemas.openxmlformats.org/officeDocument/2006/relationships/hyperlink" Target="http://pbs.twimg.com/profile_images/927398986872381441/vP1nwlTR_normal.jpg" TargetMode="External" /><Relationship Id="rId557" Type="http://schemas.openxmlformats.org/officeDocument/2006/relationships/hyperlink" Target="http://pbs.twimg.com/profile_images/927398986872381441/vP1nwlTR_normal.jpg" TargetMode="External" /><Relationship Id="rId558" Type="http://schemas.openxmlformats.org/officeDocument/2006/relationships/hyperlink" Target="http://pbs.twimg.com/profile_images/927398986872381441/vP1nwlTR_normal.jpg" TargetMode="External" /><Relationship Id="rId559" Type="http://schemas.openxmlformats.org/officeDocument/2006/relationships/hyperlink" Target="http://pbs.twimg.com/profile_images/927398986872381441/vP1nwlTR_normal.jpg" TargetMode="External" /><Relationship Id="rId560" Type="http://schemas.openxmlformats.org/officeDocument/2006/relationships/hyperlink" Target="http://pbs.twimg.com/profile_images/927398986872381441/vP1nwlTR_normal.jpg" TargetMode="External" /><Relationship Id="rId561" Type="http://schemas.openxmlformats.org/officeDocument/2006/relationships/hyperlink" Target="http://pbs.twimg.com/profile_images/927398986872381441/vP1nwlTR_normal.jpg" TargetMode="External" /><Relationship Id="rId562" Type="http://schemas.openxmlformats.org/officeDocument/2006/relationships/hyperlink" Target="http://pbs.twimg.com/profile_images/927398986872381441/vP1nwlTR_normal.jpg" TargetMode="External" /><Relationship Id="rId563" Type="http://schemas.openxmlformats.org/officeDocument/2006/relationships/hyperlink" Target="http://pbs.twimg.com/profile_images/927398986872381441/vP1nwlTR_normal.jpg" TargetMode="External" /><Relationship Id="rId564" Type="http://schemas.openxmlformats.org/officeDocument/2006/relationships/hyperlink" Target="http://pbs.twimg.com/profile_images/927398986872381441/vP1nwlTR_normal.jpg" TargetMode="External" /><Relationship Id="rId565" Type="http://schemas.openxmlformats.org/officeDocument/2006/relationships/hyperlink" Target="http://pbs.twimg.com/profile_images/927398986872381441/vP1nwlTR_normal.jpg" TargetMode="External" /><Relationship Id="rId566" Type="http://schemas.openxmlformats.org/officeDocument/2006/relationships/hyperlink" Target="http://pbs.twimg.com/profile_images/987088157526016002/Eajs_5gF_normal.jpg" TargetMode="External" /><Relationship Id="rId567" Type="http://schemas.openxmlformats.org/officeDocument/2006/relationships/hyperlink" Target="http://pbs.twimg.com/profile_images/987088157526016002/Eajs_5gF_normal.jpg" TargetMode="External" /><Relationship Id="rId568" Type="http://schemas.openxmlformats.org/officeDocument/2006/relationships/hyperlink" Target="http://pbs.twimg.com/profile_images/987088157526016002/Eajs_5gF_normal.jpg" TargetMode="External" /><Relationship Id="rId569" Type="http://schemas.openxmlformats.org/officeDocument/2006/relationships/hyperlink" Target="http://pbs.twimg.com/profile_images/1089543964561154049/o51QX-Ox_normal.jpg" TargetMode="External" /><Relationship Id="rId570" Type="http://schemas.openxmlformats.org/officeDocument/2006/relationships/hyperlink" Target="http://pbs.twimg.com/profile_images/1089543964561154049/o51QX-Ox_normal.jpg" TargetMode="External" /><Relationship Id="rId571" Type="http://schemas.openxmlformats.org/officeDocument/2006/relationships/hyperlink" Target="http://pbs.twimg.com/profile_images/1089543964561154049/o51QX-Ox_normal.jpg" TargetMode="External" /><Relationship Id="rId572" Type="http://schemas.openxmlformats.org/officeDocument/2006/relationships/hyperlink" Target="http://pbs.twimg.com/profile_images/880792380605181952/E9mIkMmJ_normal.jpg" TargetMode="External" /><Relationship Id="rId573" Type="http://schemas.openxmlformats.org/officeDocument/2006/relationships/hyperlink" Target="http://pbs.twimg.com/profile_images/880792380605181952/E9mIkMmJ_normal.jpg" TargetMode="External" /><Relationship Id="rId574" Type="http://schemas.openxmlformats.org/officeDocument/2006/relationships/hyperlink" Target="http://pbs.twimg.com/profile_images/880792380605181952/E9mIkMmJ_normal.jpg" TargetMode="External" /><Relationship Id="rId575" Type="http://schemas.openxmlformats.org/officeDocument/2006/relationships/hyperlink" Target="http://pbs.twimg.com/profile_images/1089543964561154049/o51QX-Ox_normal.jpg" TargetMode="External" /><Relationship Id="rId576" Type="http://schemas.openxmlformats.org/officeDocument/2006/relationships/hyperlink" Target="http://pbs.twimg.com/profile_images/1089543964561154049/o51QX-Ox_normal.jpg" TargetMode="External" /><Relationship Id="rId577" Type="http://schemas.openxmlformats.org/officeDocument/2006/relationships/hyperlink" Target="http://pbs.twimg.com/profile_images/1089543964561154049/o51QX-Ox_normal.jpg" TargetMode="External" /><Relationship Id="rId578" Type="http://schemas.openxmlformats.org/officeDocument/2006/relationships/hyperlink" Target="http://pbs.twimg.com/profile_images/1089543964561154049/o51QX-Ox_normal.jpg" TargetMode="External" /><Relationship Id="rId579" Type="http://schemas.openxmlformats.org/officeDocument/2006/relationships/hyperlink" Target="http://pbs.twimg.com/profile_images/1089543964561154049/o51QX-Ox_normal.jpg" TargetMode="External" /><Relationship Id="rId580" Type="http://schemas.openxmlformats.org/officeDocument/2006/relationships/hyperlink" Target="http://pbs.twimg.com/profile_images/1089543964561154049/o51QX-Ox_normal.jpg" TargetMode="External" /><Relationship Id="rId581" Type="http://schemas.openxmlformats.org/officeDocument/2006/relationships/hyperlink" Target="http://pbs.twimg.com/profile_images/880792380605181952/E9mIkMmJ_normal.jpg" TargetMode="External" /><Relationship Id="rId582" Type="http://schemas.openxmlformats.org/officeDocument/2006/relationships/hyperlink" Target="http://pbs.twimg.com/profile_images/880792380605181952/E9mIkMmJ_normal.jpg" TargetMode="External" /><Relationship Id="rId583" Type="http://schemas.openxmlformats.org/officeDocument/2006/relationships/hyperlink" Target="http://pbs.twimg.com/profile_images/458009136139993089/QS5Qx7MT_normal.jpeg" TargetMode="External" /><Relationship Id="rId584" Type="http://schemas.openxmlformats.org/officeDocument/2006/relationships/hyperlink" Target="http://pbs.twimg.com/profile_images/1103758377153425411/VjMDWkor_normal.jpg" TargetMode="External" /><Relationship Id="rId585" Type="http://schemas.openxmlformats.org/officeDocument/2006/relationships/hyperlink" Target="http://pbs.twimg.com/profile_images/1103758377153425411/VjMDWkor_normal.jpg" TargetMode="External" /><Relationship Id="rId586" Type="http://schemas.openxmlformats.org/officeDocument/2006/relationships/hyperlink" Target="http://pbs.twimg.com/profile_images/1103758377153425411/VjMDWkor_normal.jpg" TargetMode="External" /><Relationship Id="rId587" Type="http://schemas.openxmlformats.org/officeDocument/2006/relationships/hyperlink" Target="http://pbs.twimg.com/profile_images/987088157526016002/Eajs_5gF_normal.jpg" TargetMode="External" /><Relationship Id="rId588" Type="http://schemas.openxmlformats.org/officeDocument/2006/relationships/hyperlink" Target="http://pbs.twimg.com/profile_images/987088157526016002/Eajs_5gF_normal.jpg" TargetMode="External" /><Relationship Id="rId589" Type="http://schemas.openxmlformats.org/officeDocument/2006/relationships/hyperlink" Target="http://pbs.twimg.com/profile_images/880792380605181952/E9mIkMmJ_normal.jpg" TargetMode="External" /><Relationship Id="rId590" Type="http://schemas.openxmlformats.org/officeDocument/2006/relationships/hyperlink" Target="http://pbs.twimg.com/profile_images/880792380605181952/E9mIkMmJ_normal.jpg" TargetMode="External" /><Relationship Id="rId591" Type="http://schemas.openxmlformats.org/officeDocument/2006/relationships/hyperlink" Target="http://pbs.twimg.com/profile_images/880792380605181952/E9mIkMmJ_normal.jpg" TargetMode="External" /><Relationship Id="rId592" Type="http://schemas.openxmlformats.org/officeDocument/2006/relationships/hyperlink" Target="http://pbs.twimg.com/profile_images/880792380605181952/E9mIkMmJ_normal.jpg" TargetMode="External" /><Relationship Id="rId593" Type="http://schemas.openxmlformats.org/officeDocument/2006/relationships/hyperlink" Target="http://pbs.twimg.com/profile_images/880792380605181952/E9mIkMmJ_normal.jpg" TargetMode="External" /><Relationship Id="rId594" Type="http://schemas.openxmlformats.org/officeDocument/2006/relationships/hyperlink" Target="http://pbs.twimg.com/profile_images/880792380605181952/E9mIkMmJ_normal.jpg" TargetMode="External" /><Relationship Id="rId595" Type="http://schemas.openxmlformats.org/officeDocument/2006/relationships/hyperlink" Target="http://pbs.twimg.com/profile_images/880792380605181952/E9mIkMmJ_normal.jpg" TargetMode="External" /><Relationship Id="rId596" Type="http://schemas.openxmlformats.org/officeDocument/2006/relationships/hyperlink" Target="http://pbs.twimg.com/profile_images/880792380605181952/E9mIkMmJ_normal.jpg" TargetMode="External" /><Relationship Id="rId597" Type="http://schemas.openxmlformats.org/officeDocument/2006/relationships/hyperlink" Target="http://pbs.twimg.com/profile_images/880792380605181952/E9mIkMmJ_normal.jpg" TargetMode="External" /><Relationship Id="rId598" Type="http://schemas.openxmlformats.org/officeDocument/2006/relationships/hyperlink" Target="http://pbs.twimg.com/profile_images/880792380605181952/E9mIkMmJ_normal.jpg" TargetMode="External" /><Relationship Id="rId599" Type="http://schemas.openxmlformats.org/officeDocument/2006/relationships/hyperlink" Target="http://pbs.twimg.com/profile_images/579764749770067970/B4ikz9fA_normal.png" TargetMode="External" /><Relationship Id="rId600" Type="http://schemas.openxmlformats.org/officeDocument/2006/relationships/hyperlink" Target="http://pbs.twimg.com/profile_images/756355143671554050/5BB05DG8_normal.jpg" TargetMode="External" /><Relationship Id="rId601" Type="http://schemas.openxmlformats.org/officeDocument/2006/relationships/hyperlink" Target="http://pbs.twimg.com/profile_images/756355143671554050/5BB05DG8_normal.jpg" TargetMode="External" /><Relationship Id="rId602" Type="http://schemas.openxmlformats.org/officeDocument/2006/relationships/hyperlink" Target="http://pbs.twimg.com/profile_images/756355143671554050/5BB05DG8_normal.jpg" TargetMode="External" /><Relationship Id="rId603" Type="http://schemas.openxmlformats.org/officeDocument/2006/relationships/hyperlink" Target="http://pbs.twimg.com/profile_images/756355143671554050/5BB05DG8_normal.jpg" TargetMode="External" /><Relationship Id="rId604" Type="http://schemas.openxmlformats.org/officeDocument/2006/relationships/hyperlink" Target="http://pbs.twimg.com/profile_images/756355143671554050/5BB05DG8_normal.jpg" TargetMode="External" /><Relationship Id="rId605" Type="http://schemas.openxmlformats.org/officeDocument/2006/relationships/hyperlink" Target="http://pbs.twimg.com/profile_images/458009136139993089/QS5Qx7MT_normal.jpeg" TargetMode="External" /><Relationship Id="rId606" Type="http://schemas.openxmlformats.org/officeDocument/2006/relationships/hyperlink" Target="http://pbs.twimg.com/profile_images/987088157526016002/Eajs_5gF_normal.jpg" TargetMode="External" /><Relationship Id="rId607" Type="http://schemas.openxmlformats.org/officeDocument/2006/relationships/hyperlink" Target="http://pbs.twimg.com/profile_images/987088157526016002/Eajs_5gF_normal.jpg" TargetMode="External" /><Relationship Id="rId608" Type="http://schemas.openxmlformats.org/officeDocument/2006/relationships/hyperlink" Target="http://pbs.twimg.com/profile_images/851460547140886533/tEIJdmMh_normal.jpg" TargetMode="External" /><Relationship Id="rId609" Type="http://schemas.openxmlformats.org/officeDocument/2006/relationships/hyperlink" Target="http://pbs.twimg.com/profile_images/851460547140886533/tEIJdmMh_normal.jpg" TargetMode="External" /><Relationship Id="rId610" Type="http://schemas.openxmlformats.org/officeDocument/2006/relationships/hyperlink" Target="http://pbs.twimg.com/profile_images/851460547140886533/tEIJdmMh_normal.jpg" TargetMode="External" /><Relationship Id="rId611" Type="http://schemas.openxmlformats.org/officeDocument/2006/relationships/hyperlink" Target="http://pbs.twimg.com/profile_images/851460547140886533/tEIJdmMh_normal.jpg" TargetMode="External" /><Relationship Id="rId612" Type="http://schemas.openxmlformats.org/officeDocument/2006/relationships/hyperlink" Target="http://pbs.twimg.com/profile_images/1080500564620992516/dX6su2Cn_normal.jpg" TargetMode="External" /><Relationship Id="rId613" Type="http://schemas.openxmlformats.org/officeDocument/2006/relationships/hyperlink" Target="http://pbs.twimg.com/profile_images/1080500564620992516/dX6su2Cn_normal.jpg" TargetMode="External" /><Relationship Id="rId614" Type="http://schemas.openxmlformats.org/officeDocument/2006/relationships/hyperlink" Target="http://pbs.twimg.com/profile_images/822673535835508736/fqUE99zr_normal.jpg" TargetMode="External" /><Relationship Id="rId615" Type="http://schemas.openxmlformats.org/officeDocument/2006/relationships/hyperlink" Target="http://pbs.twimg.com/profile_images/458009136139993089/QS5Qx7MT_normal.jpeg" TargetMode="External" /><Relationship Id="rId616" Type="http://schemas.openxmlformats.org/officeDocument/2006/relationships/hyperlink" Target="http://pbs.twimg.com/profile_images/458009136139993089/QS5Qx7MT_normal.jpeg" TargetMode="External" /><Relationship Id="rId617" Type="http://schemas.openxmlformats.org/officeDocument/2006/relationships/hyperlink" Target="http://pbs.twimg.com/profile_images/458009136139993089/QS5Qx7MT_normal.jpeg" TargetMode="External" /><Relationship Id="rId618" Type="http://schemas.openxmlformats.org/officeDocument/2006/relationships/hyperlink" Target="http://pbs.twimg.com/profile_images/458009136139993089/QS5Qx7MT_normal.jpeg" TargetMode="External" /><Relationship Id="rId619" Type="http://schemas.openxmlformats.org/officeDocument/2006/relationships/hyperlink" Target="http://pbs.twimg.com/profile_images/458009136139993089/QS5Qx7MT_normal.jpeg" TargetMode="External" /><Relationship Id="rId620" Type="http://schemas.openxmlformats.org/officeDocument/2006/relationships/hyperlink" Target="http://pbs.twimg.com/profile_images/458009136139993089/QS5Qx7MT_normal.jpeg" TargetMode="External" /><Relationship Id="rId621" Type="http://schemas.openxmlformats.org/officeDocument/2006/relationships/hyperlink" Target="http://pbs.twimg.com/profile_images/458009136139993089/QS5Qx7MT_normal.jpeg" TargetMode="External" /><Relationship Id="rId622" Type="http://schemas.openxmlformats.org/officeDocument/2006/relationships/hyperlink" Target="http://pbs.twimg.com/profile_images/458009136139993089/QS5Qx7MT_normal.jpeg" TargetMode="External" /><Relationship Id="rId623" Type="http://schemas.openxmlformats.org/officeDocument/2006/relationships/hyperlink" Target="http://pbs.twimg.com/profile_images/458009136139993089/QS5Qx7MT_normal.jpeg" TargetMode="External" /><Relationship Id="rId624" Type="http://schemas.openxmlformats.org/officeDocument/2006/relationships/hyperlink" Target="http://pbs.twimg.com/profile_images/458009136139993089/QS5Qx7MT_normal.jpeg" TargetMode="External" /><Relationship Id="rId625" Type="http://schemas.openxmlformats.org/officeDocument/2006/relationships/hyperlink" Target="http://pbs.twimg.com/profile_images/458009136139993089/QS5Qx7MT_normal.jpeg" TargetMode="External" /><Relationship Id="rId626" Type="http://schemas.openxmlformats.org/officeDocument/2006/relationships/hyperlink" Target="http://pbs.twimg.com/profile_images/458009136139993089/QS5Qx7MT_normal.jpeg" TargetMode="External" /><Relationship Id="rId627" Type="http://schemas.openxmlformats.org/officeDocument/2006/relationships/hyperlink" Target="http://pbs.twimg.com/profile_images/458009136139993089/QS5Qx7MT_normal.jpeg" TargetMode="External" /><Relationship Id="rId628" Type="http://schemas.openxmlformats.org/officeDocument/2006/relationships/hyperlink" Target="http://pbs.twimg.com/profile_images/458009136139993089/QS5Qx7MT_normal.jpeg" TargetMode="External" /><Relationship Id="rId629" Type="http://schemas.openxmlformats.org/officeDocument/2006/relationships/hyperlink" Target="http://pbs.twimg.com/profile_images/458009136139993089/QS5Qx7MT_normal.jpeg" TargetMode="External" /><Relationship Id="rId630" Type="http://schemas.openxmlformats.org/officeDocument/2006/relationships/hyperlink" Target="http://pbs.twimg.com/profile_images/458009136139993089/QS5Qx7MT_normal.jpeg" TargetMode="External" /><Relationship Id="rId631" Type="http://schemas.openxmlformats.org/officeDocument/2006/relationships/hyperlink" Target="http://pbs.twimg.com/profile_images/458009136139993089/QS5Qx7MT_normal.jpeg" TargetMode="External" /><Relationship Id="rId632" Type="http://schemas.openxmlformats.org/officeDocument/2006/relationships/hyperlink" Target="http://pbs.twimg.com/profile_images/458009136139993089/QS5Qx7MT_normal.jpeg" TargetMode="External" /><Relationship Id="rId633" Type="http://schemas.openxmlformats.org/officeDocument/2006/relationships/hyperlink" Target="http://pbs.twimg.com/profile_images/458009136139993089/QS5Qx7MT_normal.jpeg" TargetMode="External" /><Relationship Id="rId634" Type="http://schemas.openxmlformats.org/officeDocument/2006/relationships/hyperlink" Target="http://pbs.twimg.com/profile_images/987088157526016002/Eajs_5gF_normal.jpg" TargetMode="External" /><Relationship Id="rId635" Type="http://schemas.openxmlformats.org/officeDocument/2006/relationships/hyperlink" Target="http://pbs.twimg.com/profile_images/987088157526016002/Eajs_5gF_normal.jpg" TargetMode="External" /><Relationship Id="rId636" Type="http://schemas.openxmlformats.org/officeDocument/2006/relationships/hyperlink" Target="http://pbs.twimg.com/profile_images/987088157526016002/Eajs_5gF_normal.jpg" TargetMode="External" /><Relationship Id="rId637" Type="http://schemas.openxmlformats.org/officeDocument/2006/relationships/hyperlink" Target="http://pbs.twimg.com/profile_images/619659289469169664/PHkYDzJx_normal.jpg" TargetMode="External" /><Relationship Id="rId638" Type="http://schemas.openxmlformats.org/officeDocument/2006/relationships/hyperlink" Target="http://pbs.twimg.com/profile_images/619659289469169664/PHkYDzJx_normal.jpg" TargetMode="External" /><Relationship Id="rId639" Type="http://schemas.openxmlformats.org/officeDocument/2006/relationships/hyperlink" Target="http://pbs.twimg.com/profile_images/984919187884736513/MqW29PWY_normal.jpg" TargetMode="External" /><Relationship Id="rId640" Type="http://schemas.openxmlformats.org/officeDocument/2006/relationships/hyperlink" Target="http://pbs.twimg.com/profile_images/984919187884736513/MqW29PWY_normal.jpg" TargetMode="External" /><Relationship Id="rId641" Type="http://schemas.openxmlformats.org/officeDocument/2006/relationships/hyperlink" Target="http://pbs.twimg.com/profile_images/984919187884736513/MqW29PWY_normal.jpg" TargetMode="External" /><Relationship Id="rId642" Type="http://schemas.openxmlformats.org/officeDocument/2006/relationships/hyperlink" Target="http://pbs.twimg.com/profile_images/984919187884736513/MqW29PWY_normal.jpg" TargetMode="External" /><Relationship Id="rId643" Type="http://schemas.openxmlformats.org/officeDocument/2006/relationships/hyperlink" Target="http://pbs.twimg.com/profile_images/984919187884736513/MqW29PWY_normal.jpg" TargetMode="External" /><Relationship Id="rId644" Type="http://schemas.openxmlformats.org/officeDocument/2006/relationships/hyperlink" Target="http://pbs.twimg.com/profile_images/822673535835508736/fqUE99zr_normal.jpg" TargetMode="External" /><Relationship Id="rId645" Type="http://schemas.openxmlformats.org/officeDocument/2006/relationships/hyperlink" Target="http://pbs.twimg.com/profile_images/822673535835508736/fqUE99zr_normal.jpg" TargetMode="External" /><Relationship Id="rId646" Type="http://schemas.openxmlformats.org/officeDocument/2006/relationships/hyperlink" Target="http://pbs.twimg.com/profile_images/822673535835508736/fqUE99zr_normal.jpg" TargetMode="External" /><Relationship Id="rId647" Type="http://schemas.openxmlformats.org/officeDocument/2006/relationships/hyperlink" Target="http://pbs.twimg.com/profile_images/822673535835508736/fqUE99zr_normal.jpg" TargetMode="External" /><Relationship Id="rId648" Type="http://schemas.openxmlformats.org/officeDocument/2006/relationships/hyperlink" Target="http://pbs.twimg.com/profile_images/822673535835508736/fqUE99zr_normal.jpg" TargetMode="External" /><Relationship Id="rId649" Type="http://schemas.openxmlformats.org/officeDocument/2006/relationships/hyperlink" Target="http://pbs.twimg.com/profile_images/822673535835508736/fqUE99zr_normal.jpg" TargetMode="External" /><Relationship Id="rId650" Type="http://schemas.openxmlformats.org/officeDocument/2006/relationships/hyperlink" Target="http://pbs.twimg.com/profile_images/822673535835508736/fqUE99zr_normal.jpg" TargetMode="External" /><Relationship Id="rId651" Type="http://schemas.openxmlformats.org/officeDocument/2006/relationships/hyperlink" Target="http://pbs.twimg.com/profile_images/822673535835508736/fqUE99zr_normal.jpg" TargetMode="External" /><Relationship Id="rId652" Type="http://schemas.openxmlformats.org/officeDocument/2006/relationships/hyperlink" Target="http://pbs.twimg.com/profile_images/822673535835508736/fqUE99zr_normal.jpg" TargetMode="External" /><Relationship Id="rId653" Type="http://schemas.openxmlformats.org/officeDocument/2006/relationships/hyperlink" Target="http://pbs.twimg.com/profile_images/1103758377153425411/VjMDWkor_normal.jpg" TargetMode="External" /><Relationship Id="rId654" Type="http://schemas.openxmlformats.org/officeDocument/2006/relationships/hyperlink" Target="http://pbs.twimg.com/profile_images/1103758377153425411/VjMDWkor_normal.jpg" TargetMode="External" /><Relationship Id="rId655" Type="http://schemas.openxmlformats.org/officeDocument/2006/relationships/hyperlink" Target="http://pbs.twimg.com/profile_images/619659289469169664/PHkYDzJx_normal.jpg" TargetMode="External" /><Relationship Id="rId656" Type="http://schemas.openxmlformats.org/officeDocument/2006/relationships/hyperlink" Target="http://pbs.twimg.com/profile_images/619659289469169664/PHkYDzJx_normal.jpg" TargetMode="External" /><Relationship Id="rId657" Type="http://schemas.openxmlformats.org/officeDocument/2006/relationships/hyperlink" Target="http://pbs.twimg.com/profile_images/619659289469169664/PHkYDzJx_normal.jpg" TargetMode="External" /><Relationship Id="rId658" Type="http://schemas.openxmlformats.org/officeDocument/2006/relationships/hyperlink" Target="http://pbs.twimg.com/profile_images/984919187884736513/MqW29PWY_normal.jpg" TargetMode="External" /><Relationship Id="rId659" Type="http://schemas.openxmlformats.org/officeDocument/2006/relationships/hyperlink" Target="http://pbs.twimg.com/profile_images/984919187884736513/MqW29PWY_normal.jpg" TargetMode="External" /><Relationship Id="rId660" Type="http://schemas.openxmlformats.org/officeDocument/2006/relationships/hyperlink" Target="http://pbs.twimg.com/profile_images/984919187884736513/MqW29PWY_normal.jpg" TargetMode="External" /><Relationship Id="rId661" Type="http://schemas.openxmlformats.org/officeDocument/2006/relationships/hyperlink" Target="http://pbs.twimg.com/profile_images/1032311860077318146/IQo7rzU-_normal.jpg" TargetMode="External" /><Relationship Id="rId662" Type="http://schemas.openxmlformats.org/officeDocument/2006/relationships/hyperlink" Target="http://pbs.twimg.com/profile_images/619659289469169664/PHkYDzJx_normal.jpg" TargetMode="External" /><Relationship Id="rId663" Type="http://schemas.openxmlformats.org/officeDocument/2006/relationships/hyperlink" Target="http://pbs.twimg.com/profile_images/619659289469169664/PHkYDzJx_normal.jpg" TargetMode="External" /><Relationship Id="rId664" Type="http://schemas.openxmlformats.org/officeDocument/2006/relationships/hyperlink" Target="http://pbs.twimg.com/profile_images/984919187884736513/MqW29PWY_normal.jpg" TargetMode="External" /><Relationship Id="rId665" Type="http://schemas.openxmlformats.org/officeDocument/2006/relationships/hyperlink" Target="http://pbs.twimg.com/profile_images/984919187884736513/MqW29PWY_normal.jpg" TargetMode="External" /><Relationship Id="rId666" Type="http://schemas.openxmlformats.org/officeDocument/2006/relationships/hyperlink" Target="http://pbs.twimg.com/profile_images/984919187884736513/MqW29PWY_normal.jpg" TargetMode="External" /><Relationship Id="rId667" Type="http://schemas.openxmlformats.org/officeDocument/2006/relationships/hyperlink" Target="http://pbs.twimg.com/profile_images/984919187884736513/MqW29PWY_normal.jpg" TargetMode="External" /><Relationship Id="rId668" Type="http://schemas.openxmlformats.org/officeDocument/2006/relationships/hyperlink" Target="http://pbs.twimg.com/profile_images/984919187884736513/MqW29PWY_normal.jpg" TargetMode="External" /><Relationship Id="rId669" Type="http://schemas.openxmlformats.org/officeDocument/2006/relationships/hyperlink" Target="http://pbs.twimg.com/profile_images/619659289469169664/PHkYDzJx_normal.jpg" TargetMode="External" /><Relationship Id="rId670" Type="http://schemas.openxmlformats.org/officeDocument/2006/relationships/hyperlink" Target="http://pbs.twimg.com/profile_images/619659289469169664/PHkYDzJx_normal.jpg" TargetMode="External" /><Relationship Id="rId671" Type="http://schemas.openxmlformats.org/officeDocument/2006/relationships/hyperlink" Target="http://pbs.twimg.com/profile_images/619659289469169664/PHkYDzJx_normal.jpg" TargetMode="External" /><Relationship Id="rId672" Type="http://schemas.openxmlformats.org/officeDocument/2006/relationships/hyperlink" Target="http://pbs.twimg.com/profile_images/1054446252958666753/O0g9fJEt_normal.jpg" TargetMode="External" /><Relationship Id="rId673" Type="http://schemas.openxmlformats.org/officeDocument/2006/relationships/hyperlink" Target="http://pbs.twimg.com/profile_images/1103758377153425411/VjMDWkor_normal.jpg" TargetMode="External" /><Relationship Id="rId674" Type="http://schemas.openxmlformats.org/officeDocument/2006/relationships/hyperlink" Target="http://pbs.twimg.com/profile_images/1103758377153425411/VjMDWkor_normal.jpg" TargetMode="External" /><Relationship Id="rId675" Type="http://schemas.openxmlformats.org/officeDocument/2006/relationships/hyperlink" Target="http://pbs.twimg.com/profile_images/903429727318294528/I0FEULHs_normal.jpg" TargetMode="External" /><Relationship Id="rId676" Type="http://schemas.openxmlformats.org/officeDocument/2006/relationships/hyperlink" Target="http://pbs.twimg.com/profile_images/903429727318294528/I0FEULHs_normal.jpg" TargetMode="External" /><Relationship Id="rId677" Type="http://schemas.openxmlformats.org/officeDocument/2006/relationships/hyperlink" Target="http://pbs.twimg.com/profile_images/903429727318294528/I0FEULHs_normal.jpg" TargetMode="External" /><Relationship Id="rId678" Type="http://schemas.openxmlformats.org/officeDocument/2006/relationships/hyperlink" Target="http://pbs.twimg.com/profile_images/903429727318294528/I0FEULHs_normal.jpg" TargetMode="External" /><Relationship Id="rId679" Type="http://schemas.openxmlformats.org/officeDocument/2006/relationships/hyperlink" Target="http://pbs.twimg.com/profile_images/903429727318294528/I0FEULHs_normal.jpg" TargetMode="External" /><Relationship Id="rId680" Type="http://schemas.openxmlformats.org/officeDocument/2006/relationships/hyperlink" Target="http://pbs.twimg.com/profile_images/903429727318294528/I0FEULHs_normal.jpg" TargetMode="External" /><Relationship Id="rId681" Type="http://schemas.openxmlformats.org/officeDocument/2006/relationships/hyperlink" Target="http://pbs.twimg.com/profile_images/903429727318294528/I0FEULHs_normal.jpg" TargetMode="External" /><Relationship Id="rId682" Type="http://schemas.openxmlformats.org/officeDocument/2006/relationships/hyperlink" Target="http://pbs.twimg.com/profile_images/903429727318294528/I0FEULHs_normal.jpg" TargetMode="External" /><Relationship Id="rId683" Type="http://schemas.openxmlformats.org/officeDocument/2006/relationships/hyperlink" Target="http://pbs.twimg.com/profile_images/903429727318294528/I0FEULHs_normal.jpg" TargetMode="External" /><Relationship Id="rId684" Type="http://schemas.openxmlformats.org/officeDocument/2006/relationships/hyperlink" Target="http://pbs.twimg.com/profile_images/903429727318294528/I0FEULHs_normal.jpg" TargetMode="External" /><Relationship Id="rId685" Type="http://schemas.openxmlformats.org/officeDocument/2006/relationships/hyperlink" Target="http://pbs.twimg.com/profile_images/903429727318294528/I0FEULHs_normal.jpg" TargetMode="External" /><Relationship Id="rId686" Type="http://schemas.openxmlformats.org/officeDocument/2006/relationships/hyperlink" Target="http://pbs.twimg.com/profile_images/903429727318294528/I0FEULHs_normal.jpg" TargetMode="External" /><Relationship Id="rId687" Type="http://schemas.openxmlformats.org/officeDocument/2006/relationships/hyperlink" Target="http://pbs.twimg.com/profile_images/903429727318294528/I0FEULHs_normal.jpg" TargetMode="External" /><Relationship Id="rId688" Type="http://schemas.openxmlformats.org/officeDocument/2006/relationships/hyperlink" Target="http://pbs.twimg.com/profile_images/903429727318294528/I0FEULHs_normal.jpg" TargetMode="External" /><Relationship Id="rId689" Type="http://schemas.openxmlformats.org/officeDocument/2006/relationships/hyperlink" Target="http://pbs.twimg.com/profile_images/903429727318294528/I0FEULHs_normal.jpg" TargetMode="External" /><Relationship Id="rId690" Type="http://schemas.openxmlformats.org/officeDocument/2006/relationships/hyperlink" Target="http://pbs.twimg.com/profile_images/903429727318294528/I0FEULHs_normal.jpg" TargetMode="External" /><Relationship Id="rId691" Type="http://schemas.openxmlformats.org/officeDocument/2006/relationships/hyperlink" Target="http://pbs.twimg.com/profile_images/903429727318294528/I0FEULHs_normal.jpg" TargetMode="External" /><Relationship Id="rId692" Type="http://schemas.openxmlformats.org/officeDocument/2006/relationships/hyperlink" Target="http://pbs.twimg.com/profile_images/903429727318294528/I0FEULHs_normal.jpg" TargetMode="External" /><Relationship Id="rId693" Type="http://schemas.openxmlformats.org/officeDocument/2006/relationships/hyperlink" Target="http://pbs.twimg.com/profile_images/903429727318294528/I0FEULHs_normal.jpg" TargetMode="External" /><Relationship Id="rId694" Type="http://schemas.openxmlformats.org/officeDocument/2006/relationships/hyperlink" Target="http://pbs.twimg.com/profile_images/903429727318294528/I0FEULHs_normal.jpg" TargetMode="External" /><Relationship Id="rId695" Type="http://schemas.openxmlformats.org/officeDocument/2006/relationships/hyperlink" Target="http://pbs.twimg.com/profile_images/903429727318294528/I0FEULHs_normal.jpg" TargetMode="External" /><Relationship Id="rId696" Type="http://schemas.openxmlformats.org/officeDocument/2006/relationships/hyperlink" Target="http://pbs.twimg.com/profile_images/903429727318294528/I0FEULHs_normal.jpg" TargetMode="External" /><Relationship Id="rId697" Type="http://schemas.openxmlformats.org/officeDocument/2006/relationships/hyperlink" Target="http://pbs.twimg.com/profile_images/903429727318294528/I0FEULHs_normal.jpg" TargetMode="External" /><Relationship Id="rId698" Type="http://schemas.openxmlformats.org/officeDocument/2006/relationships/hyperlink" Target="http://pbs.twimg.com/profile_images/903429727318294528/I0FEULHs_normal.jpg" TargetMode="External" /><Relationship Id="rId699" Type="http://schemas.openxmlformats.org/officeDocument/2006/relationships/hyperlink" Target="http://pbs.twimg.com/profile_images/903429727318294528/I0FEULHs_normal.jpg" TargetMode="External" /><Relationship Id="rId700" Type="http://schemas.openxmlformats.org/officeDocument/2006/relationships/hyperlink" Target="http://pbs.twimg.com/profile_images/903429727318294528/I0FEULHs_normal.jpg" TargetMode="External" /><Relationship Id="rId701" Type="http://schemas.openxmlformats.org/officeDocument/2006/relationships/hyperlink" Target="http://pbs.twimg.com/profile_images/903429727318294528/I0FEULHs_normal.jpg" TargetMode="External" /><Relationship Id="rId702" Type="http://schemas.openxmlformats.org/officeDocument/2006/relationships/hyperlink" Target="http://pbs.twimg.com/profile_images/903429727318294528/I0FEULHs_normal.jpg" TargetMode="External" /><Relationship Id="rId703" Type="http://schemas.openxmlformats.org/officeDocument/2006/relationships/hyperlink" Target="http://pbs.twimg.com/profile_images/903429727318294528/I0FEULHs_normal.jpg" TargetMode="External" /><Relationship Id="rId704" Type="http://schemas.openxmlformats.org/officeDocument/2006/relationships/hyperlink" Target="http://pbs.twimg.com/profile_images/903429727318294528/I0FEULHs_normal.jpg" TargetMode="External" /><Relationship Id="rId705" Type="http://schemas.openxmlformats.org/officeDocument/2006/relationships/hyperlink" Target="http://pbs.twimg.com/profile_images/903429727318294528/I0FEULHs_normal.jpg" TargetMode="External" /><Relationship Id="rId706" Type="http://schemas.openxmlformats.org/officeDocument/2006/relationships/hyperlink" Target="http://pbs.twimg.com/profile_images/903429727318294528/I0FEULHs_normal.jpg" TargetMode="External" /><Relationship Id="rId707" Type="http://schemas.openxmlformats.org/officeDocument/2006/relationships/hyperlink" Target="http://pbs.twimg.com/profile_images/903429727318294528/I0FEULHs_normal.jpg" TargetMode="External" /><Relationship Id="rId708" Type="http://schemas.openxmlformats.org/officeDocument/2006/relationships/hyperlink" Target="http://pbs.twimg.com/profile_images/903429727318294528/I0FEULHs_normal.jpg" TargetMode="External" /><Relationship Id="rId709" Type="http://schemas.openxmlformats.org/officeDocument/2006/relationships/hyperlink" Target="http://pbs.twimg.com/profile_images/903429727318294528/I0FEULHs_normal.jpg" TargetMode="External" /><Relationship Id="rId710" Type="http://schemas.openxmlformats.org/officeDocument/2006/relationships/hyperlink" Target="http://pbs.twimg.com/profile_images/903429727318294528/I0FEULHs_normal.jpg" TargetMode="External" /><Relationship Id="rId711" Type="http://schemas.openxmlformats.org/officeDocument/2006/relationships/hyperlink" Target="http://pbs.twimg.com/profile_images/903429727318294528/I0FEULHs_normal.jpg" TargetMode="External" /><Relationship Id="rId712" Type="http://schemas.openxmlformats.org/officeDocument/2006/relationships/hyperlink" Target="http://pbs.twimg.com/profile_images/903429727318294528/I0FEULHs_normal.jpg" TargetMode="External" /><Relationship Id="rId713" Type="http://schemas.openxmlformats.org/officeDocument/2006/relationships/hyperlink" Target="http://pbs.twimg.com/profile_images/903429727318294528/I0FEULHs_normal.jpg" TargetMode="External" /><Relationship Id="rId714" Type="http://schemas.openxmlformats.org/officeDocument/2006/relationships/hyperlink" Target="http://pbs.twimg.com/profile_images/903429727318294528/I0FEULHs_normal.jpg" TargetMode="External" /><Relationship Id="rId715" Type="http://schemas.openxmlformats.org/officeDocument/2006/relationships/hyperlink" Target="http://pbs.twimg.com/profile_images/903429727318294528/I0FEULHs_normal.jpg" TargetMode="External" /><Relationship Id="rId716" Type="http://schemas.openxmlformats.org/officeDocument/2006/relationships/hyperlink" Target="http://pbs.twimg.com/profile_images/903429727318294528/I0FEULHs_normal.jpg" TargetMode="External" /><Relationship Id="rId717" Type="http://schemas.openxmlformats.org/officeDocument/2006/relationships/hyperlink" Target="http://pbs.twimg.com/profile_images/903429727318294528/I0FEULHs_normal.jpg" TargetMode="External" /><Relationship Id="rId718" Type="http://schemas.openxmlformats.org/officeDocument/2006/relationships/hyperlink" Target="http://pbs.twimg.com/profile_images/987088157526016002/Eajs_5gF_normal.jpg" TargetMode="External" /><Relationship Id="rId719" Type="http://schemas.openxmlformats.org/officeDocument/2006/relationships/hyperlink" Target="http://pbs.twimg.com/profile_images/987088157526016002/Eajs_5gF_normal.jpg" TargetMode="External" /><Relationship Id="rId720" Type="http://schemas.openxmlformats.org/officeDocument/2006/relationships/hyperlink" Target="http://pbs.twimg.com/profile_images/987088157526016002/Eajs_5gF_normal.jpg" TargetMode="External" /><Relationship Id="rId721" Type="http://schemas.openxmlformats.org/officeDocument/2006/relationships/hyperlink" Target="http://pbs.twimg.com/profile_images/987088157526016002/Eajs_5gF_normal.jpg" TargetMode="External" /><Relationship Id="rId722" Type="http://schemas.openxmlformats.org/officeDocument/2006/relationships/hyperlink" Target="http://pbs.twimg.com/profile_images/987088157526016002/Eajs_5gF_normal.jpg" TargetMode="External" /><Relationship Id="rId723" Type="http://schemas.openxmlformats.org/officeDocument/2006/relationships/hyperlink" Target="http://pbs.twimg.com/profile_images/987088157526016002/Eajs_5gF_normal.jpg" TargetMode="External" /><Relationship Id="rId724" Type="http://schemas.openxmlformats.org/officeDocument/2006/relationships/hyperlink" Target="http://pbs.twimg.com/profile_images/987088157526016002/Eajs_5gF_normal.jpg" TargetMode="External" /><Relationship Id="rId725" Type="http://schemas.openxmlformats.org/officeDocument/2006/relationships/hyperlink" Target="http://pbs.twimg.com/profile_images/987088157526016002/Eajs_5gF_normal.jpg" TargetMode="External" /><Relationship Id="rId726" Type="http://schemas.openxmlformats.org/officeDocument/2006/relationships/hyperlink" Target="http://pbs.twimg.com/profile_images/987088157526016002/Eajs_5gF_normal.jpg" TargetMode="External" /><Relationship Id="rId727" Type="http://schemas.openxmlformats.org/officeDocument/2006/relationships/hyperlink" Target="http://pbs.twimg.com/profile_images/987088157526016002/Eajs_5gF_normal.jpg" TargetMode="External" /><Relationship Id="rId728" Type="http://schemas.openxmlformats.org/officeDocument/2006/relationships/hyperlink" Target="http://pbs.twimg.com/profile_images/619659289469169664/PHkYDzJx_normal.jpg" TargetMode="External" /><Relationship Id="rId729" Type="http://schemas.openxmlformats.org/officeDocument/2006/relationships/hyperlink" Target="http://pbs.twimg.com/profile_images/619659289469169664/PHkYDzJx_normal.jpg" TargetMode="External" /><Relationship Id="rId730" Type="http://schemas.openxmlformats.org/officeDocument/2006/relationships/hyperlink" Target="http://pbs.twimg.com/profile_images/619659289469169664/PHkYDzJx_normal.jpg" TargetMode="External" /><Relationship Id="rId731" Type="http://schemas.openxmlformats.org/officeDocument/2006/relationships/hyperlink" Target="http://pbs.twimg.com/profile_images/619659289469169664/PHkYDzJx_normal.jpg" TargetMode="External" /><Relationship Id="rId732" Type="http://schemas.openxmlformats.org/officeDocument/2006/relationships/hyperlink" Target="http://pbs.twimg.com/profile_images/619659289469169664/PHkYDzJx_normal.jpg" TargetMode="External" /><Relationship Id="rId733" Type="http://schemas.openxmlformats.org/officeDocument/2006/relationships/hyperlink" Target="http://pbs.twimg.com/profile_images/619659289469169664/PHkYDzJx_normal.jpg" TargetMode="External" /><Relationship Id="rId734" Type="http://schemas.openxmlformats.org/officeDocument/2006/relationships/hyperlink" Target="http://pbs.twimg.com/profile_images/619659289469169664/PHkYDzJx_normal.jpg" TargetMode="External" /><Relationship Id="rId735" Type="http://schemas.openxmlformats.org/officeDocument/2006/relationships/hyperlink" Target="http://pbs.twimg.com/profile_images/619659289469169664/PHkYDzJx_normal.jpg" TargetMode="External" /><Relationship Id="rId736" Type="http://schemas.openxmlformats.org/officeDocument/2006/relationships/hyperlink" Target="http://pbs.twimg.com/profile_images/619659289469169664/PHkYDzJx_normal.jpg" TargetMode="External" /><Relationship Id="rId737" Type="http://schemas.openxmlformats.org/officeDocument/2006/relationships/hyperlink" Target="http://pbs.twimg.com/profile_images/1074768215790764032/suShcWDO_normal.jpg" TargetMode="External" /><Relationship Id="rId738" Type="http://schemas.openxmlformats.org/officeDocument/2006/relationships/hyperlink" Target="http://pbs.twimg.com/profile_images/1074768215790764032/suShcWDO_normal.jpg" TargetMode="External" /><Relationship Id="rId739" Type="http://schemas.openxmlformats.org/officeDocument/2006/relationships/hyperlink" Target="http://pbs.twimg.com/profile_images/1103758377153425411/VjMDWkor_normal.jpg" TargetMode="External" /><Relationship Id="rId740" Type="http://schemas.openxmlformats.org/officeDocument/2006/relationships/hyperlink" Target="http://pbs.twimg.com/profile_images/1103758377153425411/VjMDWkor_normal.jpg" TargetMode="External" /><Relationship Id="rId741" Type="http://schemas.openxmlformats.org/officeDocument/2006/relationships/hyperlink" Target="http://pbs.twimg.com/profile_images/987088157526016002/Eajs_5gF_normal.jpg" TargetMode="External" /><Relationship Id="rId742" Type="http://schemas.openxmlformats.org/officeDocument/2006/relationships/hyperlink" Target="http://pbs.twimg.com/profile_images/987088157526016002/Eajs_5gF_normal.jpg" TargetMode="External" /><Relationship Id="rId743" Type="http://schemas.openxmlformats.org/officeDocument/2006/relationships/hyperlink" Target="http://pbs.twimg.com/profile_images/987088157526016002/Eajs_5gF_normal.jpg" TargetMode="External" /><Relationship Id="rId744" Type="http://schemas.openxmlformats.org/officeDocument/2006/relationships/hyperlink" Target="http://pbs.twimg.com/profile_images/987088157526016002/Eajs_5gF_normal.jpg" TargetMode="External" /><Relationship Id="rId745" Type="http://schemas.openxmlformats.org/officeDocument/2006/relationships/hyperlink" Target="http://pbs.twimg.com/profile_images/987088157526016002/Eajs_5gF_normal.jpg" TargetMode="External" /><Relationship Id="rId746" Type="http://schemas.openxmlformats.org/officeDocument/2006/relationships/hyperlink" Target="http://pbs.twimg.com/profile_images/987088157526016002/Eajs_5gF_normal.jpg" TargetMode="External" /><Relationship Id="rId747" Type="http://schemas.openxmlformats.org/officeDocument/2006/relationships/hyperlink" Target="http://pbs.twimg.com/profile_images/987088157526016002/Eajs_5gF_normal.jpg" TargetMode="External" /><Relationship Id="rId748" Type="http://schemas.openxmlformats.org/officeDocument/2006/relationships/hyperlink" Target="http://pbs.twimg.com/profile_images/987088157526016002/Eajs_5gF_normal.jpg" TargetMode="External" /><Relationship Id="rId749" Type="http://schemas.openxmlformats.org/officeDocument/2006/relationships/hyperlink" Target="http://pbs.twimg.com/profile_images/987088157526016002/Eajs_5gF_normal.jpg" TargetMode="External" /><Relationship Id="rId750" Type="http://schemas.openxmlformats.org/officeDocument/2006/relationships/hyperlink" Target="http://pbs.twimg.com/profile_images/987088157526016002/Eajs_5gF_normal.jpg" TargetMode="External" /><Relationship Id="rId751" Type="http://schemas.openxmlformats.org/officeDocument/2006/relationships/hyperlink" Target="http://pbs.twimg.com/profile_images/987088157526016002/Eajs_5gF_normal.jpg" TargetMode="External" /><Relationship Id="rId752" Type="http://schemas.openxmlformats.org/officeDocument/2006/relationships/hyperlink" Target="http://pbs.twimg.com/profile_images/987088157526016002/Eajs_5gF_normal.jpg" TargetMode="External" /><Relationship Id="rId753" Type="http://schemas.openxmlformats.org/officeDocument/2006/relationships/hyperlink" Target="http://pbs.twimg.com/profile_images/987088157526016002/Eajs_5gF_normal.jpg" TargetMode="External" /><Relationship Id="rId754" Type="http://schemas.openxmlformats.org/officeDocument/2006/relationships/hyperlink" Target="http://pbs.twimg.com/profile_images/987088157526016002/Eajs_5gF_normal.jpg" TargetMode="External" /><Relationship Id="rId755" Type="http://schemas.openxmlformats.org/officeDocument/2006/relationships/hyperlink" Target="http://pbs.twimg.com/profile_images/987088157526016002/Eajs_5gF_normal.jpg" TargetMode="External" /><Relationship Id="rId756" Type="http://schemas.openxmlformats.org/officeDocument/2006/relationships/hyperlink" Target="http://pbs.twimg.com/profile_images/987088157526016002/Eajs_5gF_normal.jpg" TargetMode="External" /><Relationship Id="rId757" Type="http://schemas.openxmlformats.org/officeDocument/2006/relationships/hyperlink" Target="http://pbs.twimg.com/profile_images/987088157526016002/Eajs_5gF_normal.jpg" TargetMode="External" /><Relationship Id="rId758" Type="http://schemas.openxmlformats.org/officeDocument/2006/relationships/hyperlink" Target="http://pbs.twimg.com/profile_images/987088157526016002/Eajs_5gF_normal.jpg" TargetMode="External" /><Relationship Id="rId759" Type="http://schemas.openxmlformats.org/officeDocument/2006/relationships/hyperlink" Target="http://pbs.twimg.com/profile_images/987088157526016002/Eajs_5gF_normal.jpg" TargetMode="External" /><Relationship Id="rId760" Type="http://schemas.openxmlformats.org/officeDocument/2006/relationships/hyperlink" Target="http://pbs.twimg.com/profile_images/987088157526016002/Eajs_5gF_normal.jpg" TargetMode="External" /><Relationship Id="rId761" Type="http://schemas.openxmlformats.org/officeDocument/2006/relationships/hyperlink" Target="http://pbs.twimg.com/profile_images/987088157526016002/Eajs_5gF_normal.jpg" TargetMode="External" /><Relationship Id="rId762" Type="http://schemas.openxmlformats.org/officeDocument/2006/relationships/hyperlink" Target="http://pbs.twimg.com/profile_images/987088157526016002/Eajs_5gF_normal.jpg" TargetMode="External" /><Relationship Id="rId763" Type="http://schemas.openxmlformats.org/officeDocument/2006/relationships/hyperlink" Target="http://pbs.twimg.com/profile_images/987088157526016002/Eajs_5gF_normal.jpg" TargetMode="External" /><Relationship Id="rId764" Type="http://schemas.openxmlformats.org/officeDocument/2006/relationships/hyperlink" Target="http://pbs.twimg.com/profile_images/987088157526016002/Eajs_5gF_normal.jpg" TargetMode="External" /><Relationship Id="rId765" Type="http://schemas.openxmlformats.org/officeDocument/2006/relationships/hyperlink" Target="http://pbs.twimg.com/profile_images/987088157526016002/Eajs_5gF_normal.jpg" TargetMode="External" /><Relationship Id="rId766" Type="http://schemas.openxmlformats.org/officeDocument/2006/relationships/hyperlink" Target="http://pbs.twimg.com/profile_images/987088157526016002/Eajs_5gF_normal.jpg" TargetMode="External" /><Relationship Id="rId767" Type="http://schemas.openxmlformats.org/officeDocument/2006/relationships/hyperlink" Target="http://pbs.twimg.com/profile_images/987088157526016002/Eajs_5gF_normal.jpg" TargetMode="External" /><Relationship Id="rId768" Type="http://schemas.openxmlformats.org/officeDocument/2006/relationships/hyperlink" Target="http://pbs.twimg.com/profile_images/1100281790143610880/Z4-5Xne6_normal.jpg" TargetMode="External" /><Relationship Id="rId769" Type="http://schemas.openxmlformats.org/officeDocument/2006/relationships/hyperlink" Target="http://pbs.twimg.com/profile_images/1095353343466262528/zmoyccGj_normal.jpg" TargetMode="External" /><Relationship Id="rId770" Type="http://schemas.openxmlformats.org/officeDocument/2006/relationships/hyperlink" Target="http://pbs.twimg.com/profile_images/1095353343466262528/zmoyccGj_normal.jpg" TargetMode="External" /><Relationship Id="rId771" Type="http://schemas.openxmlformats.org/officeDocument/2006/relationships/hyperlink" Target="http://pbs.twimg.com/profile_images/1095353343466262528/zmoyccGj_normal.jpg" TargetMode="External" /><Relationship Id="rId772" Type="http://schemas.openxmlformats.org/officeDocument/2006/relationships/hyperlink" Target="http://pbs.twimg.com/profile_images/1095353343466262528/zmoyccGj_normal.jpg" TargetMode="External" /><Relationship Id="rId773" Type="http://schemas.openxmlformats.org/officeDocument/2006/relationships/hyperlink" Target="http://pbs.twimg.com/profile_images/1095353343466262528/zmoyccGj_normal.jpg" TargetMode="External" /><Relationship Id="rId774" Type="http://schemas.openxmlformats.org/officeDocument/2006/relationships/hyperlink" Target="http://pbs.twimg.com/profile_images/1095353343466262528/zmoyccGj_normal.jpg" TargetMode="External" /><Relationship Id="rId775" Type="http://schemas.openxmlformats.org/officeDocument/2006/relationships/hyperlink" Target="http://pbs.twimg.com/profile_images/1095353343466262528/zmoyccGj_normal.jpg" TargetMode="External" /><Relationship Id="rId776" Type="http://schemas.openxmlformats.org/officeDocument/2006/relationships/hyperlink" Target="http://pbs.twimg.com/profile_images/1095353343466262528/zmoyccGj_normal.jpg" TargetMode="External" /><Relationship Id="rId777" Type="http://schemas.openxmlformats.org/officeDocument/2006/relationships/hyperlink" Target="http://pbs.twimg.com/profile_images/1095353343466262528/zmoyccGj_normal.jpg" TargetMode="External" /><Relationship Id="rId778" Type="http://schemas.openxmlformats.org/officeDocument/2006/relationships/hyperlink" Target="http://pbs.twimg.com/profile_images/1095353343466262528/zmoyccGj_normal.jpg" TargetMode="External" /><Relationship Id="rId779" Type="http://schemas.openxmlformats.org/officeDocument/2006/relationships/hyperlink" Target="http://pbs.twimg.com/profile_images/1095353343466262528/zmoyccGj_normal.jpg" TargetMode="External" /><Relationship Id="rId780" Type="http://schemas.openxmlformats.org/officeDocument/2006/relationships/hyperlink" Target="http://pbs.twimg.com/profile_images/1095353343466262528/zmoyccGj_normal.jpg" TargetMode="External" /><Relationship Id="rId781" Type="http://schemas.openxmlformats.org/officeDocument/2006/relationships/hyperlink" Target="http://pbs.twimg.com/profile_images/1095353343466262528/zmoyccGj_normal.jpg" TargetMode="External" /><Relationship Id="rId782" Type="http://schemas.openxmlformats.org/officeDocument/2006/relationships/hyperlink" Target="http://pbs.twimg.com/profile_images/1095353343466262528/zmoyccGj_normal.jpg" TargetMode="External" /><Relationship Id="rId783" Type="http://schemas.openxmlformats.org/officeDocument/2006/relationships/hyperlink" Target="http://pbs.twimg.com/profile_images/1095353343466262528/zmoyccGj_normal.jpg" TargetMode="External" /><Relationship Id="rId784" Type="http://schemas.openxmlformats.org/officeDocument/2006/relationships/hyperlink" Target="http://pbs.twimg.com/profile_images/1100281790143610880/Z4-5Xne6_normal.jpg" TargetMode="External" /><Relationship Id="rId785" Type="http://schemas.openxmlformats.org/officeDocument/2006/relationships/hyperlink" Target="http://pbs.twimg.com/profile_images/1100281790143610880/Z4-5Xne6_normal.jpg" TargetMode="External" /><Relationship Id="rId786" Type="http://schemas.openxmlformats.org/officeDocument/2006/relationships/hyperlink" Target="http://pbs.twimg.com/profile_images/1100281790143610880/Z4-5Xne6_normal.jpg" TargetMode="External" /><Relationship Id="rId787" Type="http://schemas.openxmlformats.org/officeDocument/2006/relationships/hyperlink" Target="http://pbs.twimg.com/profile_images/1103758377153425411/VjMDWkor_normal.jpg" TargetMode="External" /><Relationship Id="rId788" Type="http://schemas.openxmlformats.org/officeDocument/2006/relationships/hyperlink" Target="http://pbs.twimg.com/profile_images/1103758377153425411/VjMDWkor_normal.jpg" TargetMode="External" /><Relationship Id="rId789" Type="http://schemas.openxmlformats.org/officeDocument/2006/relationships/hyperlink" Target="http://pbs.twimg.com/profile_images/1103758377153425411/VjMDWkor_normal.jpg" TargetMode="External" /><Relationship Id="rId790" Type="http://schemas.openxmlformats.org/officeDocument/2006/relationships/hyperlink" Target="http://pbs.twimg.com/profile_images/1103758377153425411/VjMDWkor_normal.jpg" TargetMode="External" /><Relationship Id="rId791" Type="http://schemas.openxmlformats.org/officeDocument/2006/relationships/hyperlink" Target="http://pbs.twimg.com/profile_images/1103758377153425411/VjMDWkor_normal.jpg" TargetMode="External" /><Relationship Id="rId792" Type="http://schemas.openxmlformats.org/officeDocument/2006/relationships/hyperlink" Target="http://pbs.twimg.com/profile_images/1103758377153425411/VjMDWkor_normal.jpg" TargetMode="External" /><Relationship Id="rId793" Type="http://schemas.openxmlformats.org/officeDocument/2006/relationships/hyperlink" Target="http://pbs.twimg.com/profile_images/1103758377153425411/VjMDWkor_normal.jpg" TargetMode="External" /><Relationship Id="rId794" Type="http://schemas.openxmlformats.org/officeDocument/2006/relationships/hyperlink" Target="http://pbs.twimg.com/profile_images/1103758377153425411/VjMDWkor_normal.jpg" TargetMode="External" /><Relationship Id="rId795" Type="http://schemas.openxmlformats.org/officeDocument/2006/relationships/hyperlink" Target="http://pbs.twimg.com/profile_images/1103758377153425411/VjMDWkor_normal.jpg" TargetMode="External" /><Relationship Id="rId796" Type="http://schemas.openxmlformats.org/officeDocument/2006/relationships/hyperlink" Target="https://pbs.twimg.com/media/D1UyEyJXcAEKXvD.jpg" TargetMode="External" /><Relationship Id="rId797" Type="http://schemas.openxmlformats.org/officeDocument/2006/relationships/hyperlink" Target="http://pbs.twimg.com/profile_images/1103758377153425411/VjMDWkor_normal.jpg" TargetMode="External" /><Relationship Id="rId798" Type="http://schemas.openxmlformats.org/officeDocument/2006/relationships/hyperlink" Target="http://pbs.twimg.com/profile_images/1103758377153425411/VjMDWkor_normal.jpg" TargetMode="External" /><Relationship Id="rId799" Type="http://schemas.openxmlformats.org/officeDocument/2006/relationships/hyperlink" Target="https://pbs.twimg.com/media/D1U0O0XWoAA7wq8.jpg" TargetMode="External" /><Relationship Id="rId800" Type="http://schemas.openxmlformats.org/officeDocument/2006/relationships/hyperlink" Target="http://pbs.twimg.com/profile_images/1103758377153425411/VjMDWkor_normal.jpg" TargetMode="External" /><Relationship Id="rId801" Type="http://schemas.openxmlformats.org/officeDocument/2006/relationships/hyperlink" Target="http://pbs.twimg.com/profile_images/1103758377153425411/VjMDWkor_normal.jpg" TargetMode="External" /><Relationship Id="rId802" Type="http://schemas.openxmlformats.org/officeDocument/2006/relationships/hyperlink" Target="http://pbs.twimg.com/profile_images/1103758377153425411/VjMDWkor_normal.jpg" TargetMode="External" /><Relationship Id="rId803" Type="http://schemas.openxmlformats.org/officeDocument/2006/relationships/hyperlink" Target="http://pbs.twimg.com/profile_images/1103758377153425411/VjMDWkor_normal.jpg" TargetMode="External" /><Relationship Id="rId804" Type="http://schemas.openxmlformats.org/officeDocument/2006/relationships/hyperlink" Target="http://pbs.twimg.com/profile_images/912104457990795264/Kcu24AP2_normal.jpg" TargetMode="External" /><Relationship Id="rId805" Type="http://schemas.openxmlformats.org/officeDocument/2006/relationships/hyperlink" Target="http://pbs.twimg.com/profile_images/912104457990795264/Kcu24AP2_normal.jpg" TargetMode="External" /><Relationship Id="rId806" Type="http://schemas.openxmlformats.org/officeDocument/2006/relationships/hyperlink" Target="http://pbs.twimg.com/profile_images/1054446252958666753/O0g9fJEt_normal.jpg" TargetMode="External" /><Relationship Id="rId807" Type="http://schemas.openxmlformats.org/officeDocument/2006/relationships/hyperlink" Target="http://pbs.twimg.com/profile_images/1054446252958666753/O0g9fJEt_normal.jpg" TargetMode="External" /><Relationship Id="rId808" Type="http://schemas.openxmlformats.org/officeDocument/2006/relationships/hyperlink" Target="http://pbs.twimg.com/profile_images/1054446252958666753/O0g9fJEt_normal.jpg" TargetMode="External" /><Relationship Id="rId809" Type="http://schemas.openxmlformats.org/officeDocument/2006/relationships/hyperlink" Target="http://pbs.twimg.com/profile_images/1054446252958666753/O0g9fJEt_normal.jpg" TargetMode="External" /><Relationship Id="rId810" Type="http://schemas.openxmlformats.org/officeDocument/2006/relationships/hyperlink" Target="http://pbs.twimg.com/profile_images/1054446252958666753/O0g9fJEt_normal.jpg" TargetMode="External" /><Relationship Id="rId811" Type="http://schemas.openxmlformats.org/officeDocument/2006/relationships/hyperlink" Target="http://pbs.twimg.com/profile_images/1054446252958666753/O0g9fJEt_normal.jpg" TargetMode="External" /><Relationship Id="rId812" Type="http://schemas.openxmlformats.org/officeDocument/2006/relationships/hyperlink" Target="http://pbs.twimg.com/profile_images/1054446252958666753/O0g9fJEt_normal.jpg" TargetMode="External" /><Relationship Id="rId813" Type="http://schemas.openxmlformats.org/officeDocument/2006/relationships/hyperlink" Target="http://pbs.twimg.com/profile_images/1054446252958666753/O0g9fJEt_normal.jpg" TargetMode="External" /><Relationship Id="rId814" Type="http://schemas.openxmlformats.org/officeDocument/2006/relationships/hyperlink" Target="http://pbs.twimg.com/profile_images/1054446252958666753/O0g9fJEt_normal.jpg" TargetMode="External" /><Relationship Id="rId815" Type="http://schemas.openxmlformats.org/officeDocument/2006/relationships/hyperlink" Target="http://pbs.twimg.com/profile_images/1054446252958666753/O0g9fJEt_normal.jpg" TargetMode="External" /><Relationship Id="rId816" Type="http://schemas.openxmlformats.org/officeDocument/2006/relationships/hyperlink" Target="http://pbs.twimg.com/profile_images/995992335593816064/rfAOi64E_normal.jpg" TargetMode="External" /><Relationship Id="rId817" Type="http://schemas.openxmlformats.org/officeDocument/2006/relationships/hyperlink" Target="http://pbs.twimg.com/profile_images/1026728340281905153/y5JPhmrZ_normal.jpg" TargetMode="External" /><Relationship Id="rId818" Type="http://schemas.openxmlformats.org/officeDocument/2006/relationships/hyperlink" Target="https://twitter.com/autisticosaurus/status/1102294238430224385" TargetMode="External" /><Relationship Id="rId819" Type="http://schemas.openxmlformats.org/officeDocument/2006/relationships/hyperlink" Target="https://twitter.com/autisticosaurus/status/1102294240502185984" TargetMode="External" /><Relationship Id="rId820" Type="http://schemas.openxmlformats.org/officeDocument/2006/relationships/hyperlink" Target="https://twitter.com/autisticosaurus/status/1102294242192433154" TargetMode="External" /><Relationship Id="rId821" Type="http://schemas.openxmlformats.org/officeDocument/2006/relationships/hyperlink" Target="https://twitter.com/autisticosaurus/status/1102294244138590209" TargetMode="External" /><Relationship Id="rId822" Type="http://schemas.openxmlformats.org/officeDocument/2006/relationships/hyperlink" Target="https://twitter.com/autisticosaurus/status/1102294245661118464" TargetMode="External" /><Relationship Id="rId823" Type="http://schemas.openxmlformats.org/officeDocument/2006/relationships/hyperlink" Target="https://twitter.com/nicole_cliffe/status/1102317447967760386" TargetMode="External" /><Relationship Id="rId824" Type="http://schemas.openxmlformats.org/officeDocument/2006/relationships/hyperlink" Target="https://twitter.com/nicole_cliffe/status/1102317447967760386" TargetMode="External" /><Relationship Id="rId825" Type="http://schemas.openxmlformats.org/officeDocument/2006/relationships/hyperlink" Target="https://twitter.com/nicole_cliffe/status/1102317447967760386" TargetMode="External" /><Relationship Id="rId826" Type="http://schemas.openxmlformats.org/officeDocument/2006/relationships/hyperlink" Target="https://twitter.com/lelielle/status/1102317551839666177" TargetMode="External" /><Relationship Id="rId827" Type="http://schemas.openxmlformats.org/officeDocument/2006/relationships/hyperlink" Target="https://twitter.com/lelielle/status/1102317551839666177" TargetMode="External" /><Relationship Id="rId828" Type="http://schemas.openxmlformats.org/officeDocument/2006/relationships/hyperlink" Target="https://twitter.com/lelielle/status/1102317551839666177" TargetMode="External" /><Relationship Id="rId829" Type="http://schemas.openxmlformats.org/officeDocument/2006/relationships/hyperlink" Target="https://twitter.com/georgetakesajob/status/1102318637237653504" TargetMode="External" /><Relationship Id="rId830" Type="http://schemas.openxmlformats.org/officeDocument/2006/relationships/hyperlink" Target="https://twitter.com/georgetakesajob/status/1102318637237653504" TargetMode="External" /><Relationship Id="rId831" Type="http://schemas.openxmlformats.org/officeDocument/2006/relationships/hyperlink" Target="https://twitter.com/georgetakesajob/status/1102318637237653504" TargetMode="External" /><Relationship Id="rId832" Type="http://schemas.openxmlformats.org/officeDocument/2006/relationships/hyperlink" Target="https://twitter.com/madelineandraia/status/1102320076282159104" TargetMode="External" /><Relationship Id="rId833" Type="http://schemas.openxmlformats.org/officeDocument/2006/relationships/hyperlink" Target="https://twitter.com/bosswizard1984/status/1102321057124548608" TargetMode="External" /><Relationship Id="rId834" Type="http://schemas.openxmlformats.org/officeDocument/2006/relationships/hyperlink" Target="https://twitter.com/flpeir/status/1102321475992858624" TargetMode="External" /><Relationship Id="rId835" Type="http://schemas.openxmlformats.org/officeDocument/2006/relationships/hyperlink" Target="https://twitter.com/flpeir/status/1102321475992858624" TargetMode="External" /><Relationship Id="rId836" Type="http://schemas.openxmlformats.org/officeDocument/2006/relationships/hyperlink" Target="https://twitter.com/flpeir/status/1102321475992858624" TargetMode="External" /><Relationship Id="rId837" Type="http://schemas.openxmlformats.org/officeDocument/2006/relationships/hyperlink" Target="https://twitter.com/tiara_laird/status/1102322486367186944" TargetMode="External" /><Relationship Id="rId838" Type="http://schemas.openxmlformats.org/officeDocument/2006/relationships/hyperlink" Target="https://twitter.com/funkiepiano/status/1102321493432852480" TargetMode="External" /><Relationship Id="rId839" Type="http://schemas.openxmlformats.org/officeDocument/2006/relationships/hyperlink" Target="https://twitter.com/funkiepiano/status/1102322487810015232" TargetMode="External" /><Relationship Id="rId840" Type="http://schemas.openxmlformats.org/officeDocument/2006/relationships/hyperlink" Target="https://twitter.com/arizonakarenina/status/1102322570026614784" TargetMode="External" /><Relationship Id="rId841" Type="http://schemas.openxmlformats.org/officeDocument/2006/relationships/hyperlink" Target="https://twitter.com/tokenblackaspie/status/1102322692768890881" TargetMode="External" /><Relationship Id="rId842" Type="http://schemas.openxmlformats.org/officeDocument/2006/relationships/hyperlink" Target="https://twitter.com/__insa__/status/1102325337483108358" TargetMode="External" /><Relationship Id="rId843" Type="http://schemas.openxmlformats.org/officeDocument/2006/relationships/hyperlink" Target="https://twitter.com/__insa__/status/1102325337483108358" TargetMode="External" /><Relationship Id="rId844" Type="http://schemas.openxmlformats.org/officeDocument/2006/relationships/hyperlink" Target="https://twitter.com/__insa__/status/1102325337483108358" TargetMode="External" /><Relationship Id="rId845" Type="http://schemas.openxmlformats.org/officeDocument/2006/relationships/hyperlink" Target="https://twitter.com/__insa__/status/1102325337483108358" TargetMode="External" /><Relationship Id="rId846" Type="http://schemas.openxmlformats.org/officeDocument/2006/relationships/hyperlink" Target="https://twitter.com/diabeticrhythm/status/1102316208420990981" TargetMode="External" /><Relationship Id="rId847" Type="http://schemas.openxmlformats.org/officeDocument/2006/relationships/hyperlink" Target="https://twitter.com/diabeticrhythm/status/1102316806188998662" TargetMode="External" /><Relationship Id="rId848" Type="http://schemas.openxmlformats.org/officeDocument/2006/relationships/hyperlink" Target="https://twitter.com/diabeticrhythm/status/1102317547179950080" TargetMode="External" /><Relationship Id="rId849" Type="http://schemas.openxmlformats.org/officeDocument/2006/relationships/hyperlink" Target="https://twitter.com/diabeticrhythm/status/1102321107867262976" TargetMode="External" /><Relationship Id="rId850" Type="http://schemas.openxmlformats.org/officeDocument/2006/relationships/hyperlink" Target="https://twitter.com/diabeticrhythm/status/1102321668536614912" TargetMode="External" /><Relationship Id="rId851" Type="http://schemas.openxmlformats.org/officeDocument/2006/relationships/hyperlink" Target="https://twitter.com/diabeticrhythm/status/1102321668536614912" TargetMode="External" /><Relationship Id="rId852" Type="http://schemas.openxmlformats.org/officeDocument/2006/relationships/hyperlink" Target="https://twitter.com/diabeticrhythm/status/1102325287335940098" TargetMode="External" /><Relationship Id="rId853" Type="http://schemas.openxmlformats.org/officeDocument/2006/relationships/hyperlink" Target="https://twitter.com/haleymossart/status/1102321912850665472" TargetMode="External" /><Relationship Id="rId854" Type="http://schemas.openxmlformats.org/officeDocument/2006/relationships/hyperlink" Target="https://twitter.com/clarissaj97/status/1102327749648269312" TargetMode="External" /><Relationship Id="rId855" Type="http://schemas.openxmlformats.org/officeDocument/2006/relationships/hyperlink" Target="https://twitter.com/gbosabiaspin/status/1102328346493546503" TargetMode="External" /><Relationship Id="rId856" Type="http://schemas.openxmlformats.org/officeDocument/2006/relationships/hyperlink" Target="https://twitter.com/pinkproletariat/status/1102329389856026629" TargetMode="External" /><Relationship Id="rId857" Type="http://schemas.openxmlformats.org/officeDocument/2006/relationships/hyperlink" Target="https://twitter.com/milly339/status/1102328990818357250" TargetMode="External" /><Relationship Id="rId858" Type="http://schemas.openxmlformats.org/officeDocument/2006/relationships/hyperlink" Target="https://twitter.com/milly339/status/1102328990818357250" TargetMode="External" /><Relationship Id="rId859" Type="http://schemas.openxmlformats.org/officeDocument/2006/relationships/hyperlink" Target="https://twitter.com/milly339/status/1102329773341270022" TargetMode="External" /><Relationship Id="rId860" Type="http://schemas.openxmlformats.org/officeDocument/2006/relationships/hyperlink" Target="https://twitter.com/asha_lh/status/1102330797510389760" TargetMode="External" /><Relationship Id="rId861" Type="http://schemas.openxmlformats.org/officeDocument/2006/relationships/hyperlink" Target="https://twitter.com/tphautism/status/1102331147613200385" TargetMode="External" /><Relationship Id="rId862" Type="http://schemas.openxmlformats.org/officeDocument/2006/relationships/hyperlink" Target="https://twitter.com/tphautism/status/1102331942819622912" TargetMode="External" /><Relationship Id="rId863" Type="http://schemas.openxmlformats.org/officeDocument/2006/relationships/hyperlink" Target="https://twitter.com/neptuneriley/status/1102335884085678080" TargetMode="External" /><Relationship Id="rId864" Type="http://schemas.openxmlformats.org/officeDocument/2006/relationships/hyperlink" Target="https://twitter.com/superoctet33/status/1102342759959031808" TargetMode="External" /><Relationship Id="rId865" Type="http://schemas.openxmlformats.org/officeDocument/2006/relationships/hyperlink" Target="https://twitter.com/autiedragon/status/1102342243174805506" TargetMode="External" /><Relationship Id="rId866" Type="http://schemas.openxmlformats.org/officeDocument/2006/relationships/hyperlink" Target="https://twitter.com/autiedragon/status/1102342771183108096" TargetMode="External" /><Relationship Id="rId867" Type="http://schemas.openxmlformats.org/officeDocument/2006/relationships/hyperlink" Target="https://twitter.com/autiedragon/status/1102342936203878400" TargetMode="External" /><Relationship Id="rId868" Type="http://schemas.openxmlformats.org/officeDocument/2006/relationships/hyperlink" Target="https://twitter.com/linkisagirl/status/1102369365557760000" TargetMode="External" /><Relationship Id="rId869" Type="http://schemas.openxmlformats.org/officeDocument/2006/relationships/hyperlink" Target="https://twitter.com/gwenstarlight/status/1102382975407345664" TargetMode="External" /><Relationship Id="rId870" Type="http://schemas.openxmlformats.org/officeDocument/2006/relationships/hyperlink" Target="https://twitter.com/tinker_tanner/status/1102386636917100544" TargetMode="External" /><Relationship Id="rId871" Type="http://schemas.openxmlformats.org/officeDocument/2006/relationships/hyperlink" Target="https://twitter.com/tinker_tanner/status/1102386636917100544" TargetMode="External" /><Relationship Id="rId872" Type="http://schemas.openxmlformats.org/officeDocument/2006/relationships/hyperlink" Target="https://twitter.com/tinker_tanner/status/1102386636917100544" TargetMode="External" /><Relationship Id="rId873" Type="http://schemas.openxmlformats.org/officeDocument/2006/relationships/hyperlink" Target="https://twitter.com/likeasquarepeg/status/1102390496712888320" TargetMode="External" /><Relationship Id="rId874" Type="http://schemas.openxmlformats.org/officeDocument/2006/relationships/hyperlink" Target="https://twitter.com/courtneyhammett/status/1102392619546615808" TargetMode="External" /><Relationship Id="rId875" Type="http://schemas.openxmlformats.org/officeDocument/2006/relationships/hyperlink" Target="https://twitter.com/courtneyhammett/status/1102392624604950528" TargetMode="External" /><Relationship Id="rId876" Type="http://schemas.openxmlformats.org/officeDocument/2006/relationships/hyperlink" Target="https://twitter.com/kerima_cevik/status/1102399259121471489" TargetMode="External" /><Relationship Id="rId877" Type="http://schemas.openxmlformats.org/officeDocument/2006/relationships/hyperlink" Target="https://twitter.com/catygreen/status/1102405595670429696" TargetMode="External" /><Relationship Id="rId878" Type="http://schemas.openxmlformats.org/officeDocument/2006/relationships/hyperlink" Target="https://twitter.com/catygreen/status/1102405595670429696" TargetMode="External" /><Relationship Id="rId879" Type="http://schemas.openxmlformats.org/officeDocument/2006/relationships/hyperlink" Target="https://twitter.com/catygreen/status/1102405595670429696" TargetMode="External" /><Relationship Id="rId880" Type="http://schemas.openxmlformats.org/officeDocument/2006/relationships/hyperlink" Target="https://twitter.com/wearelikeyrkid/status/1102434351395098625" TargetMode="External" /><Relationship Id="rId881" Type="http://schemas.openxmlformats.org/officeDocument/2006/relationships/hyperlink" Target="https://twitter.com/erugg/status/1102440560244080640" TargetMode="External" /><Relationship Id="rId882" Type="http://schemas.openxmlformats.org/officeDocument/2006/relationships/hyperlink" Target="https://twitter.com/erugg/status/1102440560244080640" TargetMode="External" /><Relationship Id="rId883" Type="http://schemas.openxmlformats.org/officeDocument/2006/relationships/hyperlink" Target="https://twitter.com/erugg/status/1102440560244080640" TargetMode="External" /><Relationship Id="rId884" Type="http://schemas.openxmlformats.org/officeDocument/2006/relationships/hyperlink" Target="https://twitter.com/rutiregan/status/1102443770774278145" TargetMode="External" /><Relationship Id="rId885" Type="http://schemas.openxmlformats.org/officeDocument/2006/relationships/hyperlink" Target="https://twitter.com/fikemartin/status/1102444074987069440" TargetMode="External" /><Relationship Id="rId886" Type="http://schemas.openxmlformats.org/officeDocument/2006/relationships/hyperlink" Target="https://twitter.com/fikemartin/status/1102444124261761024" TargetMode="External" /><Relationship Id="rId887" Type="http://schemas.openxmlformats.org/officeDocument/2006/relationships/hyperlink" Target="https://twitter.com/ashstrowger/status/1102469431786201088" TargetMode="External" /><Relationship Id="rId888" Type="http://schemas.openxmlformats.org/officeDocument/2006/relationships/hyperlink" Target="https://twitter.com/magnus919/status/1102327445087309825" TargetMode="External" /><Relationship Id="rId889" Type="http://schemas.openxmlformats.org/officeDocument/2006/relationships/hyperlink" Target="https://twitter.com/magnus919/status/1102328099486789632" TargetMode="External" /><Relationship Id="rId890" Type="http://schemas.openxmlformats.org/officeDocument/2006/relationships/hyperlink" Target="https://twitter.com/magnus919/status/1102329766047305733" TargetMode="External" /><Relationship Id="rId891" Type="http://schemas.openxmlformats.org/officeDocument/2006/relationships/hyperlink" Target="https://twitter.com/magnus919/status/1102329971169808386" TargetMode="External" /><Relationship Id="rId892" Type="http://schemas.openxmlformats.org/officeDocument/2006/relationships/hyperlink" Target="https://twitter.com/bhrasht_achari/status/1102531433434767361" TargetMode="External" /><Relationship Id="rId893" Type="http://schemas.openxmlformats.org/officeDocument/2006/relationships/hyperlink" Target="https://twitter.com/iconohash/status/1102622395867820032" TargetMode="External" /><Relationship Id="rId894" Type="http://schemas.openxmlformats.org/officeDocument/2006/relationships/hyperlink" Target="https://twitter.com/timgordonjr/status/1102644389300580353" TargetMode="External" /><Relationship Id="rId895" Type="http://schemas.openxmlformats.org/officeDocument/2006/relationships/hyperlink" Target="https://twitter.com/danzigerlily/status/1103013605132259328" TargetMode="External" /><Relationship Id="rId896" Type="http://schemas.openxmlformats.org/officeDocument/2006/relationships/hyperlink" Target="https://twitter.com/autismsite/status/1103080488283959296" TargetMode="External" /><Relationship Id="rId897" Type="http://schemas.openxmlformats.org/officeDocument/2006/relationships/hyperlink" Target="https://twitter.com/_brown_recluse_/status/1104125322310500352" TargetMode="External" /><Relationship Id="rId898" Type="http://schemas.openxmlformats.org/officeDocument/2006/relationships/hyperlink" Target="https://twitter.com/_brown_recluse_/status/1104125932552347650" TargetMode="External" /><Relationship Id="rId899" Type="http://schemas.openxmlformats.org/officeDocument/2006/relationships/hyperlink" Target="https://twitter.com/_brown_recluse_/status/1104126515212562432" TargetMode="External" /><Relationship Id="rId900" Type="http://schemas.openxmlformats.org/officeDocument/2006/relationships/hyperlink" Target="https://twitter.com/_brown_recluse_/status/1104127268983459841" TargetMode="External" /><Relationship Id="rId901" Type="http://schemas.openxmlformats.org/officeDocument/2006/relationships/hyperlink" Target="https://twitter.com/_brown_recluse_/status/1104127849722609664" TargetMode="External" /><Relationship Id="rId902" Type="http://schemas.openxmlformats.org/officeDocument/2006/relationships/hyperlink" Target="https://twitter.com/_brown_recluse_/status/1104128069936209920" TargetMode="External" /><Relationship Id="rId903" Type="http://schemas.openxmlformats.org/officeDocument/2006/relationships/hyperlink" Target="https://twitter.com/_brown_recluse_/status/1104128930498281474" TargetMode="External" /><Relationship Id="rId904" Type="http://schemas.openxmlformats.org/officeDocument/2006/relationships/hyperlink" Target="https://twitter.com/_brown_recluse_/status/1104129304839901185" TargetMode="External" /><Relationship Id="rId905" Type="http://schemas.openxmlformats.org/officeDocument/2006/relationships/hyperlink" Target="https://twitter.com/_brown_recluse_/status/1104130453995368448" TargetMode="External" /><Relationship Id="rId906" Type="http://schemas.openxmlformats.org/officeDocument/2006/relationships/hyperlink" Target="https://twitter.com/_brown_recluse_/status/1104152724063510529" TargetMode="External" /><Relationship Id="rId907" Type="http://schemas.openxmlformats.org/officeDocument/2006/relationships/hyperlink" Target="https://twitter.com/torriepattillo/status/1104162380123160576" TargetMode="External" /><Relationship Id="rId908" Type="http://schemas.openxmlformats.org/officeDocument/2006/relationships/hyperlink" Target="https://twitter.com/scottmcnamara12/status/1104426103979081730" TargetMode="External" /><Relationship Id="rId909" Type="http://schemas.openxmlformats.org/officeDocument/2006/relationships/hyperlink" Target="https://twitter.com/tinu/status/1099677514539126789" TargetMode="External" /><Relationship Id="rId910" Type="http://schemas.openxmlformats.org/officeDocument/2006/relationships/hyperlink" Target="https://twitter.com/tinu/status/1099677514539126789" TargetMode="External" /><Relationship Id="rId911" Type="http://schemas.openxmlformats.org/officeDocument/2006/relationships/hyperlink" Target="https://twitter.com/tinu/status/1099677514539126789" TargetMode="External" /><Relationship Id="rId912" Type="http://schemas.openxmlformats.org/officeDocument/2006/relationships/hyperlink" Target="https://twitter.com/tinu/status/1099677514539126789" TargetMode="External" /><Relationship Id="rId913" Type="http://schemas.openxmlformats.org/officeDocument/2006/relationships/hyperlink" Target="https://twitter.com/tinu/status/1099677514539126789" TargetMode="External" /><Relationship Id="rId914" Type="http://schemas.openxmlformats.org/officeDocument/2006/relationships/hyperlink" Target="https://twitter.com/androgyneacedia/status/1104673818004672512" TargetMode="External" /><Relationship Id="rId915" Type="http://schemas.openxmlformats.org/officeDocument/2006/relationships/hyperlink" Target="https://twitter.com/androgyneacedia/status/1104673818004672512" TargetMode="External" /><Relationship Id="rId916" Type="http://schemas.openxmlformats.org/officeDocument/2006/relationships/hyperlink" Target="https://twitter.com/androgyneacedia/status/1104673818004672512" TargetMode="External" /><Relationship Id="rId917" Type="http://schemas.openxmlformats.org/officeDocument/2006/relationships/hyperlink" Target="https://twitter.com/androgyneacedia/status/1104673818004672512" TargetMode="External" /><Relationship Id="rId918" Type="http://schemas.openxmlformats.org/officeDocument/2006/relationships/hyperlink" Target="https://twitter.com/androgyneacedia/status/1104673818004672512" TargetMode="External" /><Relationship Id="rId919" Type="http://schemas.openxmlformats.org/officeDocument/2006/relationships/hyperlink" Target="https://twitter.com/androgyneacedia/status/1104673818004672512" TargetMode="External" /><Relationship Id="rId920" Type="http://schemas.openxmlformats.org/officeDocument/2006/relationships/hyperlink" Target="https://twitter.com/flowerqueers/status/1104823707153838080" TargetMode="External" /><Relationship Id="rId921" Type="http://schemas.openxmlformats.org/officeDocument/2006/relationships/hyperlink" Target="https://twitter.com/flowerqueers/status/1104824363801427968" TargetMode="External" /><Relationship Id="rId922" Type="http://schemas.openxmlformats.org/officeDocument/2006/relationships/hyperlink" Target="https://twitter.com/flowerqueers/status/1104830005295497216" TargetMode="External" /><Relationship Id="rId923" Type="http://schemas.openxmlformats.org/officeDocument/2006/relationships/hyperlink" Target="https://twitter.com/untonuggan/status/1104839746751213572" TargetMode="External" /><Relationship Id="rId924" Type="http://schemas.openxmlformats.org/officeDocument/2006/relationships/hyperlink" Target="https://twitter.com/mxoolong/status/1104840768437608448" TargetMode="External" /><Relationship Id="rId925" Type="http://schemas.openxmlformats.org/officeDocument/2006/relationships/hyperlink" Target="https://twitter.com/santchiweb/status/1104844471072686082" TargetMode="External" /><Relationship Id="rId926" Type="http://schemas.openxmlformats.org/officeDocument/2006/relationships/hyperlink" Target="https://twitter.com/slooterman/status/1102317249585647616" TargetMode="External" /><Relationship Id="rId927" Type="http://schemas.openxmlformats.org/officeDocument/2006/relationships/hyperlink" Target="https://twitter.com/slooterman/status/1102317249585647616" TargetMode="External" /><Relationship Id="rId928" Type="http://schemas.openxmlformats.org/officeDocument/2006/relationships/hyperlink" Target="https://twitter.com/bixmediocre/status/1102317644613472256" TargetMode="External" /><Relationship Id="rId929" Type="http://schemas.openxmlformats.org/officeDocument/2006/relationships/hyperlink" Target="https://twitter.com/bixmediocre/status/1102318123795996672" TargetMode="External" /><Relationship Id="rId930" Type="http://schemas.openxmlformats.org/officeDocument/2006/relationships/hyperlink" Target="https://twitter.com/bixmediocre/status/1102318231774085120" TargetMode="External" /><Relationship Id="rId931" Type="http://schemas.openxmlformats.org/officeDocument/2006/relationships/hyperlink" Target="https://twitter.com/bixmediocre/status/1102318249025331200" TargetMode="External" /><Relationship Id="rId932" Type="http://schemas.openxmlformats.org/officeDocument/2006/relationships/hyperlink" Target="https://twitter.com/bixmediocre/status/1102318249025331200" TargetMode="External" /><Relationship Id="rId933" Type="http://schemas.openxmlformats.org/officeDocument/2006/relationships/hyperlink" Target="https://twitter.com/lavie_encode/status/1102320146264322049" TargetMode="External" /><Relationship Id="rId934" Type="http://schemas.openxmlformats.org/officeDocument/2006/relationships/hyperlink" Target="https://twitter.com/skp_slp/status/1102331905180139523" TargetMode="External" /><Relationship Id="rId935" Type="http://schemas.openxmlformats.org/officeDocument/2006/relationships/hyperlink" Target="https://twitter.com/slooterman/status/1102318804602888193" TargetMode="External" /><Relationship Id="rId936" Type="http://schemas.openxmlformats.org/officeDocument/2006/relationships/hyperlink" Target="https://twitter.com/haleymossart/status/1102324022497472518" TargetMode="External" /><Relationship Id="rId937" Type="http://schemas.openxmlformats.org/officeDocument/2006/relationships/hyperlink" Target="https://twitter.com/miketheaspie/status/1102328777873506304" TargetMode="External" /><Relationship Id="rId938" Type="http://schemas.openxmlformats.org/officeDocument/2006/relationships/hyperlink" Target="https://twitter.com/rainforestgardn/status/1102324508944408576" TargetMode="External" /><Relationship Id="rId939" Type="http://schemas.openxmlformats.org/officeDocument/2006/relationships/hyperlink" Target="https://twitter.com/kaelanrhy/status/1104842688380039168" TargetMode="External" /><Relationship Id="rId940" Type="http://schemas.openxmlformats.org/officeDocument/2006/relationships/hyperlink" Target="https://twitter.com/kaelanrhy/status/1104842975958380544" TargetMode="External" /><Relationship Id="rId941" Type="http://schemas.openxmlformats.org/officeDocument/2006/relationships/hyperlink" Target="https://twitter.com/kaelanrhy/status/1104843617347108864" TargetMode="External" /><Relationship Id="rId942" Type="http://schemas.openxmlformats.org/officeDocument/2006/relationships/hyperlink" Target="https://twitter.com/kaelanrhy/status/1104843619528105985" TargetMode="External" /><Relationship Id="rId943" Type="http://schemas.openxmlformats.org/officeDocument/2006/relationships/hyperlink" Target="https://twitter.com/kaelanrhy/status/1104843730798895104" TargetMode="External" /><Relationship Id="rId944" Type="http://schemas.openxmlformats.org/officeDocument/2006/relationships/hyperlink" Target="https://twitter.com/kaelanrhy/status/1104844126770495488" TargetMode="External" /><Relationship Id="rId945" Type="http://schemas.openxmlformats.org/officeDocument/2006/relationships/hyperlink" Target="https://twitter.com/kaelanrhy/status/1104844424637571075" TargetMode="External" /><Relationship Id="rId946" Type="http://schemas.openxmlformats.org/officeDocument/2006/relationships/hyperlink" Target="https://twitter.com/kaelanrhy/status/1104845397200035841" TargetMode="External" /><Relationship Id="rId947" Type="http://schemas.openxmlformats.org/officeDocument/2006/relationships/hyperlink" Target="https://twitter.com/kaelanrhy/status/1104846011124539392" TargetMode="External" /><Relationship Id="rId948" Type="http://schemas.openxmlformats.org/officeDocument/2006/relationships/hyperlink" Target="https://twitter.com/rainforestgardn/status/1104844972631748608" TargetMode="External" /><Relationship Id="rId949" Type="http://schemas.openxmlformats.org/officeDocument/2006/relationships/hyperlink" Target="https://twitter.com/rainforestgardn/status/1104845757746761728" TargetMode="External" /><Relationship Id="rId950" Type="http://schemas.openxmlformats.org/officeDocument/2006/relationships/hyperlink" Target="https://twitter.com/amichaelcohn/status/1104844636751716352" TargetMode="External" /><Relationship Id="rId951" Type="http://schemas.openxmlformats.org/officeDocument/2006/relationships/hyperlink" Target="https://twitter.com/amichaelcohn/status/1104844636751716352" TargetMode="External" /><Relationship Id="rId952" Type="http://schemas.openxmlformats.org/officeDocument/2006/relationships/hyperlink" Target="https://twitter.com/amichaelcohn/status/1104845113405009921" TargetMode="External" /><Relationship Id="rId953" Type="http://schemas.openxmlformats.org/officeDocument/2006/relationships/hyperlink" Target="https://twitter.com/amichaelcohn/status/1104845113405009921" TargetMode="External" /><Relationship Id="rId954" Type="http://schemas.openxmlformats.org/officeDocument/2006/relationships/hyperlink" Target="https://twitter.com/amichaelcohn/status/1104845113405009921" TargetMode="External" /><Relationship Id="rId955" Type="http://schemas.openxmlformats.org/officeDocument/2006/relationships/hyperlink" Target="https://twitter.com/amichaelcohn/status/1104847205637120000" TargetMode="External" /><Relationship Id="rId956" Type="http://schemas.openxmlformats.org/officeDocument/2006/relationships/hyperlink" Target="https://twitter.com/amichaelcohn/status/1104847679954120704" TargetMode="External" /><Relationship Id="rId957" Type="http://schemas.openxmlformats.org/officeDocument/2006/relationships/hyperlink" Target="https://twitter.com/amichaelcohn/status/1104848893043335168" TargetMode="External" /><Relationship Id="rId958" Type="http://schemas.openxmlformats.org/officeDocument/2006/relationships/hyperlink" Target="https://twitter.com/amichaelcohn/status/1104849747674685440" TargetMode="External" /><Relationship Id="rId959" Type="http://schemas.openxmlformats.org/officeDocument/2006/relationships/hyperlink" Target="https://twitter.com/amichaelcohn/status/1104850957303603200" TargetMode="External" /><Relationship Id="rId960" Type="http://schemas.openxmlformats.org/officeDocument/2006/relationships/hyperlink" Target="https://twitter.com/amichaelcohn/status/1104850957303603200" TargetMode="External" /><Relationship Id="rId961" Type="http://schemas.openxmlformats.org/officeDocument/2006/relationships/hyperlink" Target="https://twitter.com/jesuisann_/status/1104851379477204992" TargetMode="External" /><Relationship Id="rId962" Type="http://schemas.openxmlformats.org/officeDocument/2006/relationships/hyperlink" Target="https://twitter.com/jesuisann_/status/1104851379477204992" TargetMode="External" /><Relationship Id="rId963" Type="http://schemas.openxmlformats.org/officeDocument/2006/relationships/hyperlink" Target="https://twitter.com/kidsbookbot/status/1104852643535618048" TargetMode="External" /><Relationship Id="rId964" Type="http://schemas.openxmlformats.org/officeDocument/2006/relationships/hyperlink" Target="https://twitter.com/emmagpaley/status/1104854011881115649" TargetMode="External" /><Relationship Id="rId965" Type="http://schemas.openxmlformats.org/officeDocument/2006/relationships/hyperlink" Target="https://twitter.com/advocatamy1/status/1104853879756345352" TargetMode="External" /><Relationship Id="rId966" Type="http://schemas.openxmlformats.org/officeDocument/2006/relationships/hyperlink" Target="https://twitter.com/advocatamy1/status/1104854158111395842" TargetMode="External" /><Relationship Id="rId967" Type="http://schemas.openxmlformats.org/officeDocument/2006/relationships/hyperlink" Target="https://twitter.com/advocatamy1/status/1104854158111395842" TargetMode="External" /><Relationship Id="rId968" Type="http://schemas.openxmlformats.org/officeDocument/2006/relationships/hyperlink" Target="https://twitter.com/kcahp/status/1102316514395357184" TargetMode="External" /><Relationship Id="rId969" Type="http://schemas.openxmlformats.org/officeDocument/2006/relationships/hyperlink" Target="https://twitter.com/kcahp/status/1102317361644756992" TargetMode="External" /><Relationship Id="rId970" Type="http://schemas.openxmlformats.org/officeDocument/2006/relationships/hyperlink" Target="https://twitter.com/kcahp/status/1104840165841756160" TargetMode="External" /><Relationship Id="rId971" Type="http://schemas.openxmlformats.org/officeDocument/2006/relationships/hyperlink" Target="https://twitter.com/kcahp/status/1104842253711794176" TargetMode="External" /><Relationship Id="rId972" Type="http://schemas.openxmlformats.org/officeDocument/2006/relationships/hyperlink" Target="https://twitter.com/kcahp/status/1104844960245866496" TargetMode="External" /><Relationship Id="rId973" Type="http://schemas.openxmlformats.org/officeDocument/2006/relationships/hyperlink" Target="https://twitter.com/helenrottier/status/1104842395236089857" TargetMode="External" /><Relationship Id="rId974" Type="http://schemas.openxmlformats.org/officeDocument/2006/relationships/hyperlink" Target="https://twitter.com/rainforestgardn/status/1104843002990784513" TargetMode="External" /><Relationship Id="rId975" Type="http://schemas.openxmlformats.org/officeDocument/2006/relationships/hyperlink" Target="https://twitter.com/endeverstar/status/1102319097323241472" TargetMode="External" /><Relationship Id="rId976" Type="http://schemas.openxmlformats.org/officeDocument/2006/relationships/hyperlink" Target="https://twitter.com/atypicalhazel/status/1102332352922075138" TargetMode="External" /><Relationship Id="rId977" Type="http://schemas.openxmlformats.org/officeDocument/2006/relationships/hyperlink" Target="https://twitter.com/atypicalhazel/status/1102332481737539590" TargetMode="External" /><Relationship Id="rId978" Type="http://schemas.openxmlformats.org/officeDocument/2006/relationships/hyperlink" Target="https://twitter.com/endeverstar/status/1102363994524856320" TargetMode="External" /><Relationship Id="rId979" Type="http://schemas.openxmlformats.org/officeDocument/2006/relationships/hyperlink" Target="https://twitter.com/endeverstar/status/1102364046081155072" TargetMode="External" /><Relationship Id="rId980" Type="http://schemas.openxmlformats.org/officeDocument/2006/relationships/hyperlink" Target="https://twitter.com/ashleighjmills/status/1102323440848121857" TargetMode="External" /><Relationship Id="rId981" Type="http://schemas.openxmlformats.org/officeDocument/2006/relationships/hyperlink" Target="https://twitter.com/ashleighjmills/status/1102325204968194050" TargetMode="External" /><Relationship Id="rId982" Type="http://schemas.openxmlformats.org/officeDocument/2006/relationships/hyperlink" Target="https://twitter.com/ashleighjmills/status/1102325918461243392" TargetMode="External" /><Relationship Id="rId983" Type="http://schemas.openxmlformats.org/officeDocument/2006/relationships/hyperlink" Target="https://twitter.com/ashleighjmills/status/1102327277721976833" TargetMode="External" /><Relationship Id="rId984" Type="http://schemas.openxmlformats.org/officeDocument/2006/relationships/hyperlink" Target="https://twitter.com/ashleighjmills/status/1102328714921164800" TargetMode="External" /><Relationship Id="rId985" Type="http://schemas.openxmlformats.org/officeDocument/2006/relationships/hyperlink" Target="https://twitter.com/ashleighjmills/status/1102330570758082560" TargetMode="External" /><Relationship Id="rId986" Type="http://schemas.openxmlformats.org/officeDocument/2006/relationships/hyperlink" Target="https://twitter.com/ashleighjmills/status/1102331482889162758" TargetMode="External" /><Relationship Id="rId987" Type="http://schemas.openxmlformats.org/officeDocument/2006/relationships/hyperlink" Target="https://twitter.com/ashleighjmills/status/1102332714328514561" TargetMode="External" /><Relationship Id="rId988" Type="http://schemas.openxmlformats.org/officeDocument/2006/relationships/hyperlink" Target="https://twitter.com/endeverstar/status/1102364109033504768" TargetMode="External" /><Relationship Id="rId989" Type="http://schemas.openxmlformats.org/officeDocument/2006/relationships/hyperlink" Target="https://twitter.com/skp_slp/status/1102327939536957440" TargetMode="External" /><Relationship Id="rId990" Type="http://schemas.openxmlformats.org/officeDocument/2006/relationships/hyperlink" Target="https://twitter.com/skp_slp/status/1102328560474378241" TargetMode="External" /><Relationship Id="rId991" Type="http://schemas.openxmlformats.org/officeDocument/2006/relationships/hyperlink" Target="https://twitter.com/skp_slp/status/1102328854998339584" TargetMode="External" /><Relationship Id="rId992" Type="http://schemas.openxmlformats.org/officeDocument/2006/relationships/hyperlink" Target="https://twitter.com/skp_slp/status/1102329251867578374" TargetMode="External" /><Relationship Id="rId993" Type="http://schemas.openxmlformats.org/officeDocument/2006/relationships/hyperlink" Target="https://twitter.com/skp_slp/status/1102330127671799808" TargetMode="External" /><Relationship Id="rId994" Type="http://schemas.openxmlformats.org/officeDocument/2006/relationships/hyperlink" Target="https://twitter.com/skp_slp/status/1102330489434714113" TargetMode="External" /><Relationship Id="rId995" Type="http://schemas.openxmlformats.org/officeDocument/2006/relationships/hyperlink" Target="https://twitter.com/skp_slp/status/1102330906986115072" TargetMode="External" /><Relationship Id="rId996" Type="http://schemas.openxmlformats.org/officeDocument/2006/relationships/hyperlink" Target="https://twitter.com/skp_slp/status/1102331315314221056" TargetMode="External" /><Relationship Id="rId997" Type="http://schemas.openxmlformats.org/officeDocument/2006/relationships/hyperlink" Target="https://twitter.com/skp_slp/status/1102331455219339264" TargetMode="External" /><Relationship Id="rId998" Type="http://schemas.openxmlformats.org/officeDocument/2006/relationships/hyperlink" Target="https://twitter.com/skp_slp/status/1102331480494223360" TargetMode="External" /><Relationship Id="rId999" Type="http://schemas.openxmlformats.org/officeDocument/2006/relationships/hyperlink" Target="https://twitter.com/skp_slp/status/1102331840931745792" TargetMode="External" /><Relationship Id="rId1000" Type="http://schemas.openxmlformats.org/officeDocument/2006/relationships/hyperlink" Target="https://twitter.com/skp_slp/status/1102331905180139523" TargetMode="External" /><Relationship Id="rId1001" Type="http://schemas.openxmlformats.org/officeDocument/2006/relationships/hyperlink" Target="https://twitter.com/skp_slp/status/1102331964131024897" TargetMode="External" /><Relationship Id="rId1002" Type="http://schemas.openxmlformats.org/officeDocument/2006/relationships/hyperlink" Target="https://twitter.com/skp_slp/status/1102331988147691521" TargetMode="External" /><Relationship Id="rId1003" Type="http://schemas.openxmlformats.org/officeDocument/2006/relationships/hyperlink" Target="https://twitter.com/skp_slp/status/1102332217185972224" TargetMode="External" /><Relationship Id="rId1004" Type="http://schemas.openxmlformats.org/officeDocument/2006/relationships/hyperlink" Target="https://twitter.com/skp_slp/status/1102332517565296640" TargetMode="External" /><Relationship Id="rId1005" Type="http://schemas.openxmlformats.org/officeDocument/2006/relationships/hyperlink" Target="https://twitter.com/skp_slp/status/1102332517565296640" TargetMode="External" /><Relationship Id="rId1006" Type="http://schemas.openxmlformats.org/officeDocument/2006/relationships/hyperlink" Target="https://twitter.com/skp_slp/status/1102332517565296640" TargetMode="External" /><Relationship Id="rId1007" Type="http://schemas.openxmlformats.org/officeDocument/2006/relationships/hyperlink" Target="https://twitter.com/skp_slp/status/1102332578571452416" TargetMode="External" /><Relationship Id="rId1008" Type="http://schemas.openxmlformats.org/officeDocument/2006/relationships/hyperlink" Target="https://twitter.com/skp_slp/status/1102333358649020416" TargetMode="External" /><Relationship Id="rId1009" Type="http://schemas.openxmlformats.org/officeDocument/2006/relationships/hyperlink" Target="https://twitter.com/skp_slp/status/1102333358649020416" TargetMode="External" /><Relationship Id="rId1010" Type="http://schemas.openxmlformats.org/officeDocument/2006/relationships/hyperlink" Target="https://twitter.com/skp_slp/status/1102333358649020416" TargetMode="External" /><Relationship Id="rId1011" Type="http://schemas.openxmlformats.org/officeDocument/2006/relationships/hyperlink" Target="https://twitter.com/skp_slp/status/1102333358649020416" TargetMode="External" /><Relationship Id="rId1012" Type="http://schemas.openxmlformats.org/officeDocument/2006/relationships/hyperlink" Target="https://twitter.com/skp_slp/status/1102338330858008576" TargetMode="External" /><Relationship Id="rId1013" Type="http://schemas.openxmlformats.org/officeDocument/2006/relationships/hyperlink" Target="https://twitter.com/endeverstar/status/1102364410360680448" TargetMode="External" /><Relationship Id="rId1014" Type="http://schemas.openxmlformats.org/officeDocument/2006/relationships/hyperlink" Target="https://twitter.com/helenrottier/status/1104844683849682944" TargetMode="External" /><Relationship Id="rId1015" Type="http://schemas.openxmlformats.org/officeDocument/2006/relationships/hyperlink" Target="https://twitter.com/sianisat/status/1104837077127102464" TargetMode="External" /><Relationship Id="rId1016" Type="http://schemas.openxmlformats.org/officeDocument/2006/relationships/hyperlink" Target="https://twitter.com/sianisat/status/1104841508556025856" TargetMode="External" /><Relationship Id="rId1017" Type="http://schemas.openxmlformats.org/officeDocument/2006/relationships/hyperlink" Target="https://twitter.com/sianisat/status/1104844404030930944" TargetMode="External" /><Relationship Id="rId1018" Type="http://schemas.openxmlformats.org/officeDocument/2006/relationships/hyperlink" Target="https://twitter.com/sianisat/status/1104846283444011008" TargetMode="External" /><Relationship Id="rId1019" Type="http://schemas.openxmlformats.org/officeDocument/2006/relationships/hyperlink" Target="https://twitter.com/sianisat/status/1104846283444011008" TargetMode="External" /><Relationship Id="rId1020" Type="http://schemas.openxmlformats.org/officeDocument/2006/relationships/hyperlink" Target="https://twitter.com/sianisat/status/1104847087391395840" TargetMode="External" /><Relationship Id="rId1021" Type="http://schemas.openxmlformats.org/officeDocument/2006/relationships/hyperlink" Target="https://twitter.com/rainforestgardn/status/1104845757746761728" TargetMode="External" /><Relationship Id="rId1022" Type="http://schemas.openxmlformats.org/officeDocument/2006/relationships/hyperlink" Target="https://twitter.com/endeverstar/status/1104845290845036544" TargetMode="External" /><Relationship Id="rId1023" Type="http://schemas.openxmlformats.org/officeDocument/2006/relationships/hyperlink" Target="https://twitter.com/subtlykawaii/status/1102317240815362048" TargetMode="External" /><Relationship Id="rId1024" Type="http://schemas.openxmlformats.org/officeDocument/2006/relationships/hyperlink" Target="https://twitter.com/subtlykawaii/status/1102317243638136834" TargetMode="External" /><Relationship Id="rId1025" Type="http://schemas.openxmlformats.org/officeDocument/2006/relationships/hyperlink" Target="https://twitter.com/subtlykawaii/status/1102317987737100288" TargetMode="External" /><Relationship Id="rId1026" Type="http://schemas.openxmlformats.org/officeDocument/2006/relationships/hyperlink" Target="https://twitter.com/subtlykawaii/status/1102319049147584513" TargetMode="External" /><Relationship Id="rId1027" Type="http://schemas.openxmlformats.org/officeDocument/2006/relationships/hyperlink" Target="https://twitter.com/subtlykawaii/status/1102321993347747842" TargetMode="External" /><Relationship Id="rId1028" Type="http://schemas.openxmlformats.org/officeDocument/2006/relationships/hyperlink" Target="https://twitter.com/subtlykawaii/status/1102326876297662467" TargetMode="External" /><Relationship Id="rId1029" Type="http://schemas.openxmlformats.org/officeDocument/2006/relationships/hyperlink" Target="https://twitter.com/subtlykawaii/status/1104848656098828288" TargetMode="External" /><Relationship Id="rId1030" Type="http://schemas.openxmlformats.org/officeDocument/2006/relationships/hyperlink" Target="https://twitter.com/subtlykawaii/status/1104849109909995520" TargetMode="External" /><Relationship Id="rId1031" Type="http://schemas.openxmlformats.org/officeDocument/2006/relationships/hyperlink" Target="https://twitter.com/subtlykawaii/status/1104850075526799360" TargetMode="External" /><Relationship Id="rId1032" Type="http://schemas.openxmlformats.org/officeDocument/2006/relationships/hyperlink" Target="https://twitter.com/endeverstar/status/1104849567114178560" TargetMode="External" /><Relationship Id="rId1033" Type="http://schemas.openxmlformats.org/officeDocument/2006/relationships/hyperlink" Target="https://twitter.com/evanmatyas/status/1104844627985817601" TargetMode="External" /><Relationship Id="rId1034" Type="http://schemas.openxmlformats.org/officeDocument/2006/relationships/hyperlink" Target="https://twitter.com/evanmatyas/status/1104845465059815425" TargetMode="External" /><Relationship Id="rId1035" Type="http://schemas.openxmlformats.org/officeDocument/2006/relationships/hyperlink" Target="https://twitter.com/evanmatyas/status/1104846418638966790" TargetMode="External" /><Relationship Id="rId1036" Type="http://schemas.openxmlformats.org/officeDocument/2006/relationships/hyperlink" Target="https://twitter.com/evanmatyas/status/1104847602959429633" TargetMode="External" /><Relationship Id="rId1037" Type="http://schemas.openxmlformats.org/officeDocument/2006/relationships/hyperlink" Target="https://twitter.com/evanmatyas/status/1104849304139845632" TargetMode="External" /><Relationship Id="rId1038" Type="http://schemas.openxmlformats.org/officeDocument/2006/relationships/hyperlink" Target="https://twitter.com/evanmatyas/status/1104851558771187712" TargetMode="External" /><Relationship Id="rId1039" Type="http://schemas.openxmlformats.org/officeDocument/2006/relationships/hyperlink" Target="https://twitter.com/evanmatyas/status/1104851573455417344" TargetMode="External" /><Relationship Id="rId1040" Type="http://schemas.openxmlformats.org/officeDocument/2006/relationships/hyperlink" Target="https://twitter.com/evanmatyas/status/1104851781891297280" TargetMode="External" /><Relationship Id="rId1041" Type="http://schemas.openxmlformats.org/officeDocument/2006/relationships/hyperlink" Target="https://twitter.com/endeverstar/status/1104845929906003970" TargetMode="External" /><Relationship Id="rId1042" Type="http://schemas.openxmlformats.org/officeDocument/2006/relationships/hyperlink" Target="https://twitter.com/endeverstar/status/1104846809426345984" TargetMode="External" /><Relationship Id="rId1043" Type="http://schemas.openxmlformats.org/officeDocument/2006/relationships/hyperlink" Target="https://twitter.com/endeverstar/status/1104852033671057408" TargetMode="External" /><Relationship Id="rId1044" Type="http://schemas.openxmlformats.org/officeDocument/2006/relationships/hyperlink" Target="https://twitter.com/myrnaploy/status/1102332938178445312" TargetMode="External" /><Relationship Id="rId1045" Type="http://schemas.openxmlformats.org/officeDocument/2006/relationships/hyperlink" Target="https://twitter.com/myrnaploy/status/1102332938178445312" TargetMode="External" /><Relationship Id="rId1046" Type="http://schemas.openxmlformats.org/officeDocument/2006/relationships/hyperlink" Target="https://twitter.com/autisticb4mmr/status/1102333649096105985" TargetMode="External" /><Relationship Id="rId1047" Type="http://schemas.openxmlformats.org/officeDocument/2006/relationships/hyperlink" Target="https://twitter.com/huffietina/status/1102315665002766336" TargetMode="External" /><Relationship Id="rId1048" Type="http://schemas.openxmlformats.org/officeDocument/2006/relationships/hyperlink" Target="https://twitter.com/huffietina/status/1102318511421079553" TargetMode="External" /><Relationship Id="rId1049" Type="http://schemas.openxmlformats.org/officeDocument/2006/relationships/hyperlink" Target="https://twitter.com/huffietina/status/1104849992408330240" TargetMode="External" /><Relationship Id="rId1050" Type="http://schemas.openxmlformats.org/officeDocument/2006/relationships/hyperlink" Target="https://twitter.com/huffietina/status/1104850410731421699" TargetMode="External" /><Relationship Id="rId1051" Type="http://schemas.openxmlformats.org/officeDocument/2006/relationships/hyperlink" Target="https://twitter.com/huffietina/status/1104850734158368769" TargetMode="External" /><Relationship Id="rId1052" Type="http://schemas.openxmlformats.org/officeDocument/2006/relationships/hyperlink" Target="https://twitter.com/huffietina/status/1104851246366769155" TargetMode="External" /><Relationship Id="rId1053" Type="http://schemas.openxmlformats.org/officeDocument/2006/relationships/hyperlink" Target="https://twitter.com/endeverstar/status/1104851966872629248" TargetMode="External" /><Relationship Id="rId1054" Type="http://schemas.openxmlformats.org/officeDocument/2006/relationships/hyperlink" Target="https://twitter.com/adrianzwall/status/1104855831600906240" TargetMode="External" /><Relationship Id="rId1055" Type="http://schemas.openxmlformats.org/officeDocument/2006/relationships/hyperlink" Target="https://twitter.com/adrianzwall/status/1102321893611372546" TargetMode="External" /><Relationship Id="rId1056" Type="http://schemas.openxmlformats.org/officeDocument/2006/relationships/hyperlink" Target="https://twitter.com/adrianzwall/status/1102322789904719873" TargetMode="External" /><Relationship Id="rId1057" Type="http://schemas.openxmlformats.org/officeDocument/2006/relationships/hyperlink" Target="https://twitter.com/adrianzwall/status/1102323462369099776" TargetMode="External" /><Relationship Id="rId1058" Type="http://schemas.openxmlformats.org/officeDocument/2006/relationships/hyperlink" Target="https://twitter.com/adrianzwall/status/1102325923528040450" TargetMode="External" /><Relationship Id="rId1059" Type="http://schemas.openxmlformats.org/officeDocument/2006/relationships/hyperlink" Target="https://twitter.com/adrianzwall/status/1102327846146576385" TargetMode="External" /><Relationship Id="rId1060" Type="http://schemas.openxmlformats.org/officeDocument/2006/relationships/hyperlink" Target="https://twitter.com/adrianzwall/status/1102328188745760768" TargetMode="External" /><Relationship Id="rId1061" Type="http://schemas.openxmlformats.org/officeDocument/2006/relationships/hyperlink" Target="https://twitter.com/adrianzwall/status/1104849713147400192" TargetMode="External" /><Relationship Id="rId1062" Type="http://schemas.openxmlformats.org/officeDocument/2006/relationships/hyperlink" Target="https://twitter.com/adrianzwall/status/1104851384502022155" TargetMode="External" /><Relationship Id="rId1063" Type="http://schemas.openxmlformats.org/officeDocument/2006/relationships/hyperlink" Target="https://twitter.com/adrianzwall/status/1104852446139035648" TargetMode="External" /><Relationship Id="rId1064" Type="http://schemas.openxmlformats.org/officeDocument/2006/relationships/hyperlink" Target="https://twitter.com/adrianzwall/status/1104853752346001408" TargetMode="External" /><Relationship Id="rId1065" Type="http://schemas.openxmlformats.org/officeDocument/2006/relationships/hyperlink" Target="https://twitter.com/adrianzwall/status/1104855831600906240" TargetMode="External" /><Relationship Id="rId1066" Type="http://schemas.openxmlformats.org/officeDocument/2006/relationships/hyperlink" Target="https://twitter.com/adrianzwall/status/1104858343892500480" TargetMode="External" /><Relationship Id="rId1067" Type="http://schemas.openxmlformats.org/officeDocument/2006/relationships/hyperlink" Target="https://twitter.com/slooterman/status/1104843752999395329" TargetMode="External" /><Relationship Id="rId1068" Type="http://schemas.openxmlformats.org/officeDocument/2006/relationships/hyperlink" Target="https://twitter.com/helenrottier/status/1104835721498689536" TargetMode="External" /><Relationship Id="rId1069" Type="http://schemas.openxmlformats.org/officeDocument/2006/relationships/hyperlink" Target="https://twitter.com/helenrottier/status/1104836681625157633" TargetMode="External" /><Relationship Id="rId1070" Type="http://schemas.openxmlformats.org/officeDocument/2006/relationships/hyperlink" Target="https://twitter.com/helenrottier/status/1104836681625157633" TargetMode="External" /><Relationship Id="rId1071" Type="http://schemas.openxmlformats.org/officeDocument/2006/relationships/hyperlink" Target="https://twitter.com/helenrottier/status/1104836749543596033" TargetMode="External" /><Relationship Id="rId1072" Type="http://schemas.openxmlformats.org/officeDocument/2006/relationships/hyperlink" Target="https://twitter.com/helenrottier/status/1104836858624786437" TargetMode="External" /><Relationship Id="rId1073" Type="http://schemas.openxmlformats.org/officeDocument/2006/relationships/hyperlink" Target="https://twitter.com/helenrottier/status/1104837995272769537" TargetMode="External" /><Relationship Id="rId1074" Type="http://schemas.openxmlformats.org/officeDocument/2006/relationships/hyperlink" Target="https://twitter.com/helenrottier/status/1104838169734852608" TargetMode="External" /><Relationship Id="rId1075" Type="http://schemas.openxmlformats.org/officeDocument/2006/relationships/hyperlink" Target="https://twitter.com/helenrottier/status/1104838169734852608" TargetMode="External" /><Relationship Id="rId1076" Type="http://schemas.openxmlformats.org/officeDocument/2006/relationships/hyperlink" Target="https://twitter.com/helenrottier/status/1104838549474590721" TargetMode="External" /><Relationship Id="rId1077" Type="http://schemas.openxmlformats.org/officeDocument/2006/relationships/hyperlink" Target="https://twitter.com/helenrottier/status/1104838549474590721" TargetMode="External" /><Relationship Id="rId1078" Type="http://schemas.openxmlformats.org/officeDocument/2006/relationships/hyperlink" Target="https://twitter.com/helenrottier/status/1104839308719071232" TargetMode="External" /><Relationship Id="rId1079" Type="http://schemas.openxmlformats.org/officeDocument/2006/relationships/hyperlink" Target="https://twitter.com/helenrottier/status/1104839496305180673" TargetMode="External" /><Relationship Id="rId1080" Type="http://schemas.openxmlformats.org/officeDocument/2006/relationships/hyperlink" Target="https://twitter.com/helenrottier/status/1104839514672033792" TargetMode="External" /><Relationship Id="rId1081" Type="http://schemas.openxmlformats.org/officeDocument/2006/relationships/hyperlink" Target="https://twitter.com/helenrottier/status/1104839561857904640" TargetMode="External" /><Relationship Id="rId1082" Type="http://schemas.openxmlformats.org/officeDocument/2006/relationships/hyperlink" Target="https://twitter.com/helenrottier/status/1104839895602872321" TargetMode="External" /><Relationship Id="rId1083" Type="http://schemas.openxmlformats.org/officeDocument/2006/relationships/hyperlink" Target="https://twitter.com/helenrottier/status/1104841824680755201" TargetMode="External" /><Relationship Id="rId1084" Type="http://schemas.openxmlformats.org/officeDocument/2006/relationships/hyperlink" Target="https://twitter.com/helenrottier/status/1104841824680755201" TargetMode="External" /><Relationship Id="rId1085" Type="http://schemas.openxmlformats.org/officeDocument/2006/relationships/hyperlink" Target="https://twitter.com/helenrottier/status/1104841824680755201" TargetMode="External" /><Relationship Id="rId1086" Type="http://schemas.openxmlformats.org/officeDocument/2006/relationships/hyperlink" Target="https://twitter.com/helenrottier/status/1104841854057623554" TargetMode="External" /><Relationship Id="rId1087" Type="http://schemas.openxmlformats.org/officeDocument/2006/relationships/hyperlink" Target="https://twitter.com/helenrottier/status/1104841854057623554" TargetMode="External" /><Relationship Id="rId1088" Type="http://schemas.openxmlformats.org/officeDocument/2006/relationships/hyperlink" Target="https://twitter.com/helenrottier/status/1104842250796888065" TargetMode="External" /><Relationship Id="rId1089" Type="http://schemas.openxmlformats.org/officeDocument/2006/relationships/hyperlink" Target="https://twitter.com/helenrottier/status/1104843002349080577" TargetMode="External" /><Relationship Id="rId1090" Type="http://schemas.openxmlformats.org/officeDocument/2006/relationships/hyperlink" Target="https://twitter.com/helenrottier/status/1104843134343790593" TargetMode="External" /><Relationship Id="rId1091" Type="http://schemas.openxmlformats.org/officeDocument/2006/relationships/hyperlink" Target="https://twitter.com/helenrottier/status/1104843134343790593" TargetMode="External" /><Relationship Id="rId1092" Type="http://schemas.openxmlformats.org/officeDocument/2006/relationships/hyperlink" Target="https://twitter.com/helenrottier/status/1104845103577923590" TargetMode="External" /><Relationship Id="rId1093" Type="http://schemas.openxmlformats.org/officeDocument/2006/relationships/hyperlink" Target="https://twitter.com/helenrottier/status/1104845103577923590" TargetMode="External" /><Relationship Id="rId1094" Type="http://schemas.openxmlformats.org/officeDocument/2006/relationships/hyperlink" Target="https://twitter.com/helenrottier/status/1104845589483843586" TargetMode="External" /><Relationship Id="rId1095" Type="http://schemas.openxmlformats.org/officeDocument/2006/relationships/hyperlink" Target="https://twitter.com/helenrottier/status/1104845820187369472" TargetMode="External" /><Relationship Id="rId1096" Type="http://schemas.openxmlformats.org/officeDocument/2006/relationships/hyperlink" Target="https://twitter.com/helenrottier/status/1104846824307912704" TargetMode="External" /><Relationship Id="rId1097" Type="http://schemas.openxmlformats.org/officeDocument/2006/relationships/hyperlink" Target="https://twitter.com/rainforestgardn/status/1104845757746761728" TargetMode="External" /><Relationship Id="rId1098" Type="http://schemas.openxmlformats.org/officeDocument/2006/relationships/hyperlink" Target="https://twitter.com/endeverstar/status/1104846010440773633" TargetMode="External" /><Relationship Id="rId1099" Type="http://schemas.openxmlformats.org/officeDocument/2006/relationships/hyperlink" Target="https://twitter.com/aspiehuman/status/1104853224127893504" TargetMode="External" /><Relationship Id="rId1100" Type="http://schemas.openxmlformats.org/officeDocument/2006/relationships/hyperlink" Target="https://twitter.com/aspiehuman/status/1102324736116379651" TargetMode="External" /><Relationship Id="rId1101" Type="http://schemas.openxmlformats.org/officeDocument/2006/relationships/hyperlink" Target="https://twitter.com/aspiehuman/status/1102329239070740480" TargetMode="External" /><Relationship Id="rId1102" Type="http://schemas.openxmlformats.org/officeDocument/2006/relationships/hyperlink" Target="https://twitter.com/aspiehuman/status/1102335280688885761" TargetMode="External" /><Relationship Id="rId1103" Type="http://schemas.openxmlformats.org/officeDocument/2006/relationships/hyperlink" Target="https://twitter.com/aspiehuman/status/1102335280688885761" TargetMode="External" /><Relationship Id="rId1104" Type="http://schemas.openxmlformats.org/officeDocument/2006/relationships/hyperlink" Target="https://twitter.com/aspiehuman/status/1104853224127893504" TargetMode="External" /><Relationship Id="rId1105" Type="http://schemas.openxmlformats.org/officeDocument/2006/relationships/hyperlink" Target="https://twitter.com/aspiehuman/status/1104859771365134336" TargetMode="External" /><Relationship Id="rId1106" Type="http://schemas.openxmlformats.org/officeDocument/2006/relationships/hyperlink" Target="https://twitter.com/aspiehuman/status/1104859771365134336" TargetMode="External" /><Relationship Id="rId1107" Type="http://schemas.openxmlformats.org/officeDocument/2006/relationships/hyperlink" Target="https://twitter.com/ahahunter/status/1104860865948336128" TargetMode="External" /><Relationship Id="rId1108" Type="http://schemas.openxmlformats.org/officeDocument/2006/relationships/hyperlink" Target="https://twitter.com/slooterman/status/1102318281535512577" TargetMode="External" /><Relationship Id="rId1109" Type="http://schemas.openxmlformats.org/officeDocument/2006/relationships/hyperlink" Target="https://twitter.com/yes_thattoo/status/1102317190483771392" TargetMode="External" /><Relationship Id="rId1110" Type="http://schemas.openxmlformats.org/officeDocument/2006/relationships/hyperlink" Target="https://twitter.com/a_silent_child/status/1102324880769466368" TargetMode="External" /><Relationship Id="rId1111" Type="http://schemas.openxmlformats.org/officeDocument/2006/relationships/hyperlink" Target="https://twitter.com/a_silent_child/status/1102326421748367361" TargetMode="External" /><Relationship Id="rId1112" Type="http://schemas.openxmlformats.org/officeDocument/2006/relationships/hyperlink" Target="https://twitter.com/a_silent_child/status/1102327044359237632" TargetMode="External" /><Relationship Id="rId1113" Type="http://schemas.openxmlformats.org/officeDocument/2006/relationships/hyperlink" Target="https://twitter.com/a_silent_child/status/1102330512373440512" TargetMode="External" /><Relationship Id="rId1114" Type="http://schemas.openxmlformats.org/officeDocument/2006/relationships/hyperlink" Target="https://twitter.com/a_silent_child/status/1102330775746293761" TargetMode="External" /><Relationship Id="rId1115" Type="http://schemas.openxmlformats.org/officeDocument/2006/relationships/hyperlink" Target="https://twitter.com/endeverstar/status/1102364219247194113" TargetMode="External" /><Relationship Id="rId1116" Type="http://schemas.openxmlformats.org/officeDocument/2006/relationships/hyperlink" Target="https://twitter.com/yes_thattoo/status/1102327696531603456" TargetMode="External" /><Relationship Id="rId1117" Type="http://schemas.openxmlformats.org/officeDocument/2006/relationships/hyperlink" Target="https://twitter.com/endeverstar/status/1102319523842019329" TargetMode="External" /><Relationship Id="rId1118" Type="http://schemas.openxmlformats.org/officeDocument/2006/relationships/hyperlink" Target="https://twitter.com/endeverstar/status/1102342346321014784" TargetMode="External" /><Relationship Id="rId1119" Type="http://schemas.openxmlformats.org/officeDocument/2006/relationships/hyperlink" Target="https://twitter.com/autisticb4mmr/status/1102326635531952133" TargetMode="External" /><Relationship Id="rId1120" Type="http://schemas.openxmlformats.org/officeDocument/2006/relationships/hyperlink" Target="https://twitter.com/yes_thattoo/status/1102314454975434753" TargetMode="External" /><Relationship Id="rId1121" Type="http://schemas.openxmlformats.org/officeDocument/2006/relationships/hyperlink" Target="https://twitter.com/yes_thattoo/status/1102317476774363138" TargetMode="External" /><Relationship Id="rId1122" Type="http://schemas.openxmlformats.org/officeDocument/2006/relationships/hyperlink" Target="https://twitter.com/yes_thattoo/status/1102321494401654784" TargetMode="External" /><Relationship Id="rId1123" Type="http://schemas.openxmlformats.org/officeDocument/2006/relationships/hyperlink" Target="https://twitter.com/yes_thattoo/status/1102324885714599936" TargetMode="External" /><Relationship Id="rId1124" Type="http://schemas.openxmlformats.org/officeDocument/2006/relationships/hyperlink" Target="https://twitter.com/yes_thattoo/status/1102324885714599936" TargetMode="External" /><Relationship Id="rId1125" Type="http://schemas.openxmlformats.org/officeDocument/2006/relationships/hyperlink" Target="https://twitter.com/yes_thattoo/status/1102324885714599936" TargetMode="External" /><Relationship Id="rId1126" Type="http://schemas.openxmlformats.org/officeDocument/2006/relationships/hyperlink" Target="https://twitter.com/yes_thattoo/status/1102324885714599936" TargetMode="External" /><Relationship Id="rId1127" Type="http://schemas.openxmlformats.org/officeDocument/2006/relationships/hyperlink" Target="https://twitter.com/yes_thattoo/status/1102328249546346497" TargetMode="External" /><Relationship Id="rId1128" Type="http://schemas.openxmlformats.org/officeDocument/2006/relationships/hyperlink" Target="https://twitter.com/yes_thattoo/status/1102329272071610370" TargetMode="External" /><Relationship Id="rId1129" Type="http://schemas.openxmlformats.org/officeDocument/2006/relationships/hyperlink" Target="https://twitter.com/yes_thattoo/status/1104861389712179200" TargetMode="External" /><Relationship Id="rId1130" Type="http://schemas.openxmlformats.org/officeDocument/2006/relationships/hyperlink" Target="https://twitter.com/endeverstar/status/1104850646077890560" TargetMode="External" /><Relationship Id="rId1131" Type="http://schemas.openxmlformats.org/officeDocument/2006/relationships/hyperlink" Target="https://twitter.com/d_caius/status/1104846726362554368" TargetMode="External" /><Relationship Id="rId1132" Type="http://schemas.openxmlformats.org/officeDocument/2006/relationships/hyperlink" Target="https://twitter.com/d_caius/status/1104847418003259394" TargetMode="External" /><Relationship Id="rId1133" Type="http://schemas.openxmlformats.org/officeDocument/2006/relationships/hyperlink" Target="https://twitter.com/d_caius/status/1104849063197982720" TargetMode="External" /><Relationship Id="rId1134" Type="http://schemas.openxmlformats.org/officeDocument/2006/relationships/hyperlink" Target="https://twitter.com/d_caius/status/1104849597627809793" TargetMode="External" /><Relationship Id="rId1135" Type="http://schemas.openxmlformats.org/officeDocument/2006/relationships/hyperlink" Target="https://twitter.com/d_caius/status/1104850016173256706" TargetMode="External" /><Relationship Id="rId1136" Type="http://schemas.openxmlformats.org/officeDocument/2006/relationships/hyperlink" Target="https://twitter.com/d_caius/status/1104850361851039744" TargetMode="External" /><Relationship Id="rId1137" Type="http://schemas.openxmlformats.org/officeDocument/2006/relationships/hyperlink" Target="https://twitter.com/d_caius/status/1104851221939142657" TargetMode="External" /><Relationship Id="rId1138" Type="http://schemas.openxmlformats.org/officeDocument/2006/relationships/hyperlink" Target="https://twitter.com/d_caius/status/1104851900095254529" TargetMode="External" /><Relationship Id="rId1139" Type="http://schemas.openxmlformats.org/officeDocument/2006/relationships/hyperlink" Target="https://twitter.com/d_caius/status/1104852420071485440" TargetMode="External" /><Relationship Id="rId1140" Type="http://schemas.openxmlformats.org/officeDocument/2006/relationships/hyperlink" Target="https://twitter.com/d_caius/status/1104852786485907456" TargetMode="External" /><Relationship Id="rId1141" Type="http://schemas.openxmlformats.org/officeDocument/2006/relationships/hyperlink" Target="https://twitter.com/d_caius/status/1104853059593752577" TargetMode="External" /><Relationship Id="rId1142" Type="http://schemas.openxmlformats.org/officeDocument/2006/relationships/hyperlink" Target="https://twitter.com/d_caius/status/1104853541158572032" TargetMode="External" /><Relationship Id="rId1143" Type="http://schemas.openxmlformats.org/officeDocument/2006/relationships/hyperlink" Target="https://twitter.com/d_caius/status/1104853739461062658" TargetMode="External" /><Relationship Id="rId1144" Type="http://schemas.openxmlformats.org/officeDocument/2006/relationships/hyperlink" Target="https://twitter.com/d_caius/status/1104854144219783170" TargetMode="External" /><Relationship Id="rId1145" Type="http://schemas.openxmlformats.org/officeDocument/2006/relationships/hyperlink" Target="https://twitter.com/d_caius/status/1104854872543899649" TargetMode="External" /><Relationship Id="rId1146" Type="http://schemas.openxmlformats.org/officeDocument/2006/relationships/hyperlink" Target="https://twitter.com/d_caius/status/1104855534035963904" TargetMode="External" /><Relationship Id="rId1147" Type="http://schemas.openxmlformats.org/officeDocument/2006/relationships/hyperlink" Target="https://twitter.com/d_caius/status/1104855912651673602" TargetMode="External" /><Relationship Id="rId1148" Type="http://schemas.openxmlformats.org/officeDocument/2006/relationships/hyperlink" Target="https://twitter.com/d_caius/status/1104856379670568961" TargetMode="External" /><Relationship Id="rId1149" Type="http://schemas.openxmlformats.org/officeDocument/2006/relationships/hyperlink" Target="https://twitter.com/d_caius/status/1104856815978889216" TargetMode="External" /><Relationship Id="rId1150" Type="http://schemas.openxmlformats.org/officeDocument/2006/relationships/hyperlink" Target="https://twitter.com/d_caius/status/1104857230682349568" TargetMode="External" /><Relationship Id="rId1151" Type="http://schemas.openxmlformats.org/officeDocument/2006/relationships/hyperlink" Target="https://twitter.com/d_caius/status/1104858415069884416" TargetMode="External" /><Relationship Id="rId1152" Type="http://schemas.openxmlformats.org/officeDocument/2006/relationships/hyperlink" Target="https://twitter.com/d_caius/status/1104858847066374144" TargetMode="External" /><Relationship Id="rId1153" Type="http://schemas.openxmlformats.org/officeDocument/2006/relationships/hyperlink" Target="https://twitter.com/d_caius/status/1104859306174963712" TargetMode="External" /><Relationship Id="rId1154" Type="http://schemas.openxmlformats.org/officeDocument/2006/relationships/hyperlink" Target="https://twitter.com/d_caius/status/1104859741883371521" TargetMode="External" /><Relationship Id="rId1155" Type="http://schemas.openxmlformats.org/officeDocument/2006/relationships/hyperlink" Target="https://twitter.com/d_caius/status/1104862431426301954" TargetMode="External" /><Relationship Id="rId1156" Type="http://schemas.openxmlformats.org/officeDocument/2006/relationships/hyperlink" Target="https://twitter.com/autistic_ace/status/1104852969772728320" TargetMode="External" /><Relationship Id="rId1157" Type="http://schemas.openxmlformats.org/officeDocument/2006/relationships/hyperlink" Target="https://twitter.com/carlymho/status/1104864084393148423" TargetMode="External" /><Relationship Id="rId1158" Type="http://schemas.openxmlformats.org/officeDocument/2006/relationships/hyperlink" Target="https://twitter.com/slooterman/status/1104841720393580550" TargetMode="External" /><Relationship Id="rId1159" Type="http://schemas.openxmlformats.org/officeDocument/2006/relationships/hyperlink" Target="https://twitter.com/endeverstar/status/1104840938453495808" TargetMode="External" /><Relationship Id="rId1160" Type="http://schemas.openxmlformats.org/officeDocument/2006/relationships/hyperlink" Target="https://twitter.com/endeverstar/status/1104841623257534464" TargetMode="External" /><Relationship Id="rId1161" Type="http://schemas.openxmlformats.org/officeDocument/2006/relationships/hyperlink" Target="https://twitter.com/carlymho/status/1104838704626126849" TargetMode="External" /><Relationship Id="rId1162" Type="http://schemas.openxmlformats.org/officeDocument/2006/relationships/hyperlink" Target="https://twitter.com/carlymho/status/1104839699741462528" TargetMode="External" /><Relationship Id="rId1163" Type="http://schemas.openxmlformats.org/officeDocument/2006/relationships/hyperlink" Target="https://twitter.com/carlymho/status/1104840297283010562" TargetMode="External" /><Relationship Id="rId1164" Type="http://schemas.openxmlformats.org/officeDocument/2006/relationships/hyperlink" Target="https://twitter.com/carlymho/status/1104841140291940352" TargetMode="External" /><Relationship Id="rId1165" Type="http://schemas.openxmlformats.org/officeDocument/2006/relationships/hyperlink" Target="https://twitter.com/carlymho/status/1104864084393148423" TargetMode="External" /><Relationship Id="rId1166" Type="http://schemas.openxmlformats.org/officeDocument/2006/relationships/hyperlink" Target="https://twitter.com/emccoy_writer/status/1104859408167854081" TargetMode="External" /><Relationship Id="rId1167" Type="http://schemas.openxmlformats.org/officeDocument/2006/relationships/hyperlink" Target="https://twitter.com/emccoy_writer/status/1104859408167854081" TargetMode="External" /><Relationship Id="rId1168" Type="http://schemas.openxmlformats.org/officeDocument/2006/relationships/hyperlink" Target="https://twitter.com/emccoy_writer/status/1104859798229708800" TargetMode="External" /><Relationship Id="rId1169" Type="http://schemas.openxmlformats.org/officeDocument/2006/relationships/hyperlink" Target="https://twitter.com/emccoy_writer/status/1104860014714515456" TargetMode="External" /><Relationship Id="rId1170" Type="http://schemas.openxmlformats.org/officeDocument/2006/relationships/hyperlink" Target="https://twitter.com/emccoy_writer/status/1104867098398994432" TargetMode="External" /><Relationship Id="rId1171" Type="http://schemas.openxmlformats.org/officeDocument/2006/relationships/hyperlink" Target="https://twitter.com/d24socialist/status/1104859856572477442" TargetMode="External" /><Relationship Id="rId1172" Type="http://schemas.openxmlformats.org/officeDocument/2006/relationships/hyperlink" Target="https://twitter.com/kenoduffy/status/1104867116119924738" TargetMode="External" /><Relationship Id="rId1173" Type="http://schemas.openxmlformats.org/officeDocument/2006/relationships/hyperlink" Target="https://twitter.com/gayphysicist/status/1102322157777022976" TargetMode="External" /><Relationship Id="rId1174" Type="http://schemas.openxmlformats.org/officeDocument/2006/relationships/hyperlink" Target="https://twitter.com/gayphysicist/status/1102322856174780418" TargetMode="External" /><Relationship Id="rId1175" Type="http://schemas.openxmlformats.org/officeDocument/2006/relationships/hyperlink" Target="https://twitter.com/gayphysicist/status/1102323011888267264" TargetMode="External" /><Relationship Id="rId1176" Type="http://schemas.openxmlformats.org/officeDocument/2006/relationships/hyperlink" Target="https://twitter.com/gayphysicist/status/1102323159976554496" TargetMode="External" /><Relationship Id="rId1177" Type="http://schemas.openxmlformats.org/officeDocument/2006/relationships/hyperlink" Target="https://twitter.com/gayphysicist/status/1102323651892994048" TargetMode="External" /><Relationship Id="rId1178" Type="http://schemas.openxmlformats.org/officeDocument/2006/relationships/hyperlink" Target="https://twitter.com/gayphysicist/status/1102324030789611520" TargetMode="External" /><Relationship Id="rId1179" Type="http://schemas.openxmlformats.org/officeDocument/2006/relationships/hyperlink" Target="https://twitter.com/gayphysicist/status/1102324198888869900" TargetMode="External" /><Relationship Id="rId1180" Type="http://schemas.openxmlformats.org/officeDocument/2006/relationships/hyperlink" Target="https://twitter.com/gayphysicist/status/1102324760241991680" TargetMode="External" /><Relationship Id="rId1181" Type="http://schemas.openxmlformats.org/officeDocument/2006/relationships/hyperlink" Target="https://twitter.com/gayphysicist/status/1102325057513287687" TargetMode="External" /><Relationship Id="rId1182" Type="http://schemas.openxmlformats.org/officeDocument/2006/relationships/hyperlink" Target="https://twitter.com/everthecrafter/status/1102333148568997890" TargetMode="External" /><Relationship Id="rId1183" Type="http://schemas.openxmlformats.org/officeDocument/2006/relationships/hyperlink" Target="https://twitter.com/lavie_encode/status/1102318968835112960" TargetMode="External" /><Relationship Id="rId1184" Type="http://schemas.openxmlformats.org/officeDocument/2006/relationships/hyperlink" Target="https://twitter.com/lavie_encode/status/1102319489478217729" TargetMode="External" /><Relationship Id="rId1185" Type="http://schemas.openxmlformats.org/officeDocument/2006/relationships/hyperlink" Target="https://twitter.com/lavie_encode/status/1102320146264322049" TargetMode="External" /><Relationship Id="rId1186" Type="http://schemas.openxmlformats.org/officeDocument/2006/relationships/hyperlink" Target="https://twitter.com/lavie_encode/status/1102322716101787651" TargetMode="External" /><Relationship Id="rId1187" Type="http://schemas.openxmlformats.org/officeDocument/2006/relationships/hyperlink" Target="https://twitter.com/lavie_encode/status/1102322716101787651" TargetMode="External" /><Relationship Id="rId1188" Type="http://schemas.openxmlformats.org/officeDocument/2006/relationships/hyperlink" Target="https://twitter.com/lavie_encode/status/1102323728992690178" TargetMode="External" /><Relationship Id="rId1189" Type="http://schemas.openxmlformats.org/officeDocument/2006/relationships/hyperlink" Target="https://twitter.com/lavie_encode/status/1102324211970949120" TargetMode="External" /><Relationship Id="rId1190" Type="http://schemas.openxmlformats.org/officeDocument/2006/relationships/hyperlink" Target="https://twitter.com/lavie_encode/status/1102324211970949120" TargetMode="External" /><Relationship Id="rId1191" Type="http://schemas.openxmlformats.org/officeDocument/2006/relationships/hyperlink" Target="https://twitter.com/lavie_encode/status/1102324211970949120" TargetMode="External" /><Relationship Id="rId1192" Type="http://schemas.openxmlformats.org/officeDocument/2006/relationships/hyperlink" Target="https://twitter.com/lavie_encode/status/1102324829255024640" TargetMode="External" /><Relationship Id="rId1193" Type="http://schemas.openxmlformats.org/officeDocument/2006/relationships/hyperlink" Target="https://twitter.com/haleymossart/status/1102320297909325829" TargetMode="External" /><Relationship Id="rId1194" Type="http://schemas.openxmlformats.org/officeDocument/2006/relationships/hyperlink" Target="https://twitter.com/autisticb4mmr/status/1102322763954417664" TargetMode="External" /><Relationship Id="rId1195" Type="http://schemas.openxmlformats.org/officeDocument/2006/relationships/hyperlink" Target="https://twitter.com/everthecrafter/status/1102333576836771840" TargetMode="External" /><Relationship Id="rId1196" Type="http://schemas.openxmlformats.org/officeDocument/2006/relationships/hyperlink" Target="https://twitter.com/moxielsapphire/status/1104842948561141760" TargetMode="External" /><Relationship Id="rId1197" Type="http://schemas.openxmlformats.org/officeDocument/2006/relationships/hyperlink" Target="https://twitter.com/moxielsapphire/status/1104844849402896385" TargetMode="External" /><Relationship Id="rId1198" Type="http://schemas.openxmlformats.org/officeDocument/2006/relationships/hyperlink" Target="https://twitter.com/moxielsapphire/status/1104844851923759106" TargetMode="External" /><Relationship Id="rId1199" Type="http://schemas.openxmlformats.org/officeDocument/2006/relationships/hyperlink" Target="https://twitter.com/moxielsapphire/status/1104845917256003589" TargetMode="External" /><Relationship Id="rId1200" Type="http://schemas.openxmlformats.org/officeDocument/2006/relationships/hyperlink" Target="https://twitter.com/moxielsapphire/status/1104845918354853888" TargetMode="External" /><Relationship Id="rId1201" Type="http://schemas.openxmlformats.org/officeDocument/2006/relationships/hyperlink" Target="https://twitter.com/moxielsapphire/status/1104847993876840448" TargetMode="External" /><Relationship Id="rId1202" Type="http://schemas.openxmlformats.org/officeDocument/2006/relationships/hyperlink" Target="https://twitter.com/moxielsapphire/status/1104850117457207296" TargetMode="External" /><Relationship Id="rId1203" Type="http://schemas.openxmlformats.org/officeDocument/2006/relationships/hyperlink" Target="https://twitter.com/moxielsapphire/status/1104850118908424192" TargetMode="External" /><Relationship Id="rId1204" Type="http://schemas.openxmlformats.org/officeDocument/2006/relationships/hyperlink" Target="https://twitter.com/moxielsapphire/status/1104852160766857216" TargetMode="External" /><Relationship Id="rId1205" Type="http://schemas.openxmlformats.org/officeDocument/2006/relationships/hyperlink" Target="https://twitter.com/moxielsapphire/status/1104852161848983552" TargetMode="External" /><Relationship Id="rId1206" Type="http://schemas.openxmlformats.org/officeDocument/2006/relationships/hyperlink" Target="https://twitter.com/endeverstar/status/1104846172055728129" TargetMode="External" /><Relationship Id="rId1207" Type="http://schemas.openxmlformats.org/officeDocument/2006/relationships/hyperlink" Target="https://twitter.com/endeverstar/status/1104846294298746880" TargetMode="External" /><Relationship Id="rId1208" Type="http://schemas.openxmlformats.org/officeDocument/2006/relationships/hyperlink" Target="https://twitter.com/endeverstar/status/1104848469104062465" TargetMode="External" /><Relationship Id="rId1209" Type="http://schemas.openxmlformats.org/officeDocument/2006/relationships/hyperlink" Target="https://twitter.com/everthecrafter/status/1104868532683227143" TargetMode="External" /><Relationship Id="rId1210" Type="http://schemas.openxmlformats.org/officeDocument/2006/relationships/hyperlink" Target="https://twitter.com/auptimist/status/1104872316494856193" TargetMode="External" /><Relationship Id="rId1211" Type="http://schemas.openxmlformats.org/officeDocument/2006/relationships/hyperlink" Target="https://twitter.com/slooterman/status/1104841720393580550" TargetMode="External" /><Relationship Id="rId1212" Type="http://schemas.openxmlformats.org/officeDocument/2006/relationships/hyperlink" Target="https://twitter.com/endeverstar/status/1102318774873546754" TargetMode="External" /><Relationship Id="rId1213" Type="http://schemas.openxmlformats.org/officeDocument/2006/relationships/hyperlink" Target="https://twitter.com/endeverstar/status/1102318784893710336" TargetMode="External" /><Relationship Id="rId1214" Type="http://schemas.openxmlformats.org/officeDocument/2006/relationships/hyperlink" Target="https://twitter.com/endeverstar/status/1102318827042304000" TargetMode="External" /><Relationship Id="rId1215" Type="http://schemas.openxmlformats.org/officeDocument/2006/relationships/hyperlink" Target="https://twitter.com/endeverstar/status/1102318842573840385" TargetMode="External" /><Relationship Id="rId1216" Type="http://schemas.openxmlformats.org/officeDocument/2006/relationships/hyperlink" Target="https://twitter.com/endeverstar/status/1102318909514907648" TargetMode="External" /><Relationship Id="rId1217" Type="http://schemas.openxmlformats.org/officeDocument/2006/relationships/hyperlink" Target="https://twitter.com/endeverstar/status/1102318919199551493" TargetMode="External" /><Relationship Id="rId1218" Type="http://schemas.openxmlformats.org/officeDocument/2006/relationships/hyperlink" Target="https://twitter.com/endeverstar/status/1102319110199767040" TargetMode="External" /><Relationship Id="rId1219" Type="http://schemas.openxmlformats.org/officeDocument/2006/relationships/hyperlink" Target="https://twitter.com/endeverstar/status/1102319179925843968" TargetMode="External" /><Relationship Id="rId1220" Type="http://schemas.openxmlformats.org/officeDocument/2006/relationships/hyperlink" Target="https://twitter.com/endeverstar/status/1102319631539175424" TargetMode="External" /><Relationship Id="rId1221" Type="http://schemas.openxmlformats.org/officeDocument/2006/relationships/hyperlink" Target="https://twitter.com/endeverstar/status/1102320324840812544" TargetMode="External" /><Relationship Id="rId1222" Type="http://schemas.openxmlformats.org/officeDocument/2006/relationships/hyperlink" Target="https://twitter.com/endeverstar/status/1102320347007803392" TargetMode="External" /><Relationship Id="rId1223" Type="http://schemas.openxmlformats.org/officeDocument/2006/relationships/hyperlink" Target="https://twitter.com/endeverstar/status/1102321853018730498" TargetMode="External" /><Relationship Id="rId1224" Type="http://schemas.openxmlformats.org/officeDocument/2006/relationships/hyperlink" Target="https://twitter.com/endeverstar/status/1102321853018730498" TargetMode="External" /><Relationship Id="rId1225" Type="http://schemas.openxmlformats.org/officeDocument/2006/relationships/hyperlink" Target="https://twitter.com/endeverstar/status/1102363994524856320" TargetMode="External" /><Relationship Id="rId1226" Type="http://schemas.openxmlformats.org/officeDocument/2006/relationships/hyperlink" Target="https://twitter.com/endeverstar/status/1102364046081155072" TargetMode="External" /><Relationship Id="rId1227" Type="http://schemas.openxmlformats.org/officeDocument/2006/relationships/hyperlink" Target="https://twitter.com/endeverstar/status/1102364575914057728" TargetMode="External" /><Relationship Id="rId1228" Type="http://schemas.openxmlformats.org/officeDocument/2006/relationships/hyperlink" Target="https://twitter.com/endeverstar/status/1102364591315542016" TargetMode="External" /><Relationship Id="rId1229" Type="http://schemas.openxmlformats.org/officeDocument/2006/relationships/hyperlink" Target="https://twitter.com/endeverstar/status/1102364611817365505" TargetMode="External" /><Relationship Id="rId1230" Type="http://schemas.openxmlformats.org/officeDocument/2006/relationships/hyperlink" Target="https://twitter.com/endeverstar/status/1104831146141995009" TargetMode="External" /><Relationship Id="rId1231" Type="http://schemas.openxmlformats.org/officeDocument/2006/relationships/hyperlink" Target="https://twitter.com/endeverstar/status/1104835530208890880" TargetMode="External" /><Relationship Id="rId1232" Type="http://schemas.openxmlformats.org/officeDocument/2006/relationships/hyperlink" Target="https://twitter.com/endeverstar/status/1104835540996640768" TargetMode="External" /><Relationship Id="rId1233" Type="http://schemas.openxmlformats.org/officeDocument/2006/relationships/hyperlink" Target="https://twitter.com/endeverstar/status/1104835591470891009" TargetMode="External" /><Relationship Id="rId1234" Type="http://schemas.openxmlformats.org/officeDocument/2006/relationships/hyperlink" Target="https://twitter.com/endeverstar/status/1104835853287735296" TargetMode="External" /><Relationship Id="rId1235" Type="http://schemas.openxmlformats.org/officeDocument/2006/relationships/hyperlink" Target="https://twitter.com/endeverstar/status/1104836152807190528" TargetMode="External" /><Relationship Id="rId1236" Type="http://schemas.openxmlformats.org/officeDocument/2006/relationships/hyperlink" Target="https://twitter.com/endeverstar/status/1104836648292872192" TargetMode="External" /><Relationship Id="rId1237" Type="http://schemas.openxmlformats.org/officeDocument/2006/relationships/hyperlink" Target="https://twitter.com/endeverstar/status/1104836693624930304" TargetMode="External" /><Relationship Id="rId1238" Type="http://schemas.openxmlformats.org/officeDocument/2006/relationships/hyperlink" Target="https://twitter.com/endeverstar/status/1104836740609503233" TargetMode="External" /><Relationship Id="rId1239" Type="http://schemas.openxmlformats.org/officeDocument/2006/relationships/hyperlink" Target="https://twitter.com/endeverstar/status/1104837382036025344" TargetMode="External" /><Relationship Id="rId1240" Type="http://schemas.openxmlformats.org/officeDocument/2006/relationships/hyperlink" Target="https://twitter.com/endeverstar/status/1104837792075378689" TargetMode="External" /><Relationship Id="rId1241" Type="http://schemas.openxmlformats.org/officeDocument/2006/relationships/hyperlink" Target="https://twitter.com/endeverstar/status/1104838072997310464" TargetMode="External" /><Relationship Id="rId1242" Type="http://schemas.openxmlformats.org/officeDocument/2006/relationships/hyperlink" Target="https://twitter.com/endeverstar/status/1104838437876588544" TargetMode="External" /><Relationship Id="rId1243" Type="http://schemas.openxmlformats.org/officeDocument/2006/relationships/hyperlink" Target="https://twitter.com/endeverstar/status/1104838437876588544" TargetMode="External" /><Relationship Id="rId1244" Type="http://schemas.openxmlformats.org/officeDocument/2006/relationships/hyperlink" Target="https://twitter.com/endeverstar/status/1104838514712039424" TargetMode="External" /><Relationship Id="rId1245" Type="http://schemas.openxmlformats.org/officeDocument/2006/relationships/hyperlink" Target="https://twitter.com/endeverstar/status/1104838994150318080" TargetMode="External" /><Relationship Id="rId1246" Type="http://schemas.openxmlformats.org/officeDocument/2006/relationships/hyperlink" Target="https://twitter.com/endeverstar/status/1104839616044007424" TargetMode="External" /><Relationship Id="rId1247" Type="http://schemas.openxmlformats.org/officeDocument/2006/relationships/hyperlink" Target="https://twitter.com/endeverstar/status/1104839802942193664" TargetMode="External" /><Relationship Id="rId1248" Type="http://schemas.openxmlformats.org/officeDocument/2006/relationships/hyperlink" Target="https://twitter.com/endeverstar/status/1104839802942193664" TargetMode="External" /><Relationship Id="rId1249" Type="http://schemas.openxmlformats.org/officeDocument/2006/relationships/hyperlink" Target="https://twitter.com/endeverstar/status/1104840938453495808" TargetMode="External" /><Relationship Id="rId1250" Type="http://schemas.openxmlformats.org/officeDocument/2006/relationships/hyperlink" Target="https://twitter.com/endeverstar/status/1104841623257534464" TargetMode="External" /><Relationship Id="rId1251" Type="http://schemas.openxmlformats.org/officeDocument/2006/relationships/hyperlink" Target="https://twitter.com/endeverstar/status/1104841732259119104" TargetMode="External" /><Relationship Id="rId1252" Type="http://schemas.openxmlformats.org/officeDocument/2006/relationships/hyperlink" Target="https://twitter.com/endeverstar/status/1104842362956636160" TargetMode="External" /><Relationship Id="rId1253" Type="http://schemas.openxmlformats.org/officeDocument/2006/relationships/hyperlink" Target="https://twitter.com/endeverstar/status/1104842719849963520" TargetMode="External" /><Relationship Id="rId1254" Type="http://schemas.openxmlformats.org/officeDocument/2006/relationships/hyperlink" Target="https://twitter.com/endeverstar/status/1104843566696751104" TargetMode="External" /><Relationship Id="rId1255" Type="http://schemas.openxmlformats.org/officeDocument/2006/relationships/hyperlink" Target="https://twitter.com/endeverstar/status/1104844291409494016" TargetMode="External" /><Relationship Id="rId1256" Type="http://schemas.openxmlformats.org/officeDocument/2006/relationships/hyperlink" Target="https://twitter.com/endeverstar/status/1104844331985203200" TargetMode="External" /><Relationship Id="rId1257" Type="http://schemas.openxmlformats.org/officeDocument/2006/relationships/hyperlink" Target="https://twitter.com/endeverstar/status/1104844617059430401" TargetMode="External" /><Relationship Id="rId1258" Type="http://schemas.openxmlformats.org/officeDocument/2006/relationships/hyperlink" Target="https://twitter.com/endeverstar/status/1104845069138292736" TargetMode="External" /><Relationship Id="rId1259" Type="http://schemas.openxmlformats.org/officeDocument/2006/relationships/hyperlink" Target="https://twitter.com/endeverstar/status/1104845230149271552" TargetMode="External" /><Relationship Id="rId1260" Type="http://schemas.openxmlformats.org/officeDocument/2006/relationships/hyperlink" Target="https://twitter.com/endeverstar/status/1104845556625502208" TargetMode="External" /><Relationship Id="rId1261" Type="http://schemas.openxmlformats.org/officeDocument/2006/relationships/hyperlink" Target="https://twitter.com/endeverstar/status/1104845556625502208" TargetMode="External" /><Relationship Id="rId1262" Type="http://schemas.openxmlformats.org/officeDocument/2006/relationships/hyperlink" Target="https://twitter.com/endeverstar/status/1104845627719004160" TargetMode="External" /><Relationship Id="rId1263" Type="http://schemas.openxmlformats.org/officeDocument/2006/relationships/hyperlink" Target="https://twitter.com/endeverstar/status/1104845729959313408" TargetMode="External" /><Relationship Id="rId1264" Type="http://schemas.openxmlformats.org/officeDocument/2006/relationships/hyperlink" Target="https://twitter.com/endeverstar/status/1104846010440773633" TargetMode="External" /><Relationship Id="rId1265" Type="http://schemas.openxmlformats.org/officeDocument/2006/relationships/hyperlink" Target="https://twitter.com/endeverstar/status/1104846819727572992" TargetMode="External" /><Relationship Id="rId1266" Type="http://schemas.openxmlformats.org/officeDocument/2006/relationships/hyperlink" Target="https://twitter.com/endeverstar/status/1104847125085487104" TargetMode="External" /><Relationship Id="rId1267" Type="http://schemas.openxmlformats.org/officeDocument/2006/relationships/hyperlink" Target="https://twitter.com/endeverstar/status/1104847296145944576" TargetMode="External" /><Relationship Id="rId1268" Type="http://schemas.openxmlformats.org/officeDocument/2006/relationships/hyperlink" Target="https://twitter.com/endeverstar/status/1104848300769869824" TargetMode="External" /><Relationship Id="rId1269" Type="http://schemas.openxmlformats.org/officeDocument/2006/relationships/hyperlink" Target="https://twitter.com/endeverstar/status/1104849628267077633" TargetMode="External" /><Relationship Id="rId1270" Type="http://schemas.openxmlformats.org/officeDocument/2006/relationships/hyperlink" Target="https://twitter.com/endeverstar/status/1104850598241812480" TargetMode="External" /><Relationship Id="rId1271" Type="http://schemas.openxmlformats.org/officeDocument/2006/relationships/hyperlink" Target="https://twitter.com/endeverstar/status/1104850616151465984" TargetMode="External" /><Relationship Id="rId1272" Type="http://schemas.openxmlformats.org/officeDocument/2006/relationships/hyperlink" Target="https://twitter.com/endeverstar/status/1104850646077890560" TargetMode="External" /><Relationship Id="rId1273" Type="http://schemas.openxmlformats.org/officeDocument/2006/relationships/hyperlink" Target="https://twitter.com/endeverstar/status/1104850691875516416" TargetMode="External" /><Relationship Id="rId1274" Type="http://schemas.openxmlformats.org/officeDocument/2006/relationships/hyperlink" Target="https://twitter.com/endeverstar/status/1104851966872629248" TargetMode="External" /><Relationship Id="rId1275" Type="http://schemas.openxmlformats.org/officeDocument/2006/relationships/hyperlink" Target="https://twitter.com/endeverstar/status/1104852509384798208" TargetMode="External" /><Relationship Id="rId1276" Type="http://schemas.openxmlformats.org/officeDocument/2006/relationships/hyperlink" Target="https://twitter.com/endeverstar/status/1104853355325579265" TargetMode="External" /><Relationship Id="rId1277" Type="http://schemas.openxmlformats.org/officeDocument/2006/relationships/hyperlink" Target="https://twitter.com/endeverstar/status/1104853394743648256" TargetMode="External" /><Relationship Id="rId1278" Type="http://schemas.openxmlformats.org/officeDocument/2006/relationships/hyperlink" Target="https://twitter.com/endeverstar/status/1104855472262176769" TargetMode="External" /><Relationship Id="rId1279" Type="http://schemas.openxmlformats.org/officeDocument/2006/relationships/hyperlink" Target="https://twitter.com/autisticb4mmr/status/1104836610149871616" TargetMode="External" /><Relationship Id="rId1280" Type="http://schemas.openxmlformats.org/officeDocument/2006/relationships/hyperlink" Target="https://twitter.com/autisticb4mmr/status/1104847503676006400" TargetMode="External" /><Relationship Id="rId1281" Type="http://schemas.openxmlformats.org/officeDocument/2006/relationships/hyperlink" Target="https://twitter.com/autisticb4mmr/status/1104854060132229120" TargetMode="External" /><Relationship Id="rId1282" Type="http://schemas.openxmlformats.org/officeDocument/2006/relationships/hyperlink" Target="https://twitter.com/everthecrafter/status/1104863257251270656" TargetMode="External" /><Relationship Id="rId1283" Type="http://schemas.openxmlformats.org/officeDocument/2006/relationships/hyperlink" Target="https://twitter.com/everthecrafter/status/1104864140496158720" TargetMode="External" /><Relationship Id="rId1284" Type="http://schemas.openxmlformats.org/officeDocument/2006/relationships/hyperlink" Target="https://twitter.com/everthecrafter/status/1104867760381796353" TargetMode="External" /><Relationship Id="rId1285" Type="http://schemas.openxmlformats.org/officeDocument/2006/relationships/hyperlink" Target="https://twitter.com/mamautistic36/status/1104843175250796550" TargetMode="External" /><Relationship Id="rId1286" Type="http://schemas.openxmlformats.org/officeDocument/2006/relationships/hyperlink" Target="https://twitter.com/mamautistic36/status/1104848328095862784" TargetMode="External" /><Relationship Id="rId1287" Type="http://schemas.openxmlformats.org/officeDocument/2006/relationships/hyperlink" Target="https://twitter.com/mamautistic36/status/1104873522021761025" TargetMode="External" /><Relationship Id="rId1288" Type="http://schemas.openxmlformats.org/officeDocument/2006/relationships/hyperlink" Target="https://twitter.com/everthecrafter/status/1102333576836771840" TargetMode="External" /><Relationship Id="rId1289" Type="http://schemas.openxmlformats.org/officeDocument/2006/relationships/hyperlink" Target="https://twitter.com/everthecrafter/status/1104863257251270656" TargetMode="External" /><Relationship Id="rId1290" Type="http://schemas.openxmlformats.org/officeDocument/2006/relationships/hyperlink" Target="https://twitter.com/everthecrafter/status/1104864140496158720" TargetMode="External" /><Relationship Id="rId1291" Type="http://schemas.openxmlformats.org/officeDocument/2006/relationships/hyperlink" Target="https://twitter.com/everthecrafter/status/1104864705162739712" TargetMode="External" /><Relationship Id="rId1292" Type="http://schemas.openxmlformats.org/officeDocument/2006/relationships/hyperlink" Target="https://twitter.com/everthecrafter/status/1104866790503522312" TargetMode="External" /><Relationship Id="rId1293" Type="http://schemas.openxmlformats.org/officeDocument/2006/relationships/hyperlink" Target="https://twitter.com/everthecrafter/status/1104867760381796353" TargetMode="External" /><Relationship Id="rId1294" Type="http://schemas.openxmlformats.org/officeDocument/2006/relationships/hyperlink" Target="https://twitter.com/mamautistic36/status/1104872063372849152" TargetMode="External" /><Relationship Id="rId1295" Type="http://schemas.openxmlformats.org/officeDocument/2006/relationships/hyperlink" Target="https://twitter.com/mamautistic36/status/1104873522021761025" TargetMode="External" /><Relationship Id="rId1296" Type="http://schemas.openxmlformats.org/officeDocument/2006/relationships/hyperlink" Target="https://twitter.com/slooterman/status/1104843752999395329" TargetMode="External" /><Relationship Id="rId1297" Type="http://schemas.openxmlformats.org/officeDocument/2006/relationships/hyperlink" Target="https://twitter.com/rainforestgardn/status/1104848111556587522" TargetMode="External" /><Relationship Id="rId1298" Type="http://schemas.openxmlformats.org/officeDocument/2006/relationships/hyperlink" Target="https://twitter.com/rainforestgardn/status/1104848364502507521" TargetMode="External" /><Relationship Id="rId1299" Type="http://schemas.openxmlformats.org/officeDocument/2006/relationships/hyperlink" Target="https://twitter.com/rainforestgardn/status/1104849469651210242" TargetMode="External" /><Relationship Id="rId1300" Type="http://schemas.openxmlformats.org/officeDocument/2006/relationships/hyperlink" Target="https://twitter.com/autisticb4mmr/status/1102331830794051584" TargetMode="External" /><Relationship Id="rId1301" Type="http://schemas.openxmlformats.org/officeDocument/2006/relationships/hyperlink" Target="https://twitter.com/autisticb4mmr/status/1104847503676006400" TargetMode="External" /><Relationship Id="rId1302" Type="http://schemas.openxmlformats.org/officeDocument/2006/relationships/hyperlink" Target="https://twitter.com/mamautistic36/status/1102337393095520256" TargetMode="External" /><Relationship Id="rId1303" Type="http://schemas.openxmlformats.org/officeDocument/2006/relationships/hyperlink" Target="https://twitter.com/mamautistic36/status/1104841132826116097" TargetMode="External" /><Relationship Id="rId1304" Type="http://schemas.openxmlformats.org/officeDocument/2006/relationships/hyperlink" Target="https://twitter.com/mamautistic36/status/1104841500452704256" TargetMode="External" /><Relationship Id="rId1305" Type="http://schemas.openxmlformats.org/officeDocument/2006/relationships/hyperlink" Target="https://twitter.com/mamautistic36/status/1104842141732352000" TargetMode="External" /><Relationship Id="rId1306" Type="http://schemas.openxmlformats.org/officeDocument/2006/relationships/hyperlink" Target="https://twitter.com/mamautistic36/status/1104842703802646532" TargetMode="External" /><Relationship Id="rId1307" Type="http://schemas.openxmlformats.org/officeDocument/2006/relationships/hyperlink" Target="https://twitter.com/mamautistic36/status/1104845308243181568" TargetMode="External" /><Relationship Id="rId1308" Type="http://schemas.openxmlformats.org/officeDocument/2006/relationships/hyperlink" Target="https://twitter.com/mamautistic36/status/1104847989456146434" TargetMode="External" /><Relationship Id="rId1309" Type="http://schemas.openxmlformats.org/officeDocument/2006/relationships/hyperlink" Target="https://twitter.com/mamautistic36/status/1104848328095862784" TargetMode="External" /><Relationship Id="rId1310" Type="http://schemas.openxmlformats.org/officeDocument/2006/relationships/hyperlink" Target="https://twitter.com/mamautistic36/status/1104849140511592448" TargetMode="External" /><Relationship Id="rId1311" Type="http://schemas.openxmlformats.org/officeDocument/2006/relationships/hyperlink" Target="https://twitter.com/mamautistic36/status/1104853310815784960" TargetMode="External" /><Relationship Id="rId1312" Type="http://schemas.openxmlformats.org/officeDocument/2006/relationships/hyperlink" Target="https://twitter.com/inaspectrum/status/1104882591579234305" TargetMode="External" /><Relationship Id="rId1313" Type="http://schemas.openxmlformats.org/officeDocument/2006/relationships/hyperlink" Target="https://twitter.com/theoriesofminds/status/1104836134855565312" TargetMode="External" /><Relationship Id="rId1314" Type="http://schemas.openxmlformats.org/officeDocument/2006/relationships/hyperlink" Target="https://twitter.com/theoriesofminds/status/1104838000746217472" TargetMode="External" /><Relationship Id="rId1315" Type="http://schemas.openxmlformats.org/officeDocument/2006/relationships/hyperlink" Target="https://twitter.com/theoriesofminds/status/1104839596376903680" TargetMode="External" /><Relationship Id="rId1316" Type="http://schemas.openxmlformats.org/officeDocument/2006/relationships/hyperlink" Target="https://twitter.com/theoriesofminds/status/1104842976071606274" TargetMode="External" /><Relationship Id="rId1317" Type="http://schemas.openxmlformats.org/officeDocument/2006/relationships/hyperlink" Target="https://twitter.com/theoriesofminds/status/1104844979497721856" TargetMode="External" /><Relationship Id="rId1318" Type="http://schemas.openxmlformats.org/officeDocument/2006/relationships/hyperlink" Target="https://twitter.com/slooterman/status/1104845100683796480" TargetMode="External" /><Relationship Id="rId1319" Type="http://schemas.openxmlformats.org/officeDocument/2006/relationships/hyperlink" Target="https://twitter.com/autisticb4mmr/status/1104841229655629824" TargetMode="External" /><Relationship Id="rId1320" Type="http://schemas.openxmlformats.org/officeDocument/2006/relationships/hyperlink" Target="https://twitter.com/autisticb4mmr/status/1104841449693044736" TargetMode="External" /><Relationship Id="rId1321" Type="http://schemas.openxmlformats.org/officeDocument/2006/relationships/hyperlink" Target="https://twitter.com/craftingbalance/status/1104892132404445184" TargetMode="External" /><Relationship Id="rId1322" Type="http://schemas.openxmlformats.org/officeDocument/2006/relationships/hyperlink" Target="https://twitter.com/craftingbalance/status/1104892132404445184" TargetMode="External" /><Relationship Id="rId1323" Type="http://schemas.openxmlformats.org/officeDocument/2006/relationships/hyperlink" Target="https://twitter.com/craftingbalance/status/1104892991821484037" TargetMode="External" /><Relationship Id="rId1324" Type="http://schemas.openxmlformats.org/officeDocument/2006/relationships/hyperlink" Target="https://twitter.com/craftingbalance/status/1104893190195302401" TargetMode="External" /><Relationship Id="rId1325" Type="http://schemas.openxmlformats.org/officeDocument/2006/relationships/hyperlink" Target="https://twitter.com/sylviessylk/status/1102385371793494018" TargetMode="External" /><Relationship Id="rId1326" Type="http://schemas.openxmlformats.org/officeDocument/2006/relationships/hyperlink" Target="https://twitter.com/sylviessylk/status/1104902146347159554" TargetMode="External" /><Relationship Id="rId1327" Type="http://schemas.openxmlformats.org/officeDocument/2006/relationships/hyperlink" Target="https://twitter.com/haleymossart/status/1102323109129007104" TargetMode="External" /><Relationship Id="rId1328" Type="http://schemas.openxmlformats.org/officeDocument/2006/relationships/hyperlink" Target="https://twitter.com/slooterman/status/1102316897855524864" TargetMode="External" /><Relationship Id="rId1329" Type="http://schemas.openxmlformats.org/officeDocument/2006/relationships/hyperlink" Target="https://twitter.com/slooterman/status/1102318120176418816" TargetMode="External" /><Relationship Id="rId1330" Type="http://schemas.openxmlformats.org/officeDocument/2006/relationships/hyperlink" Target="https://twitter.com/slooterman/status/1102318804602888193" TargetMode="External" /><Relationship Id="rId1331" Type="http://schemas.openxmlformats.org/officeDocument/2006/relationships/hyperlink" Target="https://twitter.com/slooterman/status/1102322475352899584" TargetMode="External" /><Relationship Id="rId1332" Type="http://schemas.openxmlformats.org/officeDocument/2006/relationships/hyperlink" Target="https://twitter.com/slooterman/status/1102323043328839680" TargetMode="External" /><Relationship Id="rId1333" Type="http://schemas.openxmlformats.org/officeDocument/2006/relationships/hyperlink" Target="https://twitter.com/slooterman/status/1102324223681413121" TargetMode="External" /><Relationship Id="rId1334" Type="http://schemas.openxmlformats.org/officeDocument/2006/relationships/hyperlink" Target="https://twitter.com/slooterman/status/1102324223681413121" TargetMode="External" /><Relationship Id="rId1335" Type="http://schemas.openxmlformats.org/officeDocument/2006/relationships/hyperlink" Target="https://twitter.com/slooterman/status/1102324223681413121" TargetMode="External" /><Relationship Id="rId1336" Type="http://schemas.openxmlformats.org/officeDocument/2006/relationships/hyperlink" Target="https://twitter.com/slooterman/status/1102324545917206528" TargetMode="External" /><Relationship Id="rId1337" Type="http://schemas.openxmlformats.org/officeDocument/2006/relationships/hyperlink" Target="https://twitter.com/slooterman/status/1102325201600212992" TargetMode="External" /><Relationship Id="rId1338" Type="http://schemas.openxmlformats.org/officeDocument/2006/relationships/hyperlink" Target="https://twitter.com/slooterman/status/1102328739768221696" TargetMode="External" /><Relationship Id="rId1339" Type="http://schemas.openxmlformats.org/officeDocument/2006/relationships/hyperlink" Target="https://twitter.com/slooterman/status/1102328739768221696" TargetMode="External" /><Relationship Id="rId1340" Type="http://schemas.openxmlformats.org/officeDocument/2006/relationships/hyperlink" Target="https://twitter.com/slooterman/status/1104828747436511232" TargetMode="External" /><Relationship Id="rId1341" Type="http://schemas.openxmlformats.org/officeDocument/2006/relationships/hyperlink" Target="https://twitter.com/slooterman/status/1104836210613198849" TargetMode="External" /><Relationship Id="rId1342" Type="http://schemas.openxmlformats.org/officeDocument/2006/relationships/hyperlink" Target="https://twitter.com/slooterman/status/1104840291138310144" TargetMode="External" /><Relationship Id="rId1343" Type="http://schemas.openxmlformats.org/officeDocument/2006/relationships/hyperlink" Target="https://twitter.com/slooterman/status/1104841720393580550" TargetMode="External" /><Relationship Id="rId1344" Type="http://schemas.openxmlformats.org/officeDocument/2006/relationships/hyperlink" Target="https://twitter.com/slooterman/status/1104843508295364609" TargetMode="External" /><Relationship Id="rId1345" Type="http://schemas.openxmlformats.org/officeDocument/2006/relationships/hyperlink" Target="https://twitter.com/slooterman/status/1104844999789854722" TargetMode="External" /><Relationship Id="rId1346" Type="http://schemas.openxmlformats.org/officeDocument/2006/relationships/hyperlink" Target="https://twitter.com/slooterman/status/1104845100683796480" TargetMode="External" /><Relationship Id="rId1347" Type="http://schemas.openxmlformats.org/officeDocument/2006/relationships/hyperlink" Target="https://twitter.com/autisticb4mmr/status/1102327868644765697" TargetMode="External" /><Relationship Id="rId1348" Type="http://schemas.openxmlformats.org/officeDocument/2006/relationships/hyperlink" Target="https://twitter.com/autisticb4mmr/status/1104841229655629824" TargetMode="External" /><Relationship Id="rId1349" Type="http://schemas.openxmlformats.org/officeDocument/2006/relationships/hyperlink" Target="https://twitter.com/autisticb4mmr/status/1104841449693044736" TargetMode="External" /><Relationship Id="rId1350" Type="http://schemas.openxmlformats.org/officeDocument/2006/relationships/hyperlink" Target="https://twitter.com/unuhinuii/status/1102325230125625345" TargetMode="External" /><Relationship Id="rId1351" Type="http://schemas.openxmlformats.org/officeDocument/2006/relationships/hyperlink" Target="https://twitter.com/unuhinuii/status/1102454430727847936" TargetMode="External" /><Relationship Id="rId1352" Type="http://schemas.openxmlformats.org/officeDocument/2006/relationships/hyperlink" Target="https://twitter.com/anythingmaureen/status/1102321004771188736" TargetMode="External" /><Relationship Id="rId1353" Type="http://schemas.openxmlformats.org/officeDocument/2006/relationships/hyperlink" Target="https://twitter.com/anythingmaureen/status/1102322014872834048" TargetMode="External" /><Relationship Id="rId1354" Type="http://schemas.openxmlformats.org/officeDocument/2006/relationships/hyperlink" Target="https://twitter.com/anythingmaureen/status/1102322847152852992" TargetMode="External" /><Relationship Id="rId1355" Type="http://schemas.openxmlformats.org/officeDocument/2006/relationships/hyperlink" Target="https://twitter.com/anythingmaureen/status/1102323791395459077" TargetMode="External" /><Relationship Id="rId1356" Type="http://schemas.openxmlformats.org/officeDocument/2006/relationships/hyperlink" Target="https://twitter.com/anythingmaureen/status/1102323903815450624" TargetMode="External" /><Relationship Id="rId1357" Type="http://schemas.openxmlformats.org/officeDocument/2006/relationships/hyperlink" Target="https://twitter.com/haleymossart/status/1102319046366806016" TargetMode="External" /><Relationship Id="rId1358" Type="http://schemas.openxmlformats.org/officeDocument/2006/relationships/hyperlink" Target="https://twitter.com/haleymossart/status/1102319357546369024" TargetMode="External" /><Relationship Id="rId1359" Type="http://schemas.openxmlformats.org/officeDocument/2006/relationships/hyperlink" Target="https://twitter.com/haleymossart/status/1102319886389444608" TargetMode="External" /><Relationship Id="rId1360" Type="http://schemas.openxmlformats.org/officeDocument/2006/relationships/hyperlink" Target="https://twitter.com/haleymossart/status/1102320297909325829" TargetMode="External" /><Relationship Id="rId1361" Type="http://schemas.openxmlformats.org/officeDocument/2006/relationships/hyperlink" Target="https://twitter.com/haleymossart/status/1102321180990689291" TargetMode="External" /><Relationship Id="rId1362" Type="http://schemas.openxmlformats.org/officeDocument/2006/relationships/hyperlink" Target="https://twitter.com/haleymossart/status/1102321396473085953" TargetMode="External" /><Relationship Id="rId1363" Type="http://schemas.openxmlformats.org/officeDocument/2006/relationships/hyperlink" Target="https://twitter.com/haleymossart/status/1102323353061330945" TargetMode="External" /><Relationship Id="rId1364" Type="http://schemas.openxmlformats.org/officeDocument/2006/relationships/hyperlink" Target="https://twitter.com/haleymossart/status/1102323353061330945" TargetMode="External" /><Relationship Id="rId1365" Type="http://schemas.openxmlformats.org/officeDocument/2006/relationships/hyperlink" Target="https://twitter.com/haleymossart/status/1102326393294200832" TargetMode="External" /><Relationship Id="rId1366" Type="http://schemas.openxmlformats.org/officeDocument/2006/relationships/hyperlink" Target="https://twitter.com/rainforestgardn/status/1102324508944408576" TargetMode="External" /><Relationship Id="rId1367" Type="http://schemas.openxmlformats.org/officeDocument/2006/relationships/hyperlink" Target="https://twitter.com/rainforestgardn/status/1102326772660613120" TargetMode="External" /><Relationship Id="rId1368" Type="http://schemas.openxmlformats.org/officeDocument/2006/relationships/hyperlink" Target="https://twitter.com/unuhinuii/status/1102325230125625345" TargetMode="External" /><Relationship Id="rId1369" Type="http://schemas.openxmlformats.org/officeDocument/2006/relationships/hyperlink" Target="https://twitter.com/unuhinuii/status/1102453136604782592" TargetMode="External" /><Relationship Id="rId1370" Type="http://schemas.openxmlformats.org/officeDocument/2006/relationships/hyperlink" Target="https://twitter.com/unuhinuii/status/1102455188235915264" TargetMode="External" /><Relationship Id="rId1371" Type="http://schemas.openxmlformats.org/officeDocument/2006/relationships/hyperlink" Target="https://twitter.com/anythingmaureen/status/1102322847152852992" TargetMode="External" /><Relationship Id="rId1372" Type="http://schemas.openxmlformats.org/officeDocument/2006/relationships/hyperlink" Target="https://twitter.com/anythingmaureen/status/1102323791395459077" TargetMode="External" /><Relationship Id="rId1373" Type="http://schemas.openxmlformats.org/officeDocument/2006/relationships/hyperlink" Target="https://twitter.com/anythingmaureen/status/1102323903815450624" TargetMode="External" /><Relationship Id="rId1374" Type="http://schemas.openxmlformats.org/officeDocument/2006/relationships/hyperlink" Target="https://twitter.com/nicoleradziwill/status/1102353424530751490" TargetMode="External" /><Relationship Id="rId1375" Type="http://schemas.openxmlformats.org/officeDocument/2006/relationships/hyperlink" Target="https://twitter.com/unuhinuii/status/1102325230125625345" TargetMode="External" /><Relationship Id="rId1376" Type="http://schemas.openxmlformats.org/officeDocument/2006/relationships/hyperlink" Target="https://twitter.com/unuhinuii/status/1102455188235915264" TargetMode="External" /><Relationship Id="rId1377" Type="http://schemas.openxmlformats.org/officeDocument/2006/relationships/hyperlink" Target="https://twitter.com/anythingmaureen/status/1102322494650925061" TargetMode="External" /><Relationship Id="rId1378" Type="http://schemas.openxmlformats.org/officeDocument/2006/relationships/hyperlink" Target="https://twitter.com/anythingmaureen/status/1102323328000446464" TargetMode="External" /><Relationship Id="rId1379" Type="http://schemas.openxmlformats.org/officeDocument/2006/relationships/hyperlink" Target="https://twitter.com/anythingmaureen/status/1102323670066839552" TargetMode="External" /><Relationship Id="rId1380" Type="http://schemas.openxmlformats.org/officeDocument/2006/relationships/hyperlink" Target="https://twitter.com/anythingmaureen/status/1102324555199188994" TargetMode="External" /><Relationship Id="rId1381" Type="http://schemas.openxmlformats.org/officeDocument/2006/relationships/hyperlink" Target="https://twitter.com/anythingmaureen/status/1102324814415626240" TargetMode="External" /><Relationship Id="rId1382" Type="http://schemas.openxmlformats.org/officeDocument/2006/relationships/hyperlink" Target="https://twitter.com/unuhinuii/status/1102325230125625345" TargetMode="External" /><Relationship Id="rId1383" Type="http://schemas.openxmlformats.org/officeDocument/2006/relationships/hyperlink" Target="https://twitter.com/unuhinuii/status/1102453136604782592" TargetMode="External" /><Relationship Id="rId1384" Type="http://schemas.openxmlformats.org/officeDocument/2006/relationships/hyperlink" Target="https://twitter.com/unuhinuii/status/1102455188235915264" TargetMode="External" /><Relationship Id="rId1385" Type="http://schemas.openxmlformats.org/officeDocument/2006/relationships/hyperlink" Target="https://twitter.com/autistictic/status/1104838364224720896" TargetMode="External" /><Relationship Id="rId1386" Type="http://schemas.openxmlformats.org/officeDocument/2006/relationships/hyperlink" Target="https://twitter.com/rainforestgardn/status/1102328692712329216" TargetMode="External" /><Relationship Id="rId1387" Type="http://schemas.openxmlformats.org/officeDocument/2006/relationships/hyperlink" Target="https://twitter.com/rainforestgardn/status/1104845757746761728" TargetMode="External" /><Relationship Id="rId1388" Type="http://schemas.openxmlformats.org/officeDocument/2006/relationships/hyperlink" Target="https://twitter.com/autchatmod/status/1102298319810789376" TargetMode="External" /><Relationship Id="rId1389" Type="http://schemas.openxmlformats.org/officeDocument/2006/relationships/hyperlink" Target="https://twitter.com/autchatmod/status/1102313177159688192" TargetMode="External" /><Relationship Id="rId1390" Type="http://schemas.openxmlformats.org/officeDocument/2006/relationships/hyperlink" Target="https://twitter.com/autchatmod/status/1102313206830129153" TargetMode="External" /><Relationship Id="rId1391" Type="http://schemas.openxmlformats.org/officeDocument/2006/relationships/hyperlink" Target="https://twitter.com/autchatmod/status/1102313426087337984" TargetMode="External" /><Relationship Id="rId1392" Type="http://schemas.openxmlformats.org/officeDocument/2006/relationships/hyperlink" Target="https://twitter.com/autchatmod/status/1102313455162253312" TargetMode="External" /><Relationship Id="rId1393" Type="http://schemas.openxmlformats.org/officeDocument/2006/relationships/hyperlink" Target="https://twitter.com/autchatmod/status/1102313495964483584" TargetMode="External" /><Relationship Id="rId1394" Type="http://schemas.openxmlformats.org/officeDocument/2006/relationships/hyperlink" Target="https://twitter.com/autchatmod/status/1102313537840410624" TargetMode="External" /><Relationship Id="rId1395" Type="http://schemas.openxmlformats.org/officeDocument/2006/relationships/hyperlink" Target="https://twitter.com/autchatmod/status/1102313735106908160" TargetMode="External" /><Relationship Id="rId1396" Type="http://schemas.openxmlformats.org/officeDocument/2006/relationships/hyperlink" Target="https://twitter.com/autchatmod/status/1102313756304891904" TargetMode="External" /><Relationship Id="rId1397" Type="http://schemas.openxmlformats.org/officeDocument/2006/relationships/hyperlink" Target="https://twitter.com/autchatmod/status/1102315184704577537" TargetMode="External" /><Relationship Id="rId1398" Type="http://schemas.openxmlformats.org/officeDocument/2006/relationships/hyperlink" Target="https://twitter.com/autchatmod/status/1102315212579860480" TargetMode="External" /><Relationship Id="rId1399" Type="http://schemas.openxmlformats.org/officeDocument/2006/relationships/hyperlink" Target="https://twitter.com/autchatmod/status/1102316624181248001" TargetMode="External" /><Relationship Id="rId1400" Type="http://schemas.openxmlformats.org/officeDocument/2006/relationships/hyperlink" Target="https://twitter.com/autchatmod/status/1102320088286457856" TargetMode="External" /><Relationship Id="rId1401" Type="http://schemas.openxmlformats.org/officeDocument/2006/relationships/hyperlink" Target="https://twitter.com/autchatmod/status/1102323945066262528" TargetMode="External" /><Relationship Id="rId1402" Type="http://schemas.openxmlformats.org/officeDocument/2006/relationships/hyperlink" Target="https://twitter.com/autchatmod/status/1102328082621321216" TargetMode="External" /><Relationship Id="rId1403" Type="http://schemas.openxmlformats.org/officeDocument/2006/relationships/hyperlink" Target="https://twitter.com/autchatmod/status/1102328225689038848" TargetMode="External" /><Relationship Id="rId1404" Type="http://schemas.openxmlformats.org/officeDocument/2006/relationships/hyperlink" Target="https://twitter.com/autchatmod/status/1102328414499790848" TargetMode="External" /><Relationship Id="rId1405" Type="http://schemas.openxmlformats.org/officeDocument/2006/relationships/hyperlink" Target="https://twitter.com/autchatmod/status/1102328457269194752" TargetMode="External" /><Relationship Id="rId1406" Type="http://schemas.openxmlformats.org/officeDocument/2006/relationships/hyperlink" Target="https://twitter.com/autchatmod/status/1102328478525865984" TargetMode="External" /><Relationship Id="rId1407" Type="http://schemas.openxmlformats.org/officeDocument/2006/relationships/hyperlink" Target="https://twitter.com/autchatmod/status/1104124632821452801" TargetMode="External" /><Relationship Id="rId1408" Type="http://schemas.openxmlformats.org/officeDocument/2006/relationships/hyperlink" Target="https://twitter.com/autchatmod/status/1104124635690414081" TargetMode="External" /><Relationship Id="rId1409" Type="http://schemas.openxmlformats.org/officeDocument/2006/relationships/hyperlink" Target="https://twitter.com/autchatmod/status/1104820828556808192" TargetMode="External" /><Relationship Id="rId1410" Type="http://schemas.openxmlformats.org/officeDocument/2006/relationships/hyperlink" Target="https://twitter.com/autchatmod/status/1104824215088160769" TargetMode="External" /><Relationship Id="rId1411" Type="http://schemas.openxmlformats.org/officeDocument/2006/relationships/hyperlink" Target="https://twitter.com/autchatmod/status/1104826992837328896" TargetMode="External" /><Relationship Id="rId1412" Type="http://schemas.openxmlformats.org/officeDocument/2006/relationships/hyperlink" Target="https://twitter.com/autchatmod/status/1104834880251191296" TargetMode="External" /><Relationship Id="rId1413" Type="http://schemas.openxmlformats.org/officeDocument/2006/relationships/hyperlink" Target="https://twitter.com/autchatmod/status/1104834914162159616" TargetMode="External" /><Relationship Id="rId1414" Type="http://schemas.openxmlformats.org/officeDocument/2006/relationships/hyperlink" Target="https://twitter.com/autchatmod/status/1104834945694887936" TargetMode="External" /><Relationship Id="rId1415" Type="http://schemas.openxmlformats.org/officeDocument/2006/relationships/hyperlink" Target="https://twitter.com/autchatmod/status/1104834997683253248" TargetMode="External" /><Relationship Id="rId1416" Type="http://schemas.openxmlformats.org/officeDocument/2006/relationships/hyperlink" Target="https://twitter.com/autchatmod/status/1104835028461076480" TargetMode="External" /><Relationship Id="rId1417" Type="http://schemas.openxmlformats.org/officeDocument/2006/relationships/hyperlink" Target="https://twitter.com/autchatmod/status/1104835085457514496" TargetMode="External" /><Relationship Id="rId1418" Type="http://schemas.openxmlformats.org/officeDocument/2006/relationships/hyperlink" Target="https://twitter.com/autchatmod/status/1104835175089811456" TargetMode="External" /><Relationship Id="rId1419" Type="http://schemas.openxmlformats.org/officeDocument/2006/relationships/hyperlink" Target="https://twitter.com/autchatmod/status/1104835241418477568" TargetMode="External" /><Relationship Id="rId1420" Type="http://schemas.openxmlformats.org/officeDocument/2006/relationships/hyperlink" Target="https://twitter.com/autchatmod/status/1104836542223138816" TargetMode="External" /><Relationship Id="rId1421" Type="http://schemas.openxmlformats.org/officeDocument/2006/relationships/hyperlink" Target="https://twitter.com/autchatmod/status/1104837122312138752" TargetMode="External" /><Relationship Id="rId1422" Type="http://schemas.openxmlformats.org/officeDocument/2006/relationships/hyperlink" Target="https://twitter.com/autchatmod/status/1104838255881535488" TargetMode="External" /><Relationship Id="rId1423" Type="http://schemas.openxmlformats.org/officeDocument/2006/relationships/hyperlink" Target="https://twitter.com/autchatmod/status/1104841489404768256" TargetMode="External" /><Relationship Id="rId1424" Type="http://schemas.openxmlformats.org/officeDocument/2006/relationships/hyperlink" Target="https://twitter.com/autchatmod/status/1104844259788644352" TargetMode="External" /><Relationship Id="rId1425" Type="http://schemas.openxmlformats.org/officeDocument/2006/relationships/hyperlink" Target="https://twitter.com/autchatmod/status/1104846510452178944" TargetMode="External" /><Relationship Id="rId1426" Type="http://schemas.openxmlformats.org/officeDocument/2006/relationships/hyperlink" Target="https://twitter.com/autchatmod/status/1104850209014636544" TargetMode="External" /><Relationship Id="rId1427" Type="http://schemas.openxmlformats.org/officeDocument/2006/relationships/hyperlink" Target="https://twitter.com/autchatmod/status/1104850331094011906" TargetMode="External" /><Relationship Id="rId1428" Type="http://schemas.openxmlformats.org/officeDocument/2006/relationships/hyperlink" Target="https://twitter.com/autchatmod/status/1104850383254433792" TargetMode="External" /><Relationship Id="rId1429" Type="http://schemas.openxmlformats.org/officeDocument/2006/relationships/hyperlink" Target="https://twitter.com/autchatmod/status/1104850416703959040" TargetMode="External" /><Relationship Id="rId1430" Type="http://schemas.openxmlformats.org/officeDocument/2006/relationships/hyperlink" Target="https://twitter.com/autchatmod/status/1104852783218417664" TargetMode="External" /><Relationship Id="rId1431" Type="http://schemas.openxmlformats.org/officeDocument/2006/relationships/hyperlink" Target="https://twitter.com/autisticb4mmr/status/1102303383015182337" TargetMode="External" /><Relationship Id="rId1432" Type="http://schemas.openxmlformats.org/officeDocument/2006/relationships/hyperlink" Target="https://twitter.com/autisticb4mmr/status/1102322763954417664" TargetMode="External" /><Relationship Id="rId1433" Type="http://schemas.openxmlformats.org/officeDocument/2006/relationships/hyperlink" Target="https://twitter.com/autisticb4mmr/status/1104824780270723072" TargetMode="External" /><Relationship Id="rId1434" Type="http://schemas.openxmlformats.org/officeDocument/2006/relationships/hyperlink" Target="https://twitter.com/autisticb4mmr/status/1104835059561852928" TargetMode="External" /><Relationship Id="rId1435" Type="http://schemas.openxmlformats.org/officeDocument/2006/relationships/hyperlink" Target="https://twitter.com/autisticb4mmr/status/1104835460772196352" TargetMode="External" /><Relationship Id="rId1436" Type="http://schemas.openxmlformats.org/officeDocument/2006/relationships/hyperlink" Target="https://twitter.com/autisticb4mmr/status/1104837245649924096" TargetMode="External" /><Relationship Id="rId1437" Type="http://schemas.openxmlformats.org/officeDocument/2006/relationships/hyperlink" Target="https://twitter.com/autisticb4mmr/status/1104837584147034112" TargetMode="External" /><Relationship Id="rId1438" Type="http://schemas.openxmlformats.org/officeDocument/2006/relationships/hyperlink" Target="https://twitter.com/autisticb4mmr/status/1104841229655629824" TargetMode="External" /><Relationship Id="rId1439" Type="http://schemas.openxmlformats.org/officeDocument/2006/relationships/hyperlink" Target="https://twitter.com/autisticb4mmr/status/1104841449693044736" TargetMode="External" /><Relationship Id="rId1440" Type="http://schemas.openxmlformats.org/officeDocument/2006/relationships/hyperlink" Target="https://twitter.com/autisticb4mmr/status/1104848102702297089" TargetMode="External" /><Relationship Id="rId1441" Type="http://schemas.openxmlformats.org/officeDocument/2006/relationships/hyperlink" Target="https://twitter.com/unuhinuii/status/1102448863972126720" TargetMode="External" /><Relationship Id="rId1442" Type="http://schemas.openxmlformats.org/officeDocument/2006/relationships/hyperlink" Target="https://twitter.com/unuhinuii/status/1102449694108774405" TargetMode="External" /><Relationship Id="rId1443" Type="http://schemas.openxmlformats.org/officeDocument/2006/relationships/hyperlink" Target="https://twitter.com/unuhinuii/status/1102450423607250944" TargetMode="External" /><Relationship Id="rId1444" Type="http://schemas.openxmlformats.org/officeDocument/2006/relationships/hyperlink" Target="https://twitter.com/unuhinuii/status/1102452336184700928" TargetMode="External" /><Relationship Id="rId1445" Type="http://schemas.openxmlformats.org/officeDocument/2006/relationships/hyperlink" Target="https://twitter.com/unuhinuii/status/1102456830482178048" TargetMode="External" /><Relationship Id="rId1446" Type="http://schemas.openxmlformats.org/officeDocument/2006/relationships/hyperlink" Target="https://twitter.com/unuhinuii/status/1104969977441013760" TargetMode="External" /><Relationship Id="rId1447" Type="http://schemas.openxmlformats.org/officeDocument/2006/relationships/hyperlink" Target="https://twitter.com/unuhinuii/status/1104970895771254784" TargetMode="External" /><Relationship Id="rId1448" Type="http://schemas.openxmlformats.org/officeDocument/2006/relationships/hyperlink" Target="https://twitter.com/unuhinuii/status/1104971623306878976" TargetMode="External" /><Relationship Id="rId1449" Type="http://schemas.openxmlformats.org/officeDocument/2006/relationships/hyperlink" Target="https://twitter.com/unuhinuii/status/1104972254771843072" TargetMode="External" /><Relationship Id="rId1450" Type="http://schemas.openxmlformats.org/officeDocument/2006/relationships/hyperlink" Target="https://twitter.com/autisticuk/status/1105005854850465794" TargetMode="External" /><Relationship Id="rId1451" Type="http://schemas.openxmlformats.org/officeDocument/2006/relationships/hyperlink" Target="https://twitter.com/autisticuk/status/1105006006659174401" TargetMode="External" /><Relationship Id="rId1452" Type="http://schemas.openxmlformats.org/officeDocument/2006/relationships/hyperlink" Target="https://twitter.com/rainforestgardn/status/1102326336331440129" TargetMode="External" /><Relationship Id="rId1453" Type="http://schemas.openxmlformats.org/officeDocument/2006/relationships/hyperlink" Target="https://twitter.com/rainforestgardn/status/1104846137134141442" TargetMode="External" /><Relationship Id="rId1454" Type="http://schemas.openxmlformats.org/officeDocument/2006/relationships/hyperlink" Target="https://twitter.com/autisticb4mmr/status/1102316296266366977" TargetMode="External" /><Relationship Id="rId1455" Type="http://schemas.openxmlformats.org/officeDocument/2006/relationships/hyperlink" Target="https://twitter.com/autisticb4mmr/status/1102316872383442944" TargetMode="External" /><Relationship Id="rId1456" Type="http://schemas.openxmlformats.org/officeDocument/2006/relationships/hyperlink" Target="https://twitter.com/autisticb4mmr/status/1102317622727630848" TargetMode="External" /><Relationship Id="rId1457" Type="http://schemas.openxmlformats.org/officeDocument/2006/relationships/hyperlink" Target="https://twitter.com/autisticb4mmr/status/1102319026548535297" TargetMode="External" /><Relationship Id="rId1458" Type="http://schemas.openxmlformats.org/officeDocument/2006/relationships/hyperlink" Target="https://twitter.com/autisticb4mmr/status/1102319935907221504" TargetMode="External" /><Relationship Id="rId1459" Type="http://schemas.openxmlformats.org/officeDocument/2006/relationships/hyperlink" Target="https://twitter.com/autisticb4mmr/status/1102324259014111232" TargetMode="External" /><Relationship Id="rId1460" Type="http://schemas.openxmlformats.org/officeDocument/2006/relationships/hyperlink" Target="https://twitter.com/autisticb4mmr/status/1102324633628368896" TargetMode="External" /><Relationship Id="rId1461" Type="http://schemas.openxmlformats.org/officeDocument/2006/relationships/hyperlink" Target="https://twitter.com/autisticb4mmr/status/1102324969483059200" TargetMode="External" /><Relationship Id="rId1462" Type="http://schemas.openxmlformats.org/officeDocument/2006/relationships/hyperlink" Target="https://twitter.com/autisticb4mmr/status/1102325989084880897" TargetMode="External" /><Relationship Id="rId1463" Type="http://schemas.openxmlformats.org/officeDocument/2006/relationships/hyperlink" Target="https://twitter.com/autisticb4mmr/status/1102328832235778049" TargetMode="External" /><Relationship Id="rId1464" Type="http://schemas.openxmlformats.org/officeDocument/2006/relationships/hyperlink" Target="https://twitter.com/autisticb4mmr/status/1102328938955661312" TargetMode="External" /><Relationship Id="rId1465" Type="http://schemas.openxmlformats.org/officeDocument/2006/relationships/hyperlink" Target="https://twitter.com/autisticb4mmr/status/1102333649096105985" TargetMode="External" /><Relationship Id="rId1466" Type="http://schemas.openxmlformats.org/officeDocument/2006/relationships/hyperlink" Target="https://twitter.com/autisticb4mmr/status/1104821151967002624" TargetMode="External" /><Relationship Id="rId1467" Type="http://schemas.openxmlformats.org/officeDocument/2006/relationships/hyperlink" Target="https://twitter.com/autisticb4mmr/status/1104831064210432000" TargetMode="External" /><Relationship Id="rId1468" Type="http://schemas.openxmlformats.org/officeDocument/2006/relationships/hyperlink" Target="https://twitter.com/autisticb4mmr/status/1104836226505367552" TargetMode="External" /><Relationship Id="rId1469" Type="http://schemas.openxmlformats.org/officeDocument/2006/relationships/hyperlink" Target="https://twitter.com/autisticb4mmr/status/1104837997726392320" TargetMode="External" /><Relationship Id="rId1470" Type="http://schemas.openxmlformats.org/officeDocument/2006/relationships/hyperlink" Target="https://twitter.com/autisticb4mmr/status/1104838575399419904" TargetMode="External" /><Relationship Id="rId1471" Type="http://schemas.openxmlformats.org/officeDocument/2006/relationships/hyperlink" Target="https://twitter.com/autisticb4mmr/status/1104840064477982720" TargetMode="External" /><Relationship Id="rId1472" Type="http://schemas.openxmlformats.org/officeDocument/2006/relationships/hyperlink" Target="https://twitter.com/autisticb4mmr/status/1104840493962125312" TargetMode="External" /><Relationship Id="rId1473" Type="http://schemas.openxmlformats.org/officeDocument/2006/relationships/hyperlink" Target="https://twitter.com/autisticb4mmr/status/1104841993065119744" TargetMode="External" /><Relationship Id="rId1474" Type="http://schemas.openxmlformats.org/officeDocument/2006/relationships/hyperlink" Target="https://twitter.com/autisticb4mmr/status/1104844236627701760" TargetMode="External" /><Relationship Id="rId1475" Type="http://schemas.openxmlformats.org/officeDocument/2006/relationships/hyperlink" Target="https://twitter.com/autisticb4mmr/status/1104845606151806976" TargetMode="External" /><Relationship Id="rId1476" Type="http://schemas.openxmlformats.org/officeDocument/2006/relationships/hyperlink" Target="https://twitter.com/autisticb4mmr/status/1104845606780956673" TargetMode="External" /><Relationship Id="rId1477" Type="http://schemas.openxmlformats.org/officeDocument/2006/relationships/hyperlink" Target="https://twitter.com/autisticb4mmr/status/1104845901997039616" TargetMode="External" /><Relationship Id="rId1478" Type="http://schemas.openxmlformats.org/officeDocument/2006/relationships/hyperlink" Target="https://twitter.com/autisticb4mmr/status/1104846641159237634" TargetMode="External" /><Relationship Id="rId1479" Type="http://schemas.openxmlformats.org/officeDocument/2006/relationships/hyperlink" Target="https://twitter.com/autisticb4mmr/status/1104852618969403392" TargetMode="External" /><Relationship Id="rId1480" Type="http://schemas.openxmlformats.org/officeDocument/2006/relationships/hyperlink" Target="https://twitter.com/autisticb4mmr/status/1104856992793780229" TargetMode="External" /><Relationship Id="rId1481" Type="http://schemas.openxmlformats.org/officeDocument/2006/relationships/hyperlink" Target="https://twitter.com/manage_asd/status/1102407674073960448" TargetMode="External" /><Relationship Id="rId1482" Type="http://schemas.openxmlformats.org/officeDocument/2006/relationships/hyperlink" Target="https://twitter.com/gracefulmasking/status/1102317062737879040" TargetMode="External" /><Relationship Id="rId1483" Type="http://schemas.openxmlformats.org/officeDocument/2006/relationships/hyperlink" Target="https://twitter.com/gracefulmasking/status/1102317831159451649" TargetMode="External" /><Relationship Id="rId1484" Type="http://schemas.openxmlformats.org/officeDocument/2006/relationships/hyperlink" Target="https://twitter.com/gracefulmasking/status/1102319149186011137" TargetMode="External" /><Relationship Id="rId1485" Type="http://schemas.openxmlformats.org/officeDocument/2006/relationships/hyperlink" Target="https://twitter.com/gracefulmasking/status/1102320087724376066" TargetMode="External" /><Relationship Id="rId1486" Type="http://schemas.openxmlformats.org/officeDocument/2006/relationships/hyperlink" Target="https://twitter.com/gracefulmasking/status/1102322668257402881" TargetMode="External" /><Relationship Id="rId1487" Type="http://schemas.openxmlformats.org/officeDocument/2006/relationships/hyperlink" Target="https://twitter.com/gracefulmasking/status/1102323225655197702" TargetMode="External" /><Relationship Id="rId1488" Type="http://schemas.openxmlformats.org/officeDocument/2006/relationships/hyperlink" Target="https://twitter.com/gracefulmasking/status/1102325352083394560" TargetMode="External" /><Relationship Id="rId1489" Type="http://schemas.openxmlformats.org/officeDocument/2006/relationships/hyperlink" Target="https://twitter.com/gracefulmasking/status/1102327653225414658" TargetMode="External" /><Relationship Id="rId1490" Type="http://schemas.openxmlformats.org/officeDocument/2006/relationships/hyperlink" Target="https://twitter.com/gracefulmasking/status/1104851766145966083" TargetMode="External" /><Relationship Id="rId1491" Type="http://schemas.openxmlformats.org/officeDocument/2006/relationships/hyperlink" Target="https://twitter.com/gracefulmasking/status/1104852521087107072" TargetMode="External" /><Relationship Id="rId1492" Type="http://schemas.openxmlformats.org/officeDocument/2006/relationships/hyperlink" Target="https://twitter.com/gracefulmasking/status/1104853139998605314" TargetMode="External" /><Relationship Id="rId1493" Type="http://schemas.openxmlformats.org/officeDocument/2006/relationships/hyperlink" Target="https://twitter.com/gracefulmasking/status/1104853745479962625" TargetMode="External" /><Relationship Id="rId1494" Type="http://schemas.openxmlformats.org/officeDocument/2006/relationships/hyperlink" Target="https://twitter.com/gracefulmasking/status/1104854166621638656" TargetMode="External" /><Relationship Id="rId1495" Type="http://schemas.openxmlformats.org/officeDocument/2006/relationships/hyperlink" Target="https://twitter.com/gracefulmasking/status/1104855072473841666" TargetMode="External" /><Relationship Id="rId1496" Type="http://schemas.openxmlformats.org/officeDocument/2006/relationships/hyperlink" Target="https://twitter.com/gracefulmasking/status/1104855449294331904" TargetMode="External" /><Relationship Id="rId1497" Type="http://schemas.openxmlformats.org/officeDocument/2006/relationships/hyperlink" Target="https://twitter.com/manage_asd/status/1102407674073960448" TargetMode="External" /><Relationship Id="rId1498" Type="http://schemas.openxmlformats.org/officeDocument/2006/relationships/hyperlink" Target="https://twitter.com/manage_asd/status/1105008014883516417" TargetMode="External" /><Relationship Id="rId1499" Type="http://schemas.openxmlformats.org/officeDocument/2006/relationships/hyperlink" Target="https://twitter.com/manage_asd/status/1105008101655302144" TargetMode="External" /><Relationship Id="rId1500" Type="http://schemas.openxmlformats.org/officeDocument/2006/relationships/hyperlink" Target="https://twitter.com/rainforestgardn/status/1102323433147453440" TargetMode="External" /><Relationship Id="rId1501" Type="http://schemas.openxmlformats.org/officeDocument/2006/relationships/hyperlink" Target="https://twitter.com/rainforestgardn/status/1102324460844183558" TargetMode="External" /><Relationship Id="rId1502" Type="http://schemas.openxmlformats.org/officeDocument/2006/relationships/hyperlink" Target="https://twitter.com/rainforestgardn/status/1102324854970302465" TargetMode="External" /><Relationship Id="rId1503" Type="http://schemas.openxmlformats.org/officeDocument/2006/relationships/hyperlink" Target="https://twitter.com/rainforestgardn/status/1102325367631683586" TargetMode="External" /><Relationship Id="rId1504" Type="http://schemas.openxmlformats.org/officeDocument/2006/relationships/hyperlink" Target="https://twitter.com/rainforestgardn/status/1102325749741178880" TargetMode="External" /><Relationship Id="rId1505" Type="http://schemas.openxmlformats.org/officeDocument/2006/relationships/hyperlink" Target="https://twitter.com/rainforestgardn/status/1104842306132344832" TargetMode="External" /><Relationship Id="rId1506" Type="http://schemas.openxmlformats.org/officeDocument/2006/relationships/hyperlink" Target="https://twitter.com/rainforestgardn/status/1104842678511026181" TargetMode="External" /><Relationship Id="rId1507" Type="http://schemas.openxmlformats.org/officeDocument/2006/relationships/hyperlink" Target="https://twitter.com/rainforestgardn/status/1104843503480307713" TargetMode="External" /><Relationship Id="rId1508" Type="http://schemas.openxmlformats.org/officeDocument/2006/relationships/hyperlink" Target="https://twitter.com/rainforestgardn/status/1104844039613046784" TargetMode="External" /><Relationship Id="rId1509" Type="http://schemas.openxmlformats.org/officeDocument/2006/relationships/hyperlink" Target="https://twitter.com/rainforestgardn/status/1104844345499357184" TargetMode="External" /><Relationship Id="rId1510" Type="http://schemas.openxmlformats.org/officeDocument/2006/relationships/hyperlink" Target="https://twitter.com/rainforestgardn/status/1104844800245858304" TargetMode="External" /><Relationship Id="rId1511" Type="http://schemas.openxmlformats.org/officeDocument/2006/relationships/hyperlink" Target="https://twitter.com/rainforestgardn/status/1104845485502808067" TargetMode="External" /><Relationship Id="rId1512" Type="http://schemas.openxmlformats.org/officeDocument/2006/relationships/hyperlink" Target="https://twitter.com/rainforestgardn/status/1104846717906767872" TargetMode="External" /><Relationship Id="rId1513" Type="http://schemas.openxmlformats.org/officeDocument/2006/relationships/hyperlink" Target="https://twitter.com/rainforestgardn/status/1104847118274056192" TargetMode="External" /><Relationship Id="rId1514" Type="http://schemas.openxmlformats.org/officeDocument/2006/relationships/hyperlink" Target="https://twitter.com/rainforestgardn/status/1104847956426018817" TargetMode="External" /><Relationship Id="rId1515" Type="http://schemas.openxmlformats.org/officeDocument/2006/relationships/hyperlink" Target="https://twitter.com/rainforestgardn/status/1104849169154539520" TargetMode="External" /><Relationship Id="rId1516" Type="http://schemas.openxmlformats.org/officeDocument/2006/relationships/hyperlink" Target="https://twitter.com/rainforestgardn/status/1104849914050367496" TargetMode="External" /><Relationship Id="rId1517" Type="http://schemas.openxmlformats.org/officeDocument/2006/relationships/hyperlink" Target="https://twitter.com/kathumble/status/1105011470969065472" TargetMode="External" /><Relationship Id="rId1518" Type="http://schemas.openxmlformats.org/officeDocument/2006/relationships/hyperlink" Target="https://twitter.com/kathumble/status/1105012422065180672" TargetMode="External" /><Relationship Id="rId1519" Type="http://schemas.openxmlformats.org/officeDocument/2006/relationships/hyperlink" Target="https://twitter.com/autistictic/status/1104839208173219841" TargetMode="External" /><Relationship Id="rId1520" Type="http://schemas.openxmlformats.org/officeDocument/2006/relationships/hyperlink" Target="https://twitter.com/autistictic/status/1104839613208760321" TargetMode="External" /><Relationship Id="rId1521" Type="http://schemas.openxmlformats.org/officeDocument/2006/relationships/hyperlink" Target="https://twitter.com/autistictic/status/1104840671549186050" TargetMode="External" /><Relationship Id="rId1522" Type="http://schemas.openxmlformats.org/officeDocument/2006/relationships/hyperlink" Target="https://twitter.com/autistictic/status/1104842031686447107" TargetMode="External" /><Relationship Id="rId1523" Type="http://schemas.openxmlformats.org/officeDocument/2006/relationships/hyperlink" Target="https://twitter.com/autistictic/status/1104842532134027265" TargetMode="External" /><Relationship Id="rId1524" Type="http://schemas.openxmlformats.org/officeDocument/2006/relationships/hyperlink" Target="https://twitter.com/autistictic/status/1104844260959023105" TargetMode="External" /><Relationship Id="rId1525" Type="http://schemas.openxmlformats.org/officeDocument/2006/relationships/hyperlink" Target="https://twitter.com/autistictic/status/1104845283614175232" TargetMode="External" /><Relationship Id="rId1526" Type="http://schemas.openxmlformats.org/officeDocument/2006/relationships/hyperlink" Target="https://twitter.com/autistictic/status/1104845943306887168" TargetMode="External" /><Relationship Id="rId1527" Type="http://schemas.openxmlformats.org/officeDocument/2006/relationships/hyperlink" Target="https://twitter.com/autistictic/status/1104847924771651584" TargetMode="External" /><Relationship Id="rId1528" Type="http://schemas.openxmlformats.org/officeDocument/2006/relationships/hyperlink" Target="https://twitter.com/autistictic/status/1104849154734469125" TargetMode="External" /><Relationship Id="rId1529" Type="http://schemas.openxmlformats.org/officeDocument/2006/relationships/hyperlink" Target="https://twitter.com/greenroc/status/1105044330912264193" TargetMode="External" /><Relationship Id="rId1530" Type="http://schemas.openxmlformats.org/officeDocument/2006/relationships/hyperlink" Target="https://twitter.com/sleepy_autie/status/1105142984574590977" TargetMode="External" /><Relationship Id="rId1531" Type="http://schemas.openxmlformats.org/officeDocument/2006/relationships/hyperlink" Target="https://api.twitter.com/1.1/geo/id/161d2f18e3a0445a.json" TargetMode="External" /><Relationship Id="rId1532" Type="http://schemas.openxmlformats.org/officeDocument/2006/relationships/hyperlink" Target="https://api.twitter.com/1.1/geo/id/161d2f18e3a0445a.json" TargetMode="External" /><Relationship Id="rId1533" Type="http://schemas.openxmlformats.org/officeDocument/2006/relationships/hyperlink" Target="https://api.twitter.com/1.1/geo/id/161d2f18e3a0445a.json" TargetMode="External" /><Relationship Id="rId1534" Type="http://schemas.openxmlformats.org/officeDocument/2006/relationships/hyperlink" Target="https://api.twitter.com/1.1/geo/id/161d2f18e3a0445a.json" TargetMode="External" /><Relationship Id="rId1535" Type="http://schemas.openxmlformats.org/officeDocument/2006/relationships/hyperlink" Target="https://api.twitter.com/1.1/geo/id/1d9a5370a355ab0c.json" TargetMode="External" /><Relationship Id="rId1536" Type="http://schemas.openxmlformats.org/officeDocument/2006/relationships/hyperlink" Target="https://api.twitter.com/1.1/geo/id/791e00bcadc4615f.json" TargetMode="External" /><Relationship Id="rId1537" Type="http://schemas.openxmlformats.org/officeDocument/2006/relationships/hyperlink" Target="https://api.twitter.com/1.1/geo/id/791e00bcadc4615f.json" TargetMode="External" /><Relationship Id="rId1538" Type="http://schemas.openxmlformats.org/officeDocument/2006/relationships/hyperlink" Target="https://api.twitter.com/1.1/geo/id/791e00bcadc4615f.json" TargetMode="External" /><Relationship Id="rId1539" Type="http://schemas.openxmlformats.org/officeDocument/2006/relationships/hyperlink" Target="https://api.twitter.com/1.1/geo/id/791e00bcadc4615f.json" TargetMode="External" /><Relationship Id="rId1540" Type="http://schemas.openxmlformats.org/officeDocument/2006/relationships/hyperlink" Target="https://api.twitter.com/1.1/geo/id/791e00bcadc4615f.json" TargetMode="External" /><Relationship Id="rId1541" Type="http://schemas.openxmlformats.org/officeDocument/2006/relationships/hyperlink" Target="https://api.twitter.com/1.1/geo/id/791e00bcadc4615f.json" TargetMode="External" /><Relationship Id="rId1542" Type="http://schemas.openxmlformats.org/officeDocument/2006/relationships/hyperlink" Target="https://api.twitter.com/1.1/geo/id/791e00bcadc4615f.json" TargetMode="External" /><Relationship Id="rId1543" Type="http://schemas.openxmlformats.org/officeDocument/2006/relationships/comments" Target="../comments1.xml" /><Relationship Id="rId1544" Type="http://schemas.openxmlformats.org/officeDocument/2006/relationships/vmlDrawing" Target="../drawings/vmlDrawing1.vml" /><Relationship Id="rId1545" Type="http://schemas.openxmlformats.org/officeDocument/2006/relationships/table" Target="../tables/table1.xml" /><Relationship Id="rId154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6EhQNepiHe" TargetMode="External" /><Relationship Id="rId2" Type="http://schemas.openxmlformats.org/officeDocument/2006/relationships/hyperlink" Target="https://t.co/xfpE2faSDO" TargetMode="External" /><Relationship Id="rId3" Type="http://schemas.openxmlformats.org/officeDocument/2006/relationships/hyperlink" Target="https://t.co/LyRbfmg0kr" TargetMode="External" /><Relationship Id="rId4" Type="http://schemas.openxmlformats.org/officeDocument/2006/relationships/hyperlink" Target="http://t.co/LlQPnRcxG6" TargetMode="External" /><Relationship Id="rId5" Type="http://schemas.openxmlformats.org/officeDocument/2006/relationships/hyperlink" Target="https://t.co/BsPO15pMiW" TargetMode="External" /><Relationship Id="rId6" Type="http://schemas.openxmlformats.org/officeDocument/2006/relationships/hyperlink" Target="https://t.co/85gW4CgYOt" TargetMode="External" /><Relationship Id="rId7" Type="http://schemas.openxmlformats.org/officeDocument/2006/relationships/hyperlink" Target="https://t.co/248X7DkTwj" TargetMode="External" /><Relationship Id="rId8" Type="http://schemas.openxmlformats.org/officeDocument/2006/relationships/hyperlink" Target="https://t.co/xHGpLFuE60" TargetMode="External" /><Relationship Id="rId9" Type="http://schemas.openxmlformats.org/officeDocument/2006/relationships/hyperlink" Target="https://t.co/SMw8DKlSdL" TargetMode="External" /><Relationship Id="rId10" Type="http://schemas.openxmlformats.org/officeDocument/2006/relationships/hyperlink" Target="https://t.co/jqKPtuGAxW" TargetMode="External" /><Relationship Id="rId11" Type="http://schemas.openxmlformats.org/officeDocument/2006/relationships/hyperlink" Target="https://t.co/ON66QSO6xy" TargetMode="External" /><Relationship Id="rId12" Type="http://schemas.openxmlformats.org/officeDocument/2006/relationships/hyperlink" Target="https://t.co/Kl68Biu1pf" TargetMode="External" /><Relationship Id="rId13" Type="http://schemas.openxmlformats.org/officeDocument/2006/relationships/hyperlink" Target="https://t.co/DuvRjga6G9" TargetMode="External" /><Relationship Id="rId14" Type="http://schemas.openxmlformats.org/officeDocument/2006/relationships/hyperlink" Target="https://t.co/CCKUEoyyv1" TargetMode="External" /><Relationship Id="rId15" Type="http://schemas.openxmlformats.org/officeDocument/2006/relationships/hyperlink" Target="https://t.co/Yr8ChcNwyI" TargetMode="External" /><Relationship Id="rId16" Type="http://schemas.openxmlformats.org/officeDocument/2006/relationships/hyperlink" Target="https://t.co/FaIQjXfqNB" TargetMode="External" /><Relationship Id="rId17" Type="http://schemas.openxmlformats.org/officeDocument/2006/relationships/hyperlink" Target="https://t.co/urQ32R2wA0" TargetMode="External" /><Relationship Id="rId18" Type="http://schemas.openxmlformats.org/officeDocument/2006/relationships/hyperlink" Target="https://t.co/lfFs8muTdQ" TargetMode="External" /><Relationship Id="rId19" Type="http://schemas.openxmlformats.org/officeDocument/2006/relationships/hyperlink" Target="https://t.co/qJGaVZiFGh" TargetMode="External" /><Relationship Id="rId20" Type="http://schemas.openxmlformats.org/officeDocument/2006/relationships/hyperlink" Target="https://t.co/kEKvo7efZi" TargetMode="External" /><Relationship Id="rId21" Type="http://schemas.openxmlformats.org/officeDocument/2006/relationships/hyperlink" Target="https://t.co/44FvIjk2xA" TargetMode="External" /><Relationship Id="rId22" Type="http://schemas.openxmlformats.org/officeDocument/2006/relationships/hyperlink" Target="https://t.co/2iCojsZ0Vy" TargetMode="External" /><Relationship Id="rId23" Type="http://schemas.openxmlformats.org/officeDocument/2006/relationships/hyperlink" Target="https://t.co/dHh2yTQ3kW" TargetMode="External" /><Relationship Id="rId24" Type="http://schemas.openxmlformats.org/officeDocument/2006/relationships/hyperlink" Target="https://t.co/Xs3StRKN4h" TargetMode="External" /><Relationship Id="rId25" Type="http://schemas.openxmlformats.org/officeDocument/2006/relationships/hyperlink" Target="https://t.co/qJVXKzKysX" TargetMode="External" /><Relationship Id="rId26" Type="http://schemas.openxmlformats.org/officeDocument/2006/relationships/hyperlink" Target="https://t.co/3zMU1rFK3I" TargetMode="External" /><Relationship Id="rId27" Type="http://schemas.openxmlformats.org/officeDocument/2006/relationships/hyperlink" Target="https://t.co/dR995gxsUB" TargetMode="External" /><Relationship Id="rId28" Type="http://schemas.openxmlformats.org/officeDocument/2006/relationships/hyperlink" Target="https://t.co/lRS7Yr6fT5" TargetMode="External" /><Relationship Id="rId29" Type="http://schemas.openxmlformats.org/officeDocument/2006/relationships/hyperlink" Target="https://t.co/wGEIKVsBhx" TargetMode="External" /><Relationship Id="rId30" Type="http://schemas.openxmlformats.org/officeDocument/2006/relationships/hyperlink" Target="https://t.co/L4lsprYzUp" TargetMode="External" /><Relationship Id="rId31" Type="http://schemas.openxmlformats.org/officeDocument/2006/relationships/hyperlink" Target="https://t.co/m6OISOBrOY" TargetMode="External" /><Relationship Id="rId32" Type="http://schemas.openxmlformats.org/officeDocument/2006/relationships/hyperlink" Target="https://t.co/k7O99JVBrv" TargetMode="External" /><Relationship Id="rId33" Type="http://schemas.openxmlformats.org/officeDocument/2006/relationships/hyperlink" Target="https://t.co/RkWc7GCrsf" TargetMode="External" /><Relationship Id="rId34" Type="http://schemas.openxmlformats.org/officeDocument/2006/relationships/hyperlink" Target="https://t.co/6SGr0I2Kp2" TargetMode="External" /><Relationship Id="rId35" Type="http://schemas.openxmlformats.org/officeDocument/2006/relationships/hyperlink" Target="https://t.co/S102rBXOzQ" TargetMode="External" /><Relationship Id="rId36" Type="http://schemas.openxmlformats.org/officeDocument/2006/relationships/hyperlink" Target="https://t.co/uLgrL613np" TargetMode="External" /><Relationship Id="rId37" Type="http://schemas.openxmlformats.org/officeDocument/2006/relationships/hyperlink" Target="http://t.co/wUvfn3OsAQ" TargetMode="External" /><Relationship Id="rId38" Type="http://schemas.openxmlformats.org/officeDocument/2006/relationships/hyperlink" Target="https://t.co/NOtO5JGUT4" TargetMode="External" /><Relationship Id="rId39" Type="http://schemas.openxmlformats.org/officeDocument/2006/relationships/hyperlink" Target="https://t.co/tBOp35Ypzs" TargetMode="External" /><Relationship Id="rId40" Type="http://schemas.openxmlformats.org/officeDocument/2006/relationships/hyperlink" Target="https://t.co/9JQgXaWCn1" TargetMode="External" /><Relationship Id="rId41" Type="http://schemas.openxmlformats.org/officeDocument/2006/relationships/hyperlink" Target="https://t.co/llxdBRP8tp" TargetMode="External" /><Relationship Id="rId42" Type="http://schemas.openxmlformats.org/officeDocument/2006/relationships/hyperlink" Target="https://t.co/VjYfdGown4" TargetMode="External" /><Relationship Id="rId43" Type="http://schemas.openxmlformats.org/officeDocument/2006/relationships/hyperlink" Target="https://t.co/wmcVdHJyfx" TargetMode="External" /><Relationship Id="rId44" Type="http://schemas.openxmlformats.org/officeDocument/2006/relationships/hyperlink" Target="https://t.co/s7LchKkWQ0" TargetMode="External" /><Relationship Id="rId45" Type="http://schemas.openxmlformats.org/officeDocument/2006/relationships/hyperlink" Target="https://t.co/0gCIf1fvBE" TargetMode="External" /><Relationship Id="rId46" Type="http://schemas.openxmlformats.org/officeDocument/2006/relationships/hyperlink" Target="https://t.co/GOC255ErhN" TargetMode="External" /><Relationship Id="rId47" Type="http://schemas.openxmlformats.org/officeDocument/2006/relationships/hyperlink" Target="https://t.co/28ZQnxcH29" TargetMode="External" /><Relationship Id="rId48" Type="http://schemas.openxmlformats.org/officeDocument/2006/relationships/hyperlink" Target="http://t.co/g7hAd3uWwn" TargetMode="External" /><Relationship Id="rId49" Type="http://schemas.openxmlformats.org/officeDocument/2006/relationships/hyperlink" Target="https://t.co/S8sZAIb4Yo" TargetMode="External" /><Relationship Id="rId50" Type="http://schemas.openxmlformats.org/officeDocument/2006/relationships/hyperlink" Target="https://t.co/ZqDjappRYb" TargetMode="External" /><Relationship Id="rId51" Type="http://schemas.openxmlformats.org/officeDocument/2006/relationships/hyperlink" Target="https://t.co/MhtjOFtIz0" TargetMode="External" /><Relationship Id="rId52" Type="http://schemas.openxmlformats.org/officeDocument/2006/relationships/hyperlink" Target="https://t.co/sIUAmx7yIW" TargetMode="External" /><Relationship Id="rId53" Type="http://schemas.openxmlformats.org/officeDocument/2006/relationships/hyperlink" Target="https://t.co/WglA3ETqfA" TargetMode="External" /><Relationship Id="rId54" Type="http://schemas.openxmlformats.org/officeDocument/2006/relationships/hyperlink" Target="http://t.co/0qfrnkR9L8" TargetMode="External" /><Relationship Id="rId55" Type="http://schemas.openxmlformats.org/officeDocument/2006/relationships/hyperlink" Target="https://t.co/wC7ICbiSGv" TargetMode="External" /><Relationship Id="rId56" Type="http://schemas.openxmlformats.org/officeDocument/2006/relationships/hyperlink" Target="https://t.co/I2CMtP6B1q" TargetMode="External" /><Relationship Id="rId57" Type="http://schemas.openxmlformats.org/officeDocument/2006/relationships/hyperlink" Target="https://t.co/MFkWnw13dD" TargetMode="External" /><Relationship Id="rId58" Type="http://schemas.openxmlformats.org/officeDocument/2006/relationships/hyperlink" Target="http://t.co/BTUw61N0dl" TargetMode="External" /><Relationship Id="rId59" Type="http://schemas.openxmlformats.org/officeDocument/2006/relationships/hyperlink" Target="https://t.co/iOyEyy2bYu" TargetMode="External" /><Relationship Id="rId60" Type="http://schemas.openxmlformats.org/officeDocument/2006/relationships/hyperlink" Target="https://t.co/ahZdAFghyA" TargetMode="External" /><Relationship Id="rId61" Type="http://schemas.openxmlformats.org/officeDocument/2006/relationships/hyperlink" Target="https://t.co/jFuyMVEc8o" TargetMode="External" /><Relationship Id="rId62" Type="http://schemas.openxmlformats.org/officeDocument/2006/relationships/hyperlink" Target="https://t.co/bwDlx7Izwa" TargetMode="External" /><Relationship Id="rId63" Type="http://schemas.openxmlformats.org/officeDocument/2006/relationships/hyperlink" Target="https://t.co/gaLY5WwEWz" TargetMode="External" /><Relationship Id="rId64" Type="http://schemas.openxmlformats.org/officeDocument/2006/relationships/hyperlink" Target="https://t.co/fF5KinF1fy" TargetMode="External" /><Relationship Id="rId65" Type="http://schemas.openxmlformats.org/officeDocument/2006/relationships/hyperlink" Target="https://t.co/GbKGigU3F7" TargetMode="External" /><Relationship Id="rId66" Type="http://schemas.openxmlformats.org/officeDocument/2006/relationships/hyperlink" Target="https://t.co/Bpwp2nIGUQ" TargetMode="External" /><Relationship Id="rId67" Type="http://schemas.openxmlformats.org/officeDocument/2006/relationships/hyperlink" Target="https://t.co/r8mQj4RK1N" TargetMode="External" /><Relationship Id="rId68" Type="http://schemas.openxmlformats.org/officeDocument/2006/relationships/hyperlink" Target="https://t.co/jARx1l62uH" TargetMode="External" /><Relationship Id="rId69" Type="http://schemas.openxmlformats.org/officeDocument/2006/relationships/hyperlink" Target="https://t.co/68y6WN4vgS" TargetMode="External" /><Relationship Id="rId70" Type="http://schemas.openxmlformats.org/officeDocument/2006/relationships/hyperlink" Target="https://pbs.twimg.com/profile_banners/881999430395756544/1522720722" TargetMode="External" /><Relationship Id="rId71" Type="http://schemas.openxmlformats.org/officeDocument/2006/relationships/hyperlink" Target="https://pbs.twimg.com/profile_banners/208643146/1510695569" TargetMode="External" /><Relationship Id="rId72" Type="http://schemas.openxmlformats.org/officeDocument/2006/relationships/hyperlink" Target="https://pbs.twimg.com/profile_banners/262797432/1542389720" TargetMode="External" /><Relationship Id="rId73" Type="http://schemas.openxmlformats.org/officeDocument/2006/relationships/hyperlink" Target="https://pbs.twimg.com/profile_banners/15951681/1525274774" TargetMode="External" /><Relationship Id="rId74" Type="http://schemas.openxmlformats.org/officeDocument/2006/relationships/hyperlink" Target="https://pbs.twimg.com/profile_banners/44473438/1446357089" TargetMode="External" /><Relationship Id="rId75" Type="http://schemas.openxmlformats.org/officeDocument/2006/relationships/hyperlink" Target="https://pbs.twimg.com/profile_banners/3281186323/1446940534" TargetMode="External" /><Relationship Id="rId76" Type="http://schemas.openxmlformats.org/officeDocument/2006/relationships/hyperlink" Target="https://pbs.twimg.com/profile_banners/705326042/1533018775" TargetMode="External" /><Relationship Id="rId77" Type="http://schemas.openxmlformats.org/officeDocument/2006/relationships/hyperlink" Target="https://pbs.twimg.com/profile_banners/832631221863673856/1543625297" TargetMode="External" /><Relationship Id="rId78" Type="http://schemas.openxmlformats.org/officeDocument/2006/relationships/hyperlink" Target="https://pbs.twimg.com/profile_banners/1073653260454649856/1544817066" TargetMode="External" /><Relationship Id="rId79" Type="http://schemas.openxmlformats.org/officeDocument/2006/relationships/hyperlink" Target="https://pbs.twimg.com/profile_banners/607544659/1433072472" TargetMode="External" /><Relationship Id="rId80" Type="http://schemas.openxmlformats.org/officeDocument/2006/relationships/hyperlink" Target="https://pbs.twimg.com/profile_banners/1020726429321871360/1532197715" TargetMode="External" /><Relationship Id="rId81" Type="http://schemas.openxmlformats.org/officeDocument/2006/relationships/hyperlink" Target="https://pbs.twimg.com/profile_banners/997831045/1539057141" TargetMode="External" /><Relationship Id="rId82" Type="http://schemas.openxmlformats.org/officeDocument/2006/relationships/hyperlink" Target="https://pbs.twimg.com/profile_banners/984165917767749632/1550677652" TargetMode="External" /><Relationship Id="rId83" Type="http://schemas.openxmlformats.org/officeDocument/2006/relationships/hyperlink" Target="https://pbs.twimg.com/profile_banners/15433622/1514680252" TargetMode="External" /><Relationship Id="rId84" Type="http://schemas.openxmlformats.org/officeDocument/2006/relationships/hyperlink" Target="https://pbs.twimg.com/profile_banners/3256206983/1495233045" TargetMode="External" /><Relationship Id="rId85" Type="http://schemas.openxmlformats.org/officeDocument/2006/relationships/hyperlink" Target="https://pbs.twimg.com/profile_banners/85326020/1406038668" TargetMode="External" /><Relationship Id="rId86" Type="http://schemas.openxmlformats.org/officeDocument/2006/relationships/hyperlink" Target="https://pbs.twimg.com/profile_banners/770318999888330753/1550871755" TargetMode="External" /><Relationship Id="rId87" Type="http://schemas.openxmlformats.org/officeDocument/2006/relationships/hyperlink" Target="https://pbs.twimg.com/profile_banners/921443997452816384/1549504324" TargetMode="External" /><Relationship Id="rId88" Type="http://schemas.openxmlformats.org/officeDocument/2006/relationships/hyperlink" Target="https://pbs.twimg.com/profile_banners/896761663201980417/1502641465" TargetMode="External" /><Relationship Id="rId89" Type="http://schemas.openxmlformats.org/officeDocument/2006/relationships/hyperlink" Target="https://pbs.twimg.com/profile_banners/1080512795526029312/1546452089" TargetMode="External" /><Relationship Id="rId90" Type="http://schemas.openxmlformats.org/officeDocument/2006/relationships/hyperlink" Target="https://pbs.twimg.com/profile_banners/15413409/1536545834" TargetMode="External" /><Relationship Id="rId91" Type="http://schemas.openxmlformats.org/officeDocument/2006/relationships/hyperlink" Target="https://pbs.twimg.com/profile_banners/4113191/1505000938" TargetMode="External" /><Relationship Id="rId92" Type="http://schemas.openxmlformats.org/officeDocument/2006/relationships/hyperlink" Target="https://pbs.twimg.com/profile_banners/984904161572499456/1528948887" TargetMode="External" /><Relationship Id="rId93" Type="http://schemas.openxmlformats.org/officeDocument/2006/relationships/hyperlink" Target="https://pbs.twimg.com/profile_banners/1030979996091908096/1551066195" TargetMode="External" /><Relationship Id="rId94" Type="http://schemas.openxmlformats.org/officeDocument/2006/relationships/hyperlink" Target="https://pbs.twimg.com/profile_banners/901652115206103040/1522025696" TargetMode="External" /><Relationship Id="rId95" Type="http://schemas.openxmlformats.org/officeDocument/2006/relationships/hyperlink" Target="https://pbs.twimg.com/profile_banners/87494804/1532787210" TargetMode="External" /><Relationship Id="rId96" Type="http://schemas.openxmlformats.org/officeDocument/2006/relationships/hyperlink" Target="https://pbs.twimg.com/profile_banners/799004808418127872/1479333161" TargetMode="External" /><Relationship Id="rId97" Type="http://schemas.openxmlformats.org/officeDocument/2006/relationships/hyperlink" Target="https://pbs.twimg.com/profile_banners/77244855/1530299475" TargetMode="External" /><Relationship Id="rId98" Type="http://schemas.openxmlformats.org/officeDocument/2006/relationships/hyperlink" Target="https://pbs.twimg.com/profile_banners/35111933/1551506130" TargetMode="External" /><Relationship Id="rId99" Type="http://schemas.openxmlformats.org/officeDocument/2006/relationships/hyperlink" Target="https://pbs.twimg.com/profile_banners/17455647/1481144533" TargetMode="External" /><Relationship Id="rId100" Type="http://schemas.openxmlformats.org/officeDocument/2006/relationships/hyperlink" Target="https://pbs.twimg.com/profile_banners/356621371/1493385623" TargetMode="External" /><Relationship Id="rId101" Type="http://schemas.openxmlformats.org/officeDocument/2006/relationships/hyperlink" Target="https://pbs.twimg.com/profile_banners/948406600028520448/1514953621" TargetMode="External" /><Relationship Id="rId102" Type="http://schemas.openxmlformats.org/officeDocument/2006/relationships/hyperlink" Target="https://pbs.twimg.com/profile_banners/8368382/1537127429" TargetMode="External" /><Relationship Id="rId103" Type="http://schemas.openxmlformats.org/officeDocument/2006/relationships/hyperlink" Target="https://pbs.twimg.com/profile_banners/3234829756/1434598704" TargetMode="External" /><Relationship Id="rId104" Type="http://schemas.openxmlformats.org/officeDocument/2006/relationships/hyperlink" Target="https://pbs.twimg.com/profile_banners/2698863631/1544774522" TargetMode="External" /><Relationship Id="rId105" Type="http://schemas.openxmlformats.org/officeDocument/2006/relationships/hyperlink" Target="https://pbs.twimg.com/profile_banners/722086161389330433/1543064503" TargetMode="External" /><Relationship Id="rId106" Type="http://schemas.openxmlformats.org/officeDocument/2006/relationships/hyperlink" Target="https://pbs.twimg.com/profile_banners/1077620568537481216/1546488155" TargetMode="External" /><Relationship Id="rId107" Type="http://schemas.openxmlformats.org/officeDocument/2006/relationships/hyperlink" Target="https://pbs.twimg.com/profile_banners/807285197200879616/1490992098" TargetMode="External" /><Relationship Id="rId108" Type="http://schemas.openxmlformats.org/officeDocument/2006/relationships/hyperlink" Target="https://pbs.twimg.com/profile_banners/771875172697640964/1479910133" TargetMode="External" /><Relationship Id="rId109" Type="http://schemas.openxmlformats.org/officeDocument/2006/relationships/hyperlink" Target="https://pbs.twimg.com/profile_banners/65390151/1482598199" TargetMode="External" /><Relationship Id="rId110" Type="http://schemas.openxmlformats.org/officeDocument/2006/relationships/hyperlink" Target="https://pbs.twimg.com/profile_banners/7798662/1489463530" TargetMode="External" /><Relationship Id="rId111" Type="http://schemas.openxmlformats.org/officeDocument/2006/relationships/hyperlink" Target="https://pbs.twimg.com/profile_banners/762992720/1551906892" TargetMode="External" /><Relationship Id="rId112" Type="http://schemas.openxmlformats.org/officeDocument/2006/relationships/hyperlink" Target="https://pbs.twimg.com/profile_banners/6323932/1511147489" TargetMode="External" /><Relationship Id="rId113" Type="http://schemas.openxmlformats.org/officeDocument/2006/relationships/hyperlink" Target="https://pbs.twimg.com/profile_banners/866167580/1349634995" TargetMode="External" /><Relationship Id="rId114" Type="http://schemas.openxmlformats.org/officeDocument/2006/relationships/hyperlink" Target="https://pbs.twimg.com/profile_banners/2443923044/1426765760" TargetMode="External" /><Relationship Id="rId115" Type="http://schemas.openxmlformats.org/officeDocument/2006/relationships/hyperlink" Target="https://pbs.twimg.com/profile_banners/270461605/1492420019" TargetMode="External" /><Relationship Id="rId116" Type="http://schemas.openxmlformats.org/officeDocument/2006/relationships/hyperlink" Target="https://pbs.twimg.com/profile_banners/98061678/1517621073" TargetMode="External" /><Relationship Id="rId117" Type="http://schemas.openxmlformats.org/officeDocument/2006/relationships/hyperlink" Target="https://pbs.twimg.com/profile_banners/319406299/1413140465" TargetMode="External" /><Relationship Id="rId118" Type="http://schemas.openxmlformats.org/officeDocument/2006/relationships/hyperlink" Target="https://pbs.twimg.com/profile_banners/887380196919091200/1520827158" TargetMode="External" /><Relationship Id="rId119" Type="http://schemas.openxmlformats.org/officeDocument/2006/relationships/hyperlink" Target="https://pbs.twimg.com/profile_banners/3178522242/1497826573" TargetMode="External" /><Relationship Id="rId120" Type="http://schemas.openxmlformats.org/officeDocument/2006/relationships/hyperlink" Target="https://pbs.twimg.com/profile_banners/53032206/1540236375" TargetMode="External" /><Relationship Id="rId121" Type="http://schemas.openxmlformats.org/officeDocument/2006/relationships/hyperlink" Target="https://pbs.twimg.com/profile_banners/3305121173/1433355161" TargetMode="External" /><Relationship Id="rId122" Type="http://schemas.openxmlformats.org/officeDocument/2006/relationships/hyperlink" Target="https://pbs.twimg.com/profile_banners/3060444101/1428591637" TargetMode="External" /><Relationship Id="rId123" Type="http://schemas.openxmlformats.org/officeDocument/2006/relationships/hyperlink" Target="https://pbs.twimg.com/profile_banners/3401095959/1549550464" TargetMode="External" /><Relationship Id="rId124" Type="http://schemas.openxmlformats.org/officeDocument/2006/relationships/hyperlink" Target="https://pbs.twimg.com/profile_banners/3274121605/1506193411" TargetMode="External" /><Relationship Id="rId125" Type="http://schemas.openxmlformats.org/officeDocument/2006/relationships/hyperlink" Target="https://pbs.twimg.com/profile_banners/1340031770/1521334467" TargetMode="External" /><Relationship Id="rId126" Type="http://schemas.openxmlformats.org/officeDocument/2006/relationships/hyperlink" Target="https://pbs.twimg.com/profile_banners/104512758/1552181940" TargetMode="External" /><Relationship Id="rId127" Type="http://schemas.openxmlformats.org/officeDocument/2006/relationships/hyperlink" Target="https://pbs.twimg.com/profile_banners/2978455883/1524081449" TargetMode="External" /><Relationship Id="rId128" Type="http://schemas.openxmlformats.org/officeDocument/2006/relationships/hyperlink" Target="https://pbs.twimg.com/profile_banners/456967378/1536718591" TargetMode="External" /><Relationship Id="rId129" Type="http://schemas.openxmlformats.org/officeDocument/2006/relationships/hyperlink" Target="https://pbs.twimg.com/profile_banners/770350960669495296/1536595511" TargetMode="External" /><Relationship Id="rId130" Type="http://schemas.openxmlformats.org/officeDocument/2006/relationships/hyperlink" Target="https://pbs.twimg.com/profile_banners/261017420/1538094123" TargetMode="External" /><Relationship Id="rId131" Type="http://schemas.openxmlformats.org/officeDocument/2006/relationships/hyperlink" Target="https://pbs.twimg.com/profile_banners/950297161584885760/1515407071" TargetMode="External" /><Relationship Id="rId132" Type="http://schemas.openxmlformats.org/officeDocument/2006/relationships/hyperlink" Target="https://pbs.twimg.com/profile_banners/532393910/1421864698" TargetMode="External" /><Relationship Id="rId133" Type="http://schemas.openxmlformats.org/officeDocument/2006/relationships/hyperlink" Target="https://pbs.twimg.com/profile_banners/3316205113/1531026931" TargetMode="External" /><Relationship Id="rId134" Type="http://schemas.openxmlformats.org/officeDocument/2006/relationships/hyperlink" Target="https://pbs.twimg.com/profile_banners/1006013412688760834/1552015486" TargetMode="External" /><Relationship Id="rId135" Type="http://schemas.openxmlformats.org/officeDocument/2006/relationships/hyperlink" Target="https://pbs.twimg.com/profile_banners/1061747084720832512/1546629604" TargetMode="External" /><Relationship Id="rId136" Type="http://schemas.openxmlformats.org/officeDocument/2006/relationships/hyperlink" Target="https://pbs.twimg.com/profile_banners/3804776547/1494944838" TargetMode="External" /><Relationship Id="rId137" Type="http://schemas.openxmlformats.org/officeDocument/2006/relationships/hyperlink" Target="https://pbs.twimg.com/profile_banners/890150054786473984/1532083662" TargetMode="External" /><Relationship Id="rId138" Type="http://schemas.openxmlformats.org/officeDocument/2006/relationships/hyperlink" Target="https://pbs.twimg.com/profile_banners/16971760/1546988040" TargetMode="External" /><Relationship Id="rId139" Type="http://schemas.openxmlformats.org/officeDocument/2006/relationships/hyperlink" Target="https://pbs.twimg.com/profile_banners/276200164/1523145813" TargetMode="External" /><Relationship Id="rId140" Type="http://schemas.openxmlformats.org/officeDocument/2006/relationships/hyperlink" Target="https://pbs.twimg.com/profile_banners/2210645602/1549988201" TargetMode="External" /><Relationship Id="rId141" Type="http://schemas.openxmlformats.org/officeDocument/2006/relationships/hyperlink" Target="https://pbs.twimg.com/profile_banners/388808885/1546853233" TargetMode="External" /><Relationship Id="rId142" Type="http://schemas.openxmlformats.org/officeDocument/2006/relationships/hyperlink" Target="https://pbs.twimg.com/profile_banners/847220135370854403/1543196381" TargetMode="External" /><Relationship Id="rId143" Type="http://schemas.openxmlformats.org/officeDocument/2006/relationships/hyperlink" Target="https://pbs.twimg.com/profile_banners/475273529/1532537329" TargetMode="External" /><Relationship Id="rId144" Type="http://schemas.openxmlformats.org/officeDocument/2006/relationships/hyperlink" Target="https://pbs.twimg.com/profile_banners/962199075188826113/1547526539" TargetMode="External" /><Relationship Id="rId145" Type="http://schemas.openxmlformats.org/officeDocument/2006/relationships/hyperlink" Target="https://pbs.twimg.com/profile_banners/2151794320/1415738170" TargetMode="External" /><Relationship Id="rId146" Type="http://schemas.openxmlformats.org/officeDocument/2006/relationships/hyperlink" Target="https://pbs.twimg.com/profile_banners/861115429653229568/1524645063" TargetMode="External" /><Relationship Id="rId147" Type="http://schemas.openxmlformats.org/officeDocument/2006/relationships/hyperlink" Target="https://pbs.twimg.com/profile_banners/535833722/1450319538" TargetMode="External" /><Relationship Id="rId148" Type="http://schemas.openxmlformats.org/officeDocument/2006/relationships/hyperlink" Target="https://pbs.twimg.com/profile_banners/859849512508108800/1541183630" TargetMode="External" /><Relationship Id="rId149" Type="http://schemas.openxmlformats.org/officeDocument/2006/relationships/hyperlink" Target="https://pbs.twimg.com/profile_banners/2966492945/1452189575" TargetMode="External" /><Relationship Id="rId150" Type="http://schemas.openxmlformats.org/officeDocument/2006/relationships/hyperlink" Target="https://pbs.twimg.com/profile_banners/763080940155305984/1470768814" TargetMode="External" /><Relationship Id="rId151" Type="http://schemas.openxmlformats.org/officeDocument/2006/relationships/hyperlink" Target="https://pbs.twimg.com/profile_banners/938033653/1546739139" TargetMode="External" /><Relationship Id="rId152" Type="http://schemas.openxmlformats.org/officeDocument/2006/relationships/hyperlink" Target="https://pbs.twimg.com/profile_banners/2751629937/1549410706" TargetMode="External" /><Relationship Id="rId153" Type="http://schemas.openxmlformats.org/officeDocument/2006/relationships/hyperlink" Target="https://pbs.twimg.com/profile_banners/4739493196/1455082285" TargetMode="External" /><Relationship Id="rId154" Type="http://schemas.openxmlformats.org/officeDocument/2006/relationships/hyperlink" Target="https://pbs.twimg.com/profile_banners/992183173017632768/1546045568" TargetMode="External" /><Relationship Id="rId155" Type="http://schemas.openxmlformats.org/officeDocument/2006/relationships/hyperlink" Target="https://pbs.twimg.com/profile_banners/8608622/1415804180" TargetMode="External" /><Relationship Id="rId156" Type="http://schemas.openxmlformats.org/officeDocument/2006/relationships/hyperlink" Target="https://pbs.twimg.com/profile_banners/710803136231903232/1545079748" TargetMode="External" /><Relationship Id="rId157" Type="http://schemas.openxmlformats.org/officeDocument/2006/relationships/hyperlink" Target="https://pbs.twimg.com/profile_banners/1096617222884282368/1550292588" TargetMode="External" /><Relationship Id="rId158" Type="http://schemas.openxmlformats.org/officeDocument/2006/relationships/hyperlink" Target="https://pbs.twimg.com/profile_banners/19129102/1438376115" TargetMode="External" /><Relationship Id="rId159" Type="http://schemas.openxmlformats.org/officeDocument/2006/relationships/hyperlink" Target="https://pbs.twimg.com/profile_banners/33304543/1528305727" TargetMode="External" /><Relationship Id="rId160" Type="http://schemas.openxmlformats.org/officeDocument/2006/relationships/hyperlink" Target="https://pbs.twimg.com/profile_banners/929721350016471040/1513055133"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8/bg.gif" TargetMode="External" /><Relationship Id="rId165" Type="http://schemas.openxmlformats.org/officeDocument/2006/relationships/hyperlink" Target="http://abs.twimg.com/images/themes/theme6/bg.gif" TargetMode="External" /><Relationship Id="rId166" Type="http://schemas.openxmlformats.org/officeDocument/2006/relationships/hyperlink" Target="http://abs.twimg.com/images/themes/theme4/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0/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6/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8/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7/bg.gif" TargetMode="External" /><Relationship Id="rId188" Type="http://schemas.openxmlformats.org/officeDocument/2006/relationships/hyperlink" Target="http://abs.twimg.com/images/themes/theme18/bg.gif" TargetMode="External" /><Relationship Id="rId189" Type="http://schemas.openxmlformats.org/officeDocument/2006/relationships/hyperlink" Target="http://abs.twimg.com/images/themes/theme19/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4/bg.gif"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8/bg.gif" TargetMode="External" /><Relationship Id="rId202" Type="http://schemas.openxmlformats.org/officeDocument/2006/relationships/hyperlink" Target="http://abs.twimg.com/images/themes/theme11/bg.gif" TargetMode="External" /><Relationship Id="rId203" Type="http://schemas.openxmlformats.org/officeDocument/2006/relationships/hyperlink" Target="http://abs.twimg.com/images/themes/theme18/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5/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5/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6/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7/bg.gif" TargetMode="External" /><Relationship Id="rId224" Type="http://schemas.openxmlformats.org/officeDocument/2006/relationships/hyperlink" Target="http://abs.twimg.com/images/themes/theme6/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0/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2/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0/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5/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0/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6/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0/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pbs.twimg.com/profile_images/1029107551433121793/Zb_C6fJX_normal.jpg" TargetMode="External" /><Relationship Id="rId255" Type="http://schemas.openxmlformats.org/officeDocument/2006/relationships/hyperlink" Target="http://pbs.twimg.com/profile_images/1072961213439459328/DGryDaxf_normal.jpg" TargetMode="External" /><Relationship Id="rId256" Type="http://schemas.openxmlformats.org/officeDocument/2006/relationships/hyperlink" Target="http://pbs.twimg.com/profile_images/458009136139993089/QS5Qx7MT_normal.jpeg" TargetMode="External" /><Relationship Id="rId257" Type="http://schemas.openxmlformats.org/officeDocument/2006/relationships/hyperlink" Target="http://pbs.twimg.com/profile_images/1879144815/image_normal.jpg" TargetMode="External" /><Relationship Id="rId258" Type="http://schemas.openxmlformats.org/officeDocument/2006/relationships/hyperlink" Target="http://pbs.twimg.com/profile_images/890276334324396032/52IXM-Yr_normal.jpg" TargetMode="External" /><Relationship Id="rId259" Type="http://schemas.openxmlformats.org/officeDocument/2006/relationships/hyperlink" Target="http://pbs.twimg.com/profile_images/808865120155672576/Xn-flHCS_normal.jpg" TargetMode="External" /><Relationship Id="rId260" Type="http://schemas.openxmlformats.org/officeDocument/2006/relationships/hyperlink" Target="http://pbs.twimg.com/profile_images/663140785286545408/TX0mZiEz_normal.jpg" TargetMode="External" /><Relationship Id="rId261" Type="http://schemas.openxmlformats.org/officeDocument/2006/relationships/hyperlink" Target="http://pbs.twimg.com/profile_images/2516503193/9kson513vklqavaisnkh_normal.jpeg" TargetMode="External" /><Relationship Id="rId262" Type="http://schemas.openxmlformats.org/officeDocument/2006/relationships/hyperlink" Target="http://pbs.twimg.com/profile_images/987088157526016002/Eajs_5gF_normal.jpg" TargetMode="External" /><Relationship Id="rId263" Type="http://schemas.openxmlformats.org/officeDocument/2006/relationships/hyperlink" Target="http://pbs.twimg.com/profile_images/1085745060539523072/mDQ6LXPr_normal.jpg" TargetMode="External" /><Relationship Id="rId264" Type="http://schemas.openxmlformats.org/officeDocument/2006/relationships/hyperlink" Target="http://pbs.twimg.com/profile_images/903429727318294528/I0FEULHs_normal.jpg" TargetMode="External" /><Relationship Id="rId265" Type="http://schemas.openxmlformats.org/officeDocument/2006/relationships/hyperlink" Target="http://pbs.twimg.com/profile_images/545359800410718209/f4NwVSyT_normal.jpeg" TargetMode="External" /><Relationship Id="rId266" Type="http://schemas.openxmlformats.org/officeDocument/2006/relationships/hyperlink" Target="http://pbs.twimg.com/profile_images/1073653397990096896/pqvaPEyT_normal.jpg" TargetMode="External" /><Relationship Id="rId267" Type="http://schemas.openxmlformats.org/officeDocument/2006/relationships/hyperlink" Target="http://pbs.twimg.com/profile_images/957633197944332288/vl4bl18l_normal.jpg" TargetMode="External" /><Relationship Id="rId268" Type="http://schemas.openxmlformats.org/officeDocument/2006/relationships/hyperlink" Target="http://pbs.twimg.com/profile_images/1065366885762396160/MoYl0oOf_normal.jpg" TargetMode="External" /><Relationship Id="rId269" Type="http://schemas.openxmlformats.org/officeDocument/2006/relationships/hyperlink" Target="http://pbs.twimg.com/profile_images/1095409972366794752/fx91bg4m_normal.jpg" TargetMode="External" /><Relationship Id="rId270" Type="http://schemas.openxmlformats.org/officeDocument/2006/relationships/hyperlink" Target="http://pbs.twimg.com/profile_images/1088279918272606208/QWIPm3Cc_normal.jpg" TargetMode="External" /><Relationship Id="rId271" Type="http://schemas.openxmlformats.org/officeDocument/2006/relationships/hyperlink" Target="http://pbs.twimg.com/profile_images/1032311860077318146/IQo7rzU-_normal.jpg" TargetMode="External" /><Relationship Id="rId272" Type="http://schemas.openxmlformats.org/officeDocument/2006/relationships/hyperlink" Target="http://pbs.twimg.com/profile_images/984919187884736513/MqW29PWY_normal.jpg" TargetMode="External" /><Relationship Id="rId273" Type="http://schemas.openxmlformats.org/officeDocument/2006/relationships/hyperlink" Target="http://pbs.twimg.com/profile_images/822673535835508736/fqUE99zr_normal.jpg" TargetMode="External" /><Relationship Id="rId274" Type="http://schemas.openxmlformats.org/officeDocument/2006/relationships/hyperlink" Target="http://pbs.twimg.com/profile_images/1064047088156184576/PgpRXwcX_normal.jpg" TargetMode="External" /><Relationship Id="rId275" Type="http://schemas.openxmlformats.org/officeDocument/2006/relationships/hyperlink" Target="http://pbs.twimg.com/profile_images/1056269353409241089/4__v4Fh__normal.jpg" TargetMode="External" /><Relationship Id="rId276" Type="http://schemas.openxmlformats.org/officeDocument/2006/relationships/hyperlink" Target="http://pbs.twimg.com/profile_images/1093326642095755265/TPOhStKo_normal.jpg" TargetMode="External" /><Relationship Id="rId277" Type="http://schemas.openxmlformats.org/officeDocument/2006/relationships/hyperlink" Target="http://pbs.twimg.com/profile_images/1071536379417518080/J-dc40k3_normal.jpg" TargetMode="External" /><Relationship Id="rId278" Type="http://schemas.openxmlformats.org/officeDocument/2006/relationships/hyperlink" Target="http://pbs.twimg.com/profile_images/1092096280841646081/UKx5-l2w_normal.jpg" TargetMode="External" /><Relationship Id="rId279" Type="http://schemas.openxmlformats.org/officeDocument/2006/relationships/hyperlink" Target="http://pbs.twimg.com/profile_images/1094026772197171200/_RjiuaLi_normal.jpg" TargetMode="External" /><Relationship Id="rId280" Type="http://schemas.openxmlformats.org/officeDocument/2006/relationships/hyperlink" Target="http://pbs.twimg.com/profile_images/974073582354538496/wiLgyVDO_normal.jpg" TargetMode="External" /><Relationship Id="rId281" Type="http://schemas.openxmlformats.org/officeDocument/2006/relationships/hyperlink" Target="http://pbs.twimg.com/profile_images/1007109791209017344/lBWifUw4_normal.jpg" TargetMode="External" /><Relationship Id="rId282" Type="http://schemas.openxmlformats.org/officeDocument/2006/relationships/hyperlink" Target="http://pbs.twimg.com/profile_images/1104111732430118912/8jkp5ePY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1083632582636523522/vb6gX9Bx_normal.jpg" TargetMode="External" /><Relationship Id="rId285" Type="http://schemas.openxmlformats.org/officeDocument/2006/relationships/hyperlink" Target="http://pbs.twimg.com/profile_images/1073976603863146496/u-MtDbSN_normal.jpg" TargetMode="External" /><Relationship Id="rId286" Type="http://schemas.openxmlformats.org/officeDocument/2006/relationships/hyperlink" Target="http://pbs.twimg.com/profile_images/1002933904372887557/oW5ZXJ0V_normal.jpg" TargetMode="External" /><Relationship Id="rId287" Type="http://schemas.openxmlformats.org/officeDocument/2006/relationships/hyperlink" Target="http://pbs.twimg.com/profile_images/1093925383366418434/mwFgF89z_normal.jpg" TargetMode="External" /><Relationship Id="rId288" Type="http://schemas.openxmlformats.org/officeDocument/2006/relationships/hyperlink" Target="http://pbs.twimg.com/profile_images/958551700402417664/dA9f9jhe_normal.jpg" TargetMode="External" /><Relationship Id="rId289" Type="http://schemas.openxmlformats.org/officeDocument/2006/relationships/hyperlink" Target="http://pbs.twimg.com/profile_images/531724315/twitterProfilePhoto_normal.jpg" TargetMode="External" /><Relationship Id="rId290" Type="http://schemas.openxmlformats.org/officeDocument/2006/relationships/hyperlink" Target="http://pbs.twimg.com/profile_images/1099360898446176258/HPdIctNy_normal.jpg" TargetMode="External" /><Relationship Id="rId291" Type="http://schemas.openxmlformats.org/officeDocument/2006/relationships/hyperlink" Target="http://pbs.twimg.com/profile_images/769442371767562240/Qim83pTd_normal.jpg" TargetMode="External" /><Relationship Id="rId292" Type="http://schemas.openxmlformats.org/officeDocument/2006/relationships/hyperlink" Target="http://pbs.twimg.com/profile_images/787638190312001536/Jy-U0sJB_normal.jpg" TargetMode="External" /><Relationship Id="rId293" Type="http://schemas.openxmlformats.org/officeDocument/2006/relationships/hyperlink" Target="http://pbs.twimg.com/profile_images/948412192797462528/i0L2oQQR_normal.jpg" TargetMode="External" /><Relationship Id="rId294" Type="http://schemas.openxmlformats.org/officeDocument/2006/relationships/hyperlink" Target="http://pbs.twimg.com/profile_images/928111887535001600/-cGCS9DT_normal.jpg" TargetMode="External" /><Relationship Id="rId295" Type="http://schemas.openxmlformats.org/officeDocument/2006/relationships/hyperlink" Target="http://pbs.twimg.com/profile_images/595419029222903808/ka9Sk2L4_normal.jpg" TargetMode="External" /><Relationship Id="rId296" Type="http://schemas.openxmlformats.org/officeDocument/2006/relationships/hyperlink" Target="http://pbs.twimg.com/profile_images/1100505059991924737/QDGD8ZIP_normal.jpg" TargetMode="External" /><Relationship Id="rId297" Type="http://schemas.openxmlformats.org/officeDocument/2006/relationships/hyperlink" Target="http://pbs.twimg.com/profile_images/1097084947159048193/d6TC19D1_normal.jpg" TargetMode="External" /><Relationship Id="rId298" Type="http://schemas.openxmlformats.org/officeDocument/2006/relationships/hyperlink" Target="http://pbs.twimg.com/profile_images/1105136097636560896/nVHPvjhN_normal.jpg" TargetMode="External" /><Relationship Id="rId299" Type="http://schemas.openxmlformats.org/officeDocument/2006/relationships/hyperlink" Target="http://pbs.twimg.com/profile_images/1100716046107869186/D2pvIsCg_normal.jpg" TargetMode="External" /><Relationship Id="rId300" Type="http://schemas.openxmlformats.org/officeDocument/2006/relationships/hyperlink" Target="http://pbs.twimg.com/profile_images/808383733468430336/XvlWPew-_normal.jpg" TargetMode="External" /><Relationship Id="rId301" Type="http://schemas.openxmlformats.org/officeDocument/2006/relationships/hyperlink" Target="http://pbs.twimg.com/profile_images/771880623946465280/BXLli4UG_normal.jpg" TargetMode="External" /><Relationship Id="rId302" Type="http://schemas.openxmlformats.org/officeDocument/2006/relationships/hyperlink" Target="http://pbs.twimg.com/profile_images/1092913639844003840/hV9235Qk_normal.jpg" TargetMode="External" /><Relationship Id="rId303" Type="http://schemas.openxmlformats.org/officeDocument/2006/relationships/hyperlink" Target="http://pbs.twimg.com/profile_images/812702034835095552/qCqYbISZ_normal.jpg" TargetMode="External" /><Relationship Id="rId304" Type="http://schemas.openxmlformats.org/officeDocument/2006/relationships/hyperlink" Target="http://pbs.twimg.com/profile_images/1082369760116043779/XNqeNd-T_normal.jpg" TargetMode="External" /><Relationship Id="rId305" Type="http://schemas.openxmlformats.org/officeDocument/2006/relationships/hyperlink" Target="http://pbs.twimg.com/profile_images/783703265770962944/PG3TFMbb_normal.jpg" TargetMode="External" /><Relationship Id="rId306" Type="http://schemas.openxmlformats.org/officeDocument/2006/relationships/hyperlink" Target="http://pbs.twimg.com/profile_images/428222472484184064/baERJl2b_normal.png" TargetMode="External" /><Relationship Id="rId307" Type="http://schemas.openxmlformats.org/officeDocument/2006/relationships/hyperlink" Target="http://pbs.twimg.com/profile_images/1100251197196460032/4zyW_i6E_normal.jpg" TargetMode="External" /><Relationship Id="rId308" Type="http://schemas.openxmlformats.org/officeDocument/2006/relationships/hyperlink" Target="http://pbs.twimg.com/profile_images/2691575314/dfcd31819e5e95d6628820e374e81a28_normal.png" TargetMode="External" /><Relationship Id="rId309" Type="http://schemas.openxmlformats.org/officeDocument/2006/relationships/hyperlink" Target="http://pbs.twimg.com/profile_images/3164253994/e6c2ec9e0e05f05271dcf28cd3040a32_normal.png" TargetMode="External" /><Relationship Id="rId310" Type="http://schemas.openxmlformats.org/officeDocument/2006/relationships/hyperlink" Target="http://pbs.twimg.com/profile_images/573567602343149569/B2ovh7Ed_normal.jpeg" TargetMode="External" /><Relationship Id="rId311" Type="http://schemas.openxmlformats.org/officeDocument/2006/relationships/hyperlink" Target="http://pbs.twimg.com/profile_images/1282944123/ffstext_normal.jpg" TargetMode="External" /><Relationship Id="rId312" Type="http://schemas.openxmlformats.org/officeDocument/2006/relationships/hyperlink" Target="http://pbs.twimg.com/profile_images/927398986872381441/vP1nwlTR_normal.jpg" TargetMode="External" /><Relationship Id="rId313" Type="http://schemas.openxmlformats.org/officeDocument/2006/relationships/hyperlink" Target="http://pbs.twimg.com/profile_images/1018909499569172483/W6HlS2gB_normal.jpg" TargetMode="External" /><Relationship Id="rId314" Type="http://schemas.openxmlformats.org/officeDocument/2006/relationships/hyperlink" Target="http://pbs.twimg.com/profile_images/1096277664229289985/mfFuMoIr_normal.jpg" TargetMode="External" /><Relationship Id="rId315" Type="http://schemas.openxmlformats.org/officeDocument/2006/relationships/hyperlink" Target="http://pbs.twimg.com/profile_images/1082384351478845441/XJkJbkmQ_normal.jpg" TargetMode="External" /><Relationship Id="rId316" Type="http://schemas.openxmlformats.org/officeDocument/2006/relationships/hyperlink" Target="http://pbs.twimg.com/profile_images/759417800591106049/46CpUYVY_normal.jpg" TargetMode="External" /><Relationship Id="rId317" Type="http://schemas.openxmlformats.org/officeDocument/2006/relationships/hyperlink" Target="http://pbs.twimg.com/profile_images/1054446252958666753/O0g9fJEt_normal.jpg" TargetMode="External" /><Relationship Id="rId318" Type="http://schemas.openxmlformats.org/officeDocument/2006/relationships/hyperlink" Target="http://pbs.twimg.com/profile_images/593803027737387008/RLmHoyff_normal.png" TargetMode="External" /><Relationship Id="rId319" Type="http://schemas.openxmlformats.org/officeDocument/2006/relationships/hyperlink" Target="http://pbs.twimg.com/profile_images/1093871474342068226/KWUj1tje_normal.jpg" TargetMode="External" /><Relationship Id="rId320" Type="http://schemas.openxmlformats.org/officeDocument/2006/relationships/hyperlink" Target="http://pbs.twimg.com/profile_images/925371046932418561/Iv4d247k_normal.jpg" TargetMode="External" /><Relationship Id="rId321" Type="http://schemas.openxmlformats.org/officeDocument/2006/relationships/hyperlink" Target="http://pbs.twimg.com/profile_images/3499587536/1dcacd921a03a27339904575e924aec3_normal.jpeg" TargetMode="External" /><Relationship Id="rId322" Type="http://schemas.openxmlformats.org/officeDocument/2006/relationships/hyperlink" Target="http://pbs.twimg.com/profile_images/635207013719379968/MdbJXyrH_normal.jpg" TargetMode="External" /><Relationship Id="rId323" Type="http://schemas.openxmlformats.org/officeDocument/2006/relationships/hyperlink" Target="http://pbs.twimg.com/profile_images/1103758377153425411/VjMDWkor_normal.jpg" TargetMode="External" /><Relationship Id="rId324" Type="http://schemas.openxmlformats.org/officeDocument/2006/relationships/hyperlink" Target="http://pbs.twimg.com/profile_images/911359409414078464/hYiJ6XJU_normal.jpg" TargetMode="External" /><Relationship Id="rId325" Type="http://schemas.openxmlformats.org/officeDocument/2006/relationships/hyperlink" Target="http://pbs.twimg.com/profile_images/449254605818306560/bCGpNVOp_normal.jpeg" TargetMode="External" /><Relationship Id="rId326" Type="http://schemas.openxmlformats.org/officeDocument/2006/relationships/hyperlink" Target="http://pbs.twimg.com/profile_images/1064610889687592960/mUVFG7-3_normal.jpg" TargetMode="External" /><Relationship Id="rId327" Type="http://schemas.openxmlformats.org/officeDocument/2006/relationships/hyperlink" Target="http://pbs.twimg.com/profile_images/880792380605181952/E9mIkMmJ_normal.jpg" TargetMode="External" /><Relationship Id="rId328" Type="http://schemas.openxmlformats.org/officeDocument/2006/relationships/hyperlink" Target="http://pbs.twimg.com/profile_images/1045796266750431235/qHKyFYsy_normal.jpg" TargetMode="External" /><Relationship Id="rId329" Type="http://schemas.openxmlformats.org/officeDocument/2006/relationships/hyperlink" Target="http://pbs.twimg.com/profile_images/756355143671554050/5BB05DG8_normal.jpg" TargetMode="External" /><Relationship Id="rId330" Type="http://schemas.openxmlformats.org/officeDocument/2006/relationships/hyperlink" Target="http://pbs.twimg.com/profile_images/951290078080286721/VtJ88Jzc_normal.jpg" TargetMode="External" /><Relationship Id="rId331" Type="http://schemas.openxmlformats.org/officeDocument/2006/relationships/hyperlink" Target="http://pbs.twimg.com/profile_images/1033020574929510400/T4TteNZa_normal.jpg" TargetMode="External" /><Relationship Id="rId332" Type="http://schemas.openxmlformats.org/officeDocument/2006/relationships/hyperlink" Target="http://pbs.twimg.com/profile_images/929391864960217088/YU42P1pk_normal.jpg" TargetMode="External" /><Relationship Id="rId333" Type="http://schemas.openxmlformats.org/officeDocument/2006/relationships/hyperlink" Target="http://pbs.twimg.com/profile_images/1103859060095442944/R8ozpuNY_normal.jpg" TargetMode="External" /><Relationship Id="rId334" Type="http://schemas.openxmlformats.org/officeDocument/2006/relationships/hyperlink" Target="http://pbs.twimg.com/profile_images/1105145020510863360/L-upQhQB_normal.jpg" TargetMode="External" /><Relationship Id="rId335" Type="http://schemas.openxmlformats.org/officeDocument/2006/relationships/hyperlink" Target="http://pbs.twimg.com/profile_images/1054054644165550081/oMCeHYay_normal.jpg" TargetMode="External" /><Relationship Id="rId336" Type="http://schemas.openxmlformats.org/officeDocument/2006/relationships/hyperlink" Target="http://pbs.twimg.com/profile_images/2185169599/coloring21.1_normal.png" TargetMode="External" /><Relationship Id="rId337" Type="http://schemas.openxmlformats.org/officeDocument/2006/relationships/hyperlink" Target="http://pbs.twimg.com/profile_images/1092007264523862016/JgFk8pSf_normal.jpg" TargetMode="External" /><Relationship Id="rId338" Type="http://schemas.openxmlformats.org/officeDocument/2006/relationships/hyperlink" Target="http://pbs.twimg.com/profile_images/965239487285596161/NDDpgf4Y_normal.jpg" TargetMode="External" /><Relationship Id="rId339" Type="http://schemas.openxmlformats.org/officeDocument/2006/relationships/hyperlink" Target="http://pbs.twimg.com/profile_images/1778773460/image_normal.jpg" TargetMode="External" /><Relationship Id="rId340" Type="http://schemas.openxmlformats.org/officeDocument/2006/relationships/hyperlink" Target="http://pbs.twimg.com/profile_images/1095353343466262528/zmoyccGj_normal.jpg" TargetMode="External" /><Relationship Id="rId341" Type="http://schemas.openxmlformats.org/officeDocument/2006/relationships/hyperlink" Target="http://pbs.twimg.com/profile_images/1082207012358885376/2vyqAs0u_normal.jpg" TargetMode="External" /><Relationship Id="rId342" Type="http://schemas.openxmlformats.org/officeDocument/2006/relationships/hyperlink" Target="http://pbs.twimg.com/profile_images/1087276644623093760/dYjXMsZJ_normal.jpg" TargetMode="External" /><Relationship Id="rId343" Type="http://schemas.openxmlformats.org/officeDocument/2006/relationships/hyperlink" Target="http://pbs.twimg.com/profile_images/1077030808412577792/tIZogSMj_normal.jpg" TargetMode="External" /><Relationship Id="rId344" Type="http://schemas.openxmlformats.org/officeDocument/2006/relationships/hyperlink" Target="http://pbs.twimg.com/profile_images/1085037590728896512/hyihdeeE_normal.jpg" TargetMode="External" /><Relationship Id="rId345" Type="http://schemas.openxmlformats.org/officeDocument/2006/relationships/hyperlink" Target="http://pbs.twimg.com/profile_images/94246032/Photo_11_normal.jpg" TargetMode="External" /><Relationship Id="rId346" Type="http://schemas.openxmlformats.org/officeDocument/2006/relationships/hyperlink" Target="http://pbs.twimg.com/profile_images/378800000823556906/bf5fbfb90ba17c96c66eeabd7d181c32_normal.png" TargetMode="External" /><Relationship Id="rId347" Type="http://schemas.openxmlformats.org/officeDocument/2006/relationships/hyperlink" Target="http://pbs.twimg.com/profile_images/912269682870243328/mE4eu2Bt_normal.jpg" TargetMode="External" /><Relationship Id="rId348" Type="http://schemas.openxmlformats.org/officeDocument/2006/relationships/hyperlink" Target="http://pbs.twimg.com/profile_images/378800000369604699/c0ebbb1cb39f77695b5b2e5e133e690e_normal.jpeg" TargetMode="External" /><Relationship Id="rId349" Type="http://schemas.openxmlformats.org/officeDocument/2006/relationships/hyperlink" Target="http://pbs.twimg.com/profile_images/1949406327/image_normal.jpg" TargetMode="External" /><Relationship Id="rId350" Type="http://schemas.openxmlformats.org/officeDocument/2006/relationships/hyperlink" Target="http://pbs.twimg.com/profile_images/997372495325024256/UrwbgfGa_normal.jpg" TargetMode="External" /><Relationship Id="rId351" Type="http://schemas.openxmlformats.org/officeDocument/2006/relationships/hyperlink" Target="http://pbs.twimg.com/profile_images/1096537179264831489/RWrs3QYn_normal.png" TargetMode="External" /><Relationship Id="rId352" Type="http://schemas.openxmlformats.org/officeDocument/2006/relationships/hyperlink" Target="http://pbs.twimg.com/profile_images/1058426965856845826/jfqeefQ1_normal.jpg" TargetMode="External" /><Relationship Id="rId353" Type="http://schemas.openxmlformats.org/officeDocument/2006/relationships/hyperlink" Target="http://pbs.twimg.com/profile_images/1089543964561154049/o51QX-Ox_normal.jpg" TargetMode="External" /><Relationship Id="rId354" Type="http://schemas.openxmlformats.org/officeDocument/2006/relationships/hyperlink" Target="http://pbs.twimg.com/profile_images/763393229089714176/525TTZZS_normal.jpg" TargetMode="External" /><Relationship Id="rId355" Type="http://schemas.openxmlformats.org/officeDocument/2006/relationships/hyperlink" Target="http://pbs.twimg.com/profile_images/1072018833186177025/rzmE5pRi_normal.jpg" TargetMode="External" /><Relationship Id="rId356" Type="http://schemas.openxmlformats.org/officeDocument/2006/relationships/hyperlink" Target="http://pbs.twimg.com/profile_images/579764749770067970/B4ikz9fA_normal.png" TargetMode="External" /><Relationship Id="rId357" Type="http://schemas.openxmlformats.org/officeDocument/2006/relationships/hyperlink" Target="http://pbs.twimg.com/profile_images/851460547140886533/tEIJdmMh_normal.jpg" TargetMode="External" /><Relationship Id="rId358" Type="http://schemas.openxmlformats.org/officeDocument/2006/relationships/hyperlink" Target="http://pbs.twimg.com/profile_images/1080500564620992516/dX6su2Cn_normal.jpg" TargetMode="External" /><Relationship Id="rId359" Type="http://schemas.openxmlformats.org/officeDocument/2006/relationships/hyperlink" Target="http://pbs.twimg.com/profile_images/619659289469169664/PHkYDzJx_normal.jpg" TargetMode="External" /><Relationship Id="rId360" Type="http://schemas.openxmlformats.org/officeDocument/2006/relationships/hyperlink" Target="http://pbs.twimg.com/profile_images/1074768215790764032/suShcWDO_normal.jpg" TargetMode="External" /><Relationship Id="rId361" Type="http://schemas.openxmlformats.org/officeDocument/2006/relationships/hyperlink" Target="http://pbs.twimg.com/profile_images/1100281790143610880/Z4-5Xne6_normal.jpg" TargetMode="External" /><Relationship Id="rId362" Type="http://schemas.openxmlformats.org/officeDocument/2006/relationships/hyperlink" Target="http://pbs.twimg.com/profile_images/912104457990795264/Kcu24AP2_normal.jpg" TargetMode="External" /><Relationship Id="rId363" Type="http://schemas.openxmlformats.org/officeDocument/2006/relationships/hyperlink" Target="http://pbs.twimg.com/profile_images/995992335593816064/rfAOi64E_normal.jpg" TargetMode="External" /><Relationship Id="rId364" Type="http://schemas.openxmlformats.org/officeDocument/2006/relationships/hyperlink" Target="http://pbs.twimg.com/profile_images/1026728340281905153/y5JPhmrZ_normal.jpg" TargetMode="External" /><Relationship Id="rId365" Type="http://schemas.openxmlformats.org/officeDocument/2006/relationships/hyperlink" Target="https://twitter.com/autisticosaurus" TargetMode="External" /><Relationship Id="rId366" Type="http://schemas.openxmlformats.org/officeDocument/2006/relationships/hyperlink" Target="https://twitter.com/nicole_cliffe" TargetMode="External" /><Relationship Id="rId367" Type="http://schemas.openxmlformats.org/officeDocument/2006/relationships/hyperlink" Target="https://twitter.com/slooterman" TargetMode="External" /><Relationship Id="rId368" Type="http://schemas.openxmlformats.org/officeDocument/2006/relationships/hyperlink" Target="https://twitter.com/pervocracy" TargetMode="External" /><Relationship Id="rId369" Type="http://schemas.openxmlformats.org/officeDocument/2006/relationships/hyperlink" Target="https://twitter.com/askamanager" TargetMode="External" /><Relationship Id="rId370" Type="http://schemas.openxmlformats.org/officeDocument/2006/relationships/hyperlink" Target="https://twitter.com/lelielle" TargetMode="External" /><Relationship Id="rId371" Type="http://schemas.openxmlformats.org/officeDocument/2006/relationships/hyperlink" Target="https://twitter.com/georgetakesajob" TargetMode="External" /><Relationship Id="rId372" Type="http://schemas.openxmlformats.org/officeDocument/2006/relationships/hyperlink" Target="https://twitter.com/madelineandraia" TargetMode="External" /><Relationship Id="rId373" Type="http://schemas.openxmlformats.org/officeDocument/2006/relationships/hyperlink" Target="https://twitter.com/autisticb4mmr" TargetMode="External" /><Relationship Id="rId374" Type="http://schemas.openxmlformats.org/officeDocument/2006/relationships/hyperlink" Target="https://twitter.com/bosswizard1984" TargetMode="External" /><Relationship Id="rId375" Type="http://schemas.openxmlformats.org/officeDocument/2006/relationships/hyperlink" Target="https://twitter.com/autchatmod" TargetMode="External" /><Relationship Id="rId376" Type="http://schemas.openxmlformats.org/officeDocument/2006/relationships/hyperlink" Target="https://twitter.com/flpeir" TargetMode="External" /><Relationship Id="rId377" Type="http://schemas.openxmlformats.org/officeDocument/2006/relationships/hyperlink" Target="https://twitter.com/tiara_laird" TargetMode="External" /><Relationship Id="rId378" Type="http://schemas.openxmlformats.org/officeDocument/2006/relationships/hyperlink" Target="https://twitter.com/funkiepiano" TargetMode="External" /><Relationship Id="rId379" Type="http://schemas.openxmlformats.org/officeDocument/2006/relationships/hyperlink" Target="https://twitter.com/arizonakarenina" TargetMode="External" /><Relationship Id="rId380" Type="http://schemas.openxmlformats.org/officeDocument/2006/relationships/hyperlink" Target="https://twitter.com/tokenblackaspie" TargetMode="External" /><Relationship Id="rId381" Type="http://schemas.openxmlformats.org/officeDocument/2006/relationships/hyperlink" Target="https://twitter.com/__insa__" TargetMode="External" /><Relationship Id="rId382" Type="http://schemas.openxmlformats.org/officeDocument/2006/relationships/hyperlink" Target="https://twitter.com/nicoleradziwill" TargetMode="External" /><Relationship Id="rId383" Type="http://schemas.openxmlformats.org/officeDocument/2006/relationships/hyperlink" Target="https://twitter.com/anythingmaureen" TargetMode="External" /><Relationship Id="rId384" Type="http://schemas.openxmlformats.org/officeDocument/2006/relationships/hyperlink" Target="https://twitter.com/haleymossart" TargetMode="External" /><Relationship Id="rId385" Type="http://schemas.openxmlformats.org/officeDocument/2006/relationships/hyperlink" Target="https://twitter.com/diabeticrhythm" TargetMode="External" /><Relationship Id="rId386" Type="http://schemas.openxmlformats.org/officeDocument/2006/relationships/hyperlink" Target="https://twitter.com/clarissaj97" TargetMode="External" /><Relationship Id="rId387" Type="http://schemas.openxmlformats.org/officeDocument/2006/relationships/hyperlink" Target="https://twitter.com/gbosabiaspin" TargetMode="External" /><Relationship Id="rId388" Type="http://schemas.openxmlformats.org/officeDocument/2006/relationships/hyperlink" Target="https://twitter.com/pinkproletariat" TargetMode="External" /><Relationship Id="rId389" Type="http://schemas.openxmlformats.org/officeDocument/2006/relationships/hyperlink" Target="https://twitter.com/milly339" TargetMode="External" /><Relationship Id="rId390" Type="http://schemas.openxmlformats.org/officeDocument/2006/relationships/hyperlink" Target="https://twitter.com/bixmediocre" TargetMode="External" /><Relationship Id="rId391" Type="http://schemas.openxmlformats.org/officeDocument/2006/relationships/hyperlink" Target="https://twitter.com/asha_lh" TargetMode="External" /><Relationship Id="rId392" Type="http://schemas.openxmlformats.org/officeDocument/2006/relationships/hyperlink" Target="https://twitter.com/tphautism" TargetMode="External" /><Relationship Id="rId393" Type="http://schemas.openxmlformats.org/officeDocument/2006/relationships/hyperlink" Target="https://twitter.com/neptuneriley" TargetMode="External" /><Relationship Id="rId394" Type="http://schemas.openxmlformats.org/officeDocument/2006/relationships/hyperlink" Target="https://twitter.com/superoctet33" TargetMode="External" /><Relationship Id="rId395" Type="http://schemas.openxmlformats.org/officeDocument/2006/relationships/hyperlink" Target="https://twitter.com/a_silent_child" TargetMode="External" /><Relationship Id="rId396" Type="http://schemas.openxmlformats.org/officeDocument/2006/relationships/hyperlink" Target="https://twitter.com/autiedragon" TargetMode="External" /><Relationship Id="rId397" Type="http://schemas.openxmlformats.org/officeDocument/2006/relationships/hyperlink" Target="https://twitter.com/linkisagirl" TargetMode="External" /><Relationship Id="rId398" Type="http://schemas.openxmlformats.org/officeDocument/2006/relationships/hyperlink" Target="https://twitter.com/gwenstarlight" TargetMode="External" /><Relationship Id="rId399" Type="http://schemas.openxmlformats.org/officeDocument/2006/relationships/hyperlink" Target="https://twitter.com/tinker_tanner" TargetMode="External" /><Relationship Id="rId400" Type="http://schemas.openxmlformats.org/officeDocument/2006/relationships/hyperlink" Target="https://twitter.com/likeasquarepeg" TargetMode="External" /><Relationship Id="rId401" Type="http://schemas.openxmlformats.org/officeDocument/2006/relationships/hyperlink" Target="https://twitter.com/courtneyhammett" TargetMode="External" /><Relationship Id="rId402" Type="http://schemas.openxmlformats.org/officeDocument/2006/relationships/hyperlink" Target="https://twitter.com/kerima_cevik" TargetMode="External" /><Relationship Id="rId403" Type="http://schemas.openxmlformats.org/officeDocument/2006/relationships/hyperlink" Target="https://twitter.com/catygreen" TargetMode="External" /><Relationship Id="rId404" Type="http://schemas.openxmlformats.org/officeDocument/2006/relationships/hyperlink" Target="https://twitter.com/wearelikeyrkid" TargetMode="External" /><Relationship Id="rId405" Type="http://schemas.openxmlformats.org/officeDocument/2006/relationships/hyperlink" Target="https://twitter.com/erugg" TargetMode="External" /><Relationship Id="rId406" Type="http://schemas.openxmlformats.org/officeDocument/2006/relationships/hyperlink" Target="https://twitter.com/rutiregan" TargetMode="External" /><Relationship Id="rId407" Type="http://schemas.openxmlformats.org/officeDocument/2006/relationships/hyperlink" Target="https://twitter.com/fikemartin" TargetMode="External" /><Relationship Id="rId408" Type="http://schemas.openxmlformats.org/officeDocument/2006/relationships/hyperlink" Target="https://twitter.com/ashstrowger" TargetMode="External" /><Relationship Id="rId409" Type="http://schemas.openxmlformats.org/officeDocument/2006/relationships/hyperlink" Target="https://twitter.com/magnus919" TargetMode="External" /><Relationship Id="rId410" Type="http://schemas.openxmlformats.org/officeDocument/2006/relationships/hyperlink" Target="https://twitter.com/bhrasht_achari" TargetMode="External" /><Relationship Id="rId411" Type="http://schemas.openxmlformats.org/officeDocument/2006/relationships/hyperlink" Target="https://twitter.com/iconohash" TargetMode="External" /><Relationship Id="rId412" Type="http://schemas.openxmlformats.org/officeDocument/2006/relationships/hyperlink" Target="https://twitter.com/timgordonjr" TargetMode="External" /><Relationship Id="rId413" Type="http://schemas.openxmlformats.org/officeDocument/2006/relationships/hyperlink" Target="https://twitter.com/danzigerlily" TargetMode="External" /><Relationship Id="rId414" Type="http://schemas.openxmlformats.org/officeDocument/2006/relationships/hyperlink" Target="https://twitter.com/autismsite" TargetMode="External" /><Relationship Id="rId415" Type="http://schemas.openxmlformats.org/officeDocument/2006/relationships/hyperlink" Target="https://twitter.com/_brown_recluse_" TargetMode="External" /><Relationship Id="rId416" Type="http://schemas.openxmlformats.org/officeDocument/2006/relationships/hyperlink" Target="https://twitter.com/torriepattillo" TargetMode="External" /><Relationship Id="rId417" Type="http://schemas.openxmlformats.org/officeDocument/2006/relationships/hyperlink" Target="https://twitter.com/scottmcnamara12" TargetMode="External" /><Relationship Id="rId418" Type="http://schemas.openxmlformats.org/officeDocument/2006/relationships/hyperlink" Target="https://twitter.com/tinu" TargetMode="External" /><Relationship Id="rId419" Type="http://schemas.openxmlformats.org/officeDocument/2006/relationships/hyperlink" Target="https://twitter.com/officialbpdchat" TargetMode="External" /><Relationship Id="rId420" Type="http://schemas.openxmlformats.org/officeDocument/2006/relationships/hyperlink" Target="https://twitter.com/carldunnjr" TargetMode="External" /><Relationship Id="rId421" Type="http://schemas.openxmlformats.org/officeDocument/2006/relationships/hyperlink" Target="https://twitter.com/transformental" TargetMode="External" /><Relationship Id="rId422" Type="http://schemas.openxmlformats.org/officeDocument/2006/relationships/hyperlink" Target="https://twitter.com/bpdffs" TargetMode="External" /><Relationship Id="rId423" Type="http://schemas.openxmlformats.org/officeDocument/2006/relationships/hyperlink" Target="https://twitter.com/endeverstar" TargetMode="External" /><Relationship Id="rId424" Type="http://schemas.openxmlformats.org/officeDocument/2006/relationships/hyperlink" Target="https://twitter.com/androgyneacedia" TargetMode="External" /><Relationship Id="rId425" Type="http://schemas.openxmlformats.org/officeDocument/2006/relationships/hyperlink" Target="https://twitter.com/flowerqueers" TargetMode="External" /><Relationship Id="rId426" Type="http://schemas.openxmlformats.org/officeDocument/2006/relationships/hyperlink" Target="https://twitter.com/untonuggan" TargetMode="External" /><Relationship Id="rId427" Type="http://schemas.openxmlformats.org/officeDocument/2006/relationships/hyperlink" Target="https://twitter.com/mxoolong" TargetMode="External" /><Relationship Id="rId428" Type="http://schemas.openxmlformats.org/officeDocument/2006/relationships/hyperlink" Target="https://twitter.com/autistictic" TargetMode="External" /><Relationship Id="rId429" Type="http://schemas.openxmlformats.org/officeDocument/2006/relationships/hyperlink" Target="https://twitter.com/santchiweb" TargetMode="External" /><Relationship Id="rId430" Type="http://schemas.openxmlformats.org/officeDocument/2006/relationships/hyperlink" Target="https://twitter.com/sianisat" TargetMode="External" /><Relationship Id="rId431" Type="http://schemas.openxmlformats.org/officeDocument/2006/relationships/hyperlink" Target="https://twitter.com/lavie_encode" TargetMode="External" /><Relationship Id="rId432" Type="http://schemas.openxmlformats.org/officeDocument/2006/relationships/hyperlink" Target="https://twitter.com/skp_slp" TargetMode="External" /><Relationship Id="rId433" Type="http://schemas.openxmlformats.org/officeDocument/2006/relationships/hyperlink" Target="https://twitter.com/miketheaspie" TargetMode="External" /><Relationship Id="rId434" Type="http://schemas.openxmlformats.org/officeDocument/2006/relationships/hyperlink" Target="https://twitter.com/rainforestgardn" TargetMode="External" /><Relationship Id="rId435" Type="http://schemas.openxmlformats.org/officeDocument/2006/relationships/hyperlink" Target="https://twitter.com/kaelanrhy" TargetMode="External" /><Relationship Id="rId436" Type="http://schemas.openxmlformats.org/officeDocument/2006/relationships/hyperlink" Target="https://twitter.com/amichaelcohn" TargetMode="External" /><Relationship Id="rId437" Type="http://schemas.openxmlformats.org/officeDocument/2006/relationships/hyperlink" Target="https://twitter.com/helenrottier" TargetMode="External" /><Relationship Id="rId438" Type="http://schemas.openxmlformats.org/officeDocument/2006/relationships/hyperlink" Target="https://twitter.com/mamautistic36" TargetMode="External" /><Relationship Id="rId439" Type="http://schemas.openxmlformats.org/officeDocument/2006/relationships/hyperlink" Target="https://twitter.com/jesuisann_" TargetMode="External" /><Relationship Id="rId440" Type="http://schemas.openxmlformats.org/officeDocument/2006/relationships/hyperlink" Target="https://twitter.com/theoriesofminds" TargetMode="External" /><Relationship Id="rId441" Type="http://schemas.openxmlformats.org/officeDocument/2006/relationships/hyperlink" Target="https://twitter.com/kidsbookbot" TargetMode="External" /><Relationship Id="rId442" Type="http://schemas.openxmlformats.org/officeDocument/2006/relationships/hyperlink" Target="https://twitter.com/emmagpaley" TargetMode="External" /><Relationship Id="rId443" Type="http://schemas.openxmlformats.org/officeDocument/2006/relationships/hyperlink" Target="https://twitter.com/advocatamy1" TargetMode="External" /><Relationship Id="rId444" Type="http://schemas.openxmlformats.org/officeDocument/2006/relationships/hyperlink" Target="https://twitter.com/kcahp" TargetMode="External" /><Relationship Id="rId445" Type="http://schemas.openxmlformats.org/officeDocument/2006/relationships/hyperlink" Target="https://twitter.com/atypicalhazel" TargetMode="External" /><Relationship Id="rId446" Type="http://schemas.openxmlformats.org/officeDocument/2006/relationships/hyperlink" Target="https://twitter.com/ashleighjmills" TargetMode="External" /><Relationship Id="rId447" Type="http://schemas.openxmlformats.org/officeDocument/2006/relationships/hyperlink" Target="https://twitter.com/yes_thattoo" TargetMode="External" /><Relationship Id="rId448" Type="http://schemas.openxmlformats.org/officeDocument/2006/relationships/hyperlink" Target="https://twitter.com/subtlykawaii" TargetMode="External" /><Relationship Id="rId449" Type="http://schemas.openxmlformats.org/officeDocument/2006/relationships/hyperlink" Target="https://twitter.com/evanmatyas" TargetMode="External" /><Relationship Id="rId450" Type="http://schemas.openxmlformats.org/officeDocument/2006/relationships/hyperlink" Target="https://twitter.com/myrnaploy" TargetMode="External" /><Relationship Id="rId451" Type="http://schemas.openxmlformats.org/officeDocument/2006/relationships/hyperlink" Target="https://twitter.com/gracefulmasking" TargetMode="External" /><Relationship Id="rId452" Type="http://schemas.openxmlformats.org/officeDocument/2006/relationships/hyperlink" Target="https://twitter.com/huffietina" TargetMode="External" /><Relationship Id="rId453" Type="http://schemas.openxmlformats.org/officeDocument/2006/relationships/hyperlink" Target="https://twitter.com/adrianzwall" TargetMode="External" /><Relationship Id="rId454" Type="http://schemas.openxmlformats.org/officeDocument/2006/relationships/hyperlink" Target="https://twitter.com/carlymho" TargetMode="External" /><Relationship Id="rId455" Type="http://schemas.openxmlformats.org/officeDocument/2006/relationships/hyperlink" Target="https://twitter.com/aspiehuman" TargetMode="External" /><Relationship Id="rId456" Type="http://schemas.openxmlformats.org/officeDocument/2006/relationships/hyperlink" Target="https://twitter.com/ahahunter" TargetMode="External" /><Relationship Id="rId457" Type="http://schemas.openxmlformats.org/officeDocument/2006/relationships/hyperlink" Target="https://twitter.com/rsocialskills" TargetMode="External" /><Relationship Id="rId458" Type="http://schemas.openxmlformats.org/officeDocument/2006/relationships/hyperlink" Target="https://twitter.com/d_caius" TargetMode="External" /><Relationship Id="rId459" Type="http://schemas.openxmlformats.org/officeDocument/2006/relationships/hyperlink" Target="https://twitter.com/autistic_ace" TargetMode="External" /><Relationship Id="rId460" Type="http://schemas.openxmlformats.org/officeDocument/2006/relationships/hyperlink" Target="https://twitter.com/emccoy_writer" TargetMode="External" /><Relationship Id="rId461" Type="http://schemas.openxmlformats.org/officeDocument/2006/relationships/hyperlink" Target="https://twitter.com/d24socialist" TargetMode="External" /><Relationship Id="rId462" Type="http://schemas.openxmlformats.org/officeDocument/2006/relationships/hyperlink" Target="https://twitter.com/kenoduffy" TargetMode="External" /><Relationship Id="rId463" Type="http://schemas.openxmlformats.org/officeDocument/2006/relationships/hyperlink" Target="https://twitter.com/gayphysicist" TargetMode="External" /><Relationship Id="rId464" Type="http://schemas.openxmlformats.org/officeDocument/2006/relationships/hyperlink" Target="https://twitter.com/everthecrafter" TargetMode="External" /><Relationship Id="rId465" Type="http://schemas.openxmlformats.org/officeDocument/2006/relationships/hyperlink" Target="https://twitter.com/moxielsapphire" TargetMode="External" /><Relationship Id="rId466" Type="http://schemas.openxmlformats.org/officeDocument/2006/relationships/hyperlink" Target="https://twitter.com/auptimist" TargetMode="External" /><Relationship Id="rId467" Type="http://schemas.openxmlformats.org/officeDocument/2006/relationships/hyperlink" Target="https://twitter.com/inaspectrum" TargetMode="External" /><Relationship Id="rId468" Type="http://schemas.openxmlformats.org/officeDocument/2006/relationships/hyperlink" Target="https://twitter.com/craftingbalance" TargetMode="External" /><Relationship Id="rId469" Type="http://schemas.openxmlformats.org/officeDocument/2006/relationships/hyperlink" Target="https://twitter.com/sylviessylk" TargetMode="External" /><Relationship Id="rId470" Type="http://schemas.openxmlformats.org/officeDocument/2006/relationships/hyperlink" Target="https://twitter.com/unuhinuii" TargetMode="External" /><Relationship Id="rId471" Type="http://schemas.openxmlformats.org/officeDocument/2006/relationships/hyperlink" Target="https://twitter.com/autisticuk" TargetMode="External" /><Relationship Id="rId472" Type="http://schemas.openxmlformats.org/officeDocument/2006/relationships/hyperlink" Target="https://twitter.com/manage_asd" TargetMode="External" /><Relationship Id="rId473" Type="http://schemas.openxmlformats.org/officeDocument/2006/relationships/hyperlink" Target="https://twitter.com/kathumble" TargetMode="External" /><Relationship Id="rId474" Type="http://schemas.openxmlformats.org/officeDocument/2006/relationships/hyperlink" Target="https://twitter.com/greenroc" TargetMode="External" /><Relationship Id="rId475" Type="http://schemas.openxmlformats.org/officeDocument/2006/relationships/hyperlink" Target="https://twitter.com/sleepy_autie" TargetMode="External" /><Relationship Id="rId476" Type="http://schemas.openxmlformats.org/officeDocument/2006/relationships/comments" Target="../comments2.xml" /><Relationship Id="rId477" Type="http://schemas.openxmlformats.org/officeDocument/2006/relationships/vmlDrawing" Target="../drawings/vmlDrawing2.vml" /><Relationship Id="rId478" Type="http://schemas.openxmlformats.org/officeDocument/2006/relationships/table" Target="../tables/table2.xml" /><Relationship Id="rId4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autchatmod/status/1104838255881535488" TargetMode="External" /><Relationship Id="rId2" Type="http://schemas.openxmlformats.org/officeDocument/2006/relationships/hyperlink" Target="https://twitter.com/autchatmod/status/1102323945066262528" TargetMode="External" /><Relationship Id="rId3" Type="http://schemas.openxmlformats.org/officeDocument/2006/relationships/hyperlink" Target="https://twitter.com/autchatmod/status/1104844259788644352" TargetMode="External" /><Relationship Id="rId4" Type="http://schemas.openxmlformats.org/officeDocument/2006/relationships/hyperlink" Target="https://twitter.com/autchatmod/status/1104841489404768256" TargetMode="External" /><Relationship Id="rId5" Type="http://schemas.openxmlformats.org/officeDocument/2006/relationships/hyperlink" Target="https://twitter.com/autchatmod/status/1102320088286457856" TargetMode="External" /><Relationship Id="rId6" Type="http://schemas.openxmlformats.org/officeDocument/2006/relationships/hyperlink" Target="https://twitter.com/autchatmod/status/1102315212579860480" TargetMode="External" /><Relationship Id="rId7" Type="http://schemas.openxmlformats.org/officeDocument/2006/relationships/hyperlink" Target="https://twitter.com/autchatmod/status/1102316624181248001" TargetMode="External" /><Relationship Id="rId8" Type="http://schemas.openxmlformats.org/officeDocument/2006/relationships/hyperlink" Target="https://twitter.com/autchatmod/status/1102313756304891904" TargetMode="External" /><Relationship Id="rId9" Type="http://schemas.openxmlformats.org/officeDocument/2006/relationships/hyperlink" Target="https://twitter.com/autchatmod/status/1104846510452178944" TargetMode="External" /><Relationship Id="rId10" Type="http://schemas.openxmlformats.org/officeDocument/2006/relationships/hyperlink" Target="https://twitter.com/autchatmod/status/1104835241418477568" TargetMode="External" /><Relationship Id="rId11" Type="http://schemas.openxmlformats.org/officeDocument/2006/relationships/hyperlink" Target="http://autchat.com/all-topics/" TargetMode="External" /><Relationship Id="rId12" Type="http://schemas.openxmlformats.org/officeDocument/2006/relationships/hyperlink" Target="http://autchat.com/" TargetMode="External" /><Relationship Id="rId13" Type="http://schemas.openxmlformats.org/officeDocument/2006/relationships/hyperlink" Target="http://autchat.com/coping-strategies/" TargetMode="External" /><Relationship Id="rId14" Type="http://schemas.openxmlformats.org/officeDocument/2006/relationships/hyperlink" Target="http://autchat.com/learning-social-skills/" TargetMode="External" /><Relationship Id="rId15" Type="http://schemas.openxmlformats.org/officeDocument/2006/relationships/hyperlink" Target="http://autchat.com/faq/" TargetMode="External" /><Relationship Id="rId16" Type="http://schemas.openxmlformats.org/officeDocument/2006/relationships/hyperlink" Target="http://autchat.com/twitter-chats/how-to-join-autchat/" TargetMode="External" /><Relationship Id="rId17" Type="http://schemas.openxmlformats.org/officeDocument/2006/relationships/hyperlink" Target="http://autchat.com/learning-social-skills-mar-3-2019/" TargetMode="External" /><Relationship Id="rId18" Type="http://schemas.openxmlformats.org/officeDocument/2006/relationships/hyperlink" Target="https://twitter.com/autisticb4mmr/status/1104821151967002624" TargetMode="External" /><Relationship Id="rId19" Type="http://schemas.openxmlformats.org/officeDocument/2006/relationships/hyperlink" Target="https://twitter.com/autchatmod/status/1104824215088160769" TargetMode="External" /><Relationship Id="rId20" Type="http://schemas.openxmlformats.org/officeDocument/2006/relationships/hyperlink" Target="http://autchat.com/having-to-hide-how-we-function/" TargetMode="External" /><Relationship Id="rId21" Type="http://schemas.openxmlformats.org/officeDocument/2006/relationships/hyperlink" Target="https://twitter.com/autchatmod/status/1104838255881535488" TargetMode="External" /><Relationship Id="rId22" Type="http://schemas.openxmlformats.org/officeDocument/2006/relationships/hyperlink" Target="https://twitter.com/autchatmod/status/1104841489404768256" TargetMode="External" /><Relationship Id="rId23" Type="http://schemas.openxmlformats.org/officeDocument/2006/relationships/hyperlink" Target="https://twitter.com/autchatmod/status/1104844259788644352" TargetMode="External" /><Relationship Id="rId24" Type="http://schemas.openxmlformats.org/officeDocument/2006/relationships/hyperlink" Target="https://twitter.com/autchatmod/status/1104846510452178944" TargetMode="External" /><Relationship Id="rId25" Type="http://schemas.openxmlformats.org/officeDocument/2006/relationships/hyperlink" Target="https://twitter.com/autchatmod/status/1102323945066262528" TargetMode="External" /><Relationship Id="rId26" Type="http://schemas.openxmlformats.org/officeDocument/2006/relationships/hyperlink" Target="https://twitter.com/autchatmod/status/1104835241418477568" TargetMode="External" /><Relationship Id="rId27" Type="http://schemas.openxmlformats.org/officeDocument/2006/relationships/hyperlink" Target="https://mamautistic.wordpress.com/2017/06/26/a-letter-of-encouragement-and-support/" TargetMode="External" /><Relationship Id="rId28" Type="http://schemas.openxmlformats.org/officeDocument/2006/relationships/hyperlink" Target="https://twitter.com/autchatmod/status/1102323945066262528?s=21" TargetMode="External" /><Relationship Id="rId29" Type="http://schemas.openxmlformats.org/officeDocument/2006/relationships/hyperlink" Target="https://twitter.com/autchatmod/status/1102313756304891904" TargetMode="External" /><Relationship Id="rId30" Type="http://schemas.openxmlformats.org/officeDocument/2006/relationships/hyperlink" Target="https://twitter.com/autchatmod/status/1102315212579860480?s=21" TargetMode="External" /><Relationship Id="rId31" Type="http://schemas.openxmlformats.org/officeDocument/2006/relationships/hyperlink" Target="https://twitter.com/autchatmod/status/1102315212579860480" TargetMode="External" /><Relationship Id="rId32" Type="http://schemas.openxmlformats.org/officeDocument/2006/relationships/hyperlink" Target="https://twitter.com/autchatmod/status/1102320088286457856" TargetMode="External" /><Relationship Id="rId33" Type="http://schemas.openxmlformats.org/officeDocument/2006/relationships/hyperlink" Target="https://twitter.com/autchatmod/status/1102323945066262528" TargetMode="External" /><Relationship Id="rId34" Type="http://schemas.openxmlformats.org/officeDocument/2006/relationships/hyperlink" Target="https://twitter.com/autchatmod/status/1102313756304891904" TargetMode="External" /><Relationship Id="rId35" Type="http://schemas.openxmlformats.org/officeDocument/2006/relationships/hyperlink" Target="https://twitter.com/autchatmod/status/1102316624181248001" TargetMode="External" /><Relationship Id="rId36" Type="http://schemas.openxmlformats.org/officeDocument/2006/relationships/hyperlink" Target="https://twitter.com/yes_thattoo/status/1102317190483771392" TargetMode="External" /><Relationship Id="rId37" Type="http://schemas.openxmlformats.org/officeDocument/2006/relationships/hyperlink" Target="https://twitter.com/autisticb4mmr/status/1102324969483059200" TargetMode="External" /><Relationship Id="rId38" Type="http://schemas.openxmlformats.org/officeDocument/2006/relationships/hyperlink" Target="https://twitter.com/autchatmod/status/1104838255881535488" TargetMode="External" /><Relationship Id="rId39" Type="http://schemas.openxmlformats.org/officeDocument/2006/relationships/hyperlink" Target="https://twitter.com/autchatmod/status/1104841489404768256" TargetMode="External" /><Relationship Id="rId40" Type="http://schemas.openxmlformats.org/officeDocument/2006/relationships/hyperlink" Target="https://twitter.com/autchatmod/status/1104844259788644352" TargetMode="External" /><Relationship Id="rId41" Type="http://schemas.openxmlformats.org/officeDocument/2006/relationships/hyperlink" Target="https://twitter.com/autchatmod/status/1102320088286457856" TargetMode="External" /><Relationship Id="rId42" Type="http://schemas.openxmlformats.org/officeDocument/2006/relationships/hyperlink" Target="https://twitter.com/autchatmod/status/1102315212579860480" TargetMode="External" /><Relationship Id="rId43" Type="http://schemas.openxmlformats.org/officeDocument/2006/relationships/hyperlink" Target="https://twitter.com/autchatmod/status/1102316624181248001" TargetMode="External" /><Relationship Id="rId44" Type="http://schemas.openxmlformats.org/officeDocument/2006/relationships/hyperlink" Target="https://twitter.com/autchatmod/status/1102323945066262528" TargetMode="External" /><Relationship Id="rId45" Type="http://schemas.openxmlformats.org/officeDocument/2006/relationships/hyperlink" Target="https://twitter.com/autchatmod/status/1104846510452178944" TargetMode="External" /><Relationship Id="rId46" Type="http://schemas.openxmlformats.org/officeDocument/2006/relationships/hyperlink" Target="https://twitter.com/autchatmod/status/1102313756304891904" TargetMode="External" /><Relationship Id="rId47" Type="http://schemas.openxmlformats.org/officeDocument/2006/relationships/hyperlink" Target="https://twitter.com/autchatmod/status/1104820828556808192" TargetMode="External" /><Relationship Id="rId48" Type="http://schemas.openxmlformats.org/officeDocument/2006/relationships/hyperlink" Target="https://twitter.com/autchatmod/status/1102316624181248001" TargetMode="External" /><Relationship Id="rId49" Type="http://schemas.openxmlformats.org/officeDocument/2006/relationships/hyperlink" Target="https://twitter.com/autchatmod/status/1102320088286457856" TargetMode="External" /><Relationship Id="rId50" Type="http://schemas.openxmlformats.org/officeDocument/2006/relationships/hyperlink" Target="https://twitter.com/autchatmod/status/1102315212579860480" TargetMode="External" /><Relationship Id="rId51" Type="http://schemas.openxmlformats.org/officeDocument/2006/relationships/hyperlink" Target="http://iconohash.com/AutChat/2019-03-03" TargetMode="External" /><Relationship Id="rId52" Type="http://schemas.openxmlformats.org/officeDocument/2006/relationships/hyperlink" Target="https://twitter.com/amcdphd/status/1104142247061319681" TargetMode="External" /><Relationship Id="rId53" Type="http://schemas.openxmlformats.org/officeDocument/2006/relationships/hyperlink" Target="https://twitter.com/autchatmod/status/1104835241418477568" TargetMode="External" /><Relationship Id="rId54" Type="http://schemas.openxmlformats.org/officeDocument/2006/relationships/hyperlink" Target="https://twitter.com/autchatmod/status/1102323945066262528" TargetMode="External" /><Relationship Id="rId55" Type="http://schemas.openxmlformats.org/officeDocument/2006/relationships/hyperlink" Target="https://twitter.com/autchatmod/status/1102313756304891904" TargetMode="External" /><Relationship Id="rId56" Type="http://schemas.openxmlformats.org/officeDocument/2006/relationships/hyperlink" Target="https://twitter.com/autchatmod/status/1102315212579860480" TargetMode="External" /><Relationship Id="rId57" Type="http://schemas.openxmlformats.org/officeDocument/2006/relationships/hyperlink" Target="https://twitter.com/autchatmod/status/1102320088286457856" TargetMode="External" /><Relationship Id="rId58" Type="http://schemas.openxmlformats.org/officeDocument/2006/relationships/table" Target="../tables/table12.xml" /><Relationship Id="rId59" Type="http://schemas.openxmlformats.org/officeDocument/2006/relationships/table" Target="../tables/table13.xml" /><Relationship Id="rId60" Type="http://schemas.openxmlformats.org/officeDocument/2006/relationships/table" Target="../tables/table14.xml" /><Relationship Id="rId61" Type="http://schemas.openxmlformats.org/officeDocument/2006/relationships/table" Target="../tables/table15.xml" /><Relationship Id="rId62" Type="http://schemas.openxmlformats.org/officeDocument/2006/relationships/table" Target="../tables/table16.xml" /><Relationship Id="rId63" Type="http://schemas.openxmlformats.org/officeDocument/2006/relationships/table" Target="../tables/table17.xml" /><Relationship Id="rId64" Type="http://schemas.openxmlformats.org/officeDocument/2006/relationships/table" Target="../tables/table18.xml" /><Relationship Id="rId6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715"/>
  <sheetViews>
    <sheetView workbookViewId="0" topLeftCell="A1">
      <pane xSplit="2" ySplit="2" topLeftCell="R636" activePane="bottomRight" state="frozen"/>
      <selection pane="topRight" activeCell="C1" sqref="C1"/>
      <selection pane="bottomLeft" activeCell="A3" sqref="A3"/>
      <selection pane="bottomRight" activeCell="A2" sqref="A2:BB2"/>
    </sheetView>
  </sheetViews>
  <sheetFormatPr defaultColWidth="9.140625" defaultRowHeight="15"/>
  <cols>
    <col min="1" max="1" width="10.421875" style="1" customWidth="1"/>
    <col min="2" max="2" width="14.71093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108.8515625" style="0"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4" width="11.140625" style="0" bestFit="1" customWidth="1"/>
  </cols>
  <sheetData>
    <row r="1" spans="3:14" ht="15">
      <c r="C1" s="16" t="s">
        <v>39</v>
      </c>
      <c r="D1" s="17"/>
      <c r="E1" s="17"/>
      <c r="F1" s="17"/>
      <c r="G1" s="16"/>
      <c r="H1" s="14" t="s">
        <v>43</v>
      </c>
      <c r="I1" s="50"/>
      <c r="J1" s="50"/>
      <c r="K1" s="33" t="s">
        <v>42</v>
      </c>
      <c r="L1" s="18" t="s">
        <v>40</v>
      </c>
      <c r="M1" s="18"/>
      <c r="N1" s="15" t="s">
        <v>41</v>
      </c>
    </row>
    <row r="2" spans="1:5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2805</v>
      </c>
      <c r="BB2" s="13" t="s">
        <v>2806</v>
      </c>
    </row>
    <row r="3" spans="1:54" ht="15" customHeight="1">
      <c r="A3" s="65" t="s">
        <v>255</v>
      </c>
      <c r="B3" s="65" t="s">
        <v>255</v>
      </c>
      <c r="C3" s="66" t="s">
        <v>2795</v>
      </c>
      <c r="D3" s="67"/>
      <c r="E3" s="68"/>
      <c r="F3" s="69"/>
      <c r="G3" s="66"/>
      <c r="H3" s="70"/>
      <c r="I3" s="71"/>
      <c r="J3" s="71"/>
      <c r="K3" s="34" t="s">
        <v>65</v>
      </c>
      <c r="L3" s="77">
        <v>3</v>
      </c>
      <c r="M3" s="77"/>
      <c r="N3" s="73"/>
      <c r="O3" s="79" t="s">
        <v>178</v>
      </c>
      <c r="P3" s="81">
        <v>43532.878587962965</v>
      </c>
      <c r="Q3" s="79" t="s">
        <v>372</v>
      </c>
      <c r="R3" s="82" t="s">
        <v>745</v>
      </c>
      <c r="S3" s="79" t="s">
        <v>780</v>
      </c>
      <c r="T3" s="79" t="s">
        <v>787</v>
      </c>
      <c r="U3" s="79"/>
      <c r="V3" s="82" t="s">
        <v>845</v>
      </c>
      <c r="W3" s="81">
        <v>43532.878587962965</v>
      </c>
      <c r="X3" s="82" t="s">
        <v>969</v>
      </c>
      <c r="Y3" s="79"/>
      <c r="Z3" s="79"/>
      <c r="AA3" s="85" t="s">
        <v>1551</v>
      </c>
      <c r="AB3" s="79"/>
      <c r="AC3" s="79" t="b">
        <v>0</v>
      </c>
      <c r="AD3" s="79">
        <v>1</v>
      </c>
      <c r="AE3" s="85" t="s">
        <v>2100</v>
      </c>
      <c r="AF3" s="79" t="b">
        <v>1</v>
      </c>
      <c r="AG3" s="79" t="s">
        <v>2139</v>
      </c>
      <c r="AH3" s="79"/>
      <c r="AI3" s="85" t="s">
        <v>1961</v>
      </c>
      <c r="AJ3" s="79" t="b">
        <v>0</v>
      </c>
      <c r="AK3" s="79">
        <v>0</v>
      </c>
      <c r="AL3" s="85" t="s">
        <v>2100</v>
      </c>
      <c r="AM3" s="79" t="s">
        <v>2147</v>
      </c>
      <c r="AN3" s="79" t="b">
        <v>0</v>
      </c>
      <c r="AO3" s="85" t="s">
        <v>1551</v>
      </c>
      <c r="AP3" s="79" t="s">
        <v>178</v>
      </c>
      <c r="AQ3" s="79">
        <v>0</v>
      </c>
      <c r="AR3" s="79">
        <v>0</v>
      </c>
      <c r="AS3" s="79"/>
      <c r="AT3" s="79"/>
      <c r="AU3" s="79"/>
      <c r="AV3" s="79"/>
      <c r="AW3" s="79"/>
      <c r="AX3" s="79"/>
      <c r="AY3" s="79"/>
      <c r="AZ3" s="79"/>
      <c r="BA3" s="78" t="str">
        <f>REPLACE(INDEX(GroupVertices[Group],MATCH(Edges[[#This Row],[Vertex 1]],GroupVertices[Vertex],0)),1,1,"")</f>
        <v>1</v>
      </c>
      <c r="BB3" s="78" t="str">
        <f>REPLACE(INDEX(GroupVertices[Group],MATCH(Edges[[#This Row],[Vertex 2]],GroupVertices[Vertex],0)),1,1,"")</f>
        <v>1</v>
      </c>
    </row>
    <row r="4" spans="1:54" ht="15" customHeight="1">
      <c r="A4" s="65" t="s">
        <v>255</v>
      </c>
      <c r="B4" s="65" t="s">
        <v>255</v>
      </c>
      <c r="C4" s="66" t="s">
        <v>2795</v>
      </c>
      <c r="D4" s="67"/>
      <c r="E4" s="68"/>
      <c r="F4" s="69"/>
      <c r="G4" s="66"/>
      <c r="H4" s="70"/>
      <c r="I4" s="71"/>
      <c r="J4" s="71"/>
      <c r="K4" s="34" t="s">
        <v>65</v>
      </c>
      <c r="L4" s="77">
        <v>4</v>
      </c>
      <c r="M4" s="77"/>
      <c r="N4" s="73"/>
      <c r="O4" s="79" t="s">
        <v>178</v>
      </c>
      <c r="P4" s="81">
        <v>43532.88019675926</v>
      </c>
      <c r="Q4" s="79" t="s">
        <v>373</v>
      </c>
      <c r="R4" s="79"/>
      <c r="S4" s="79"/>
      <c r="T4" s="79" t="s">
        <v>787</v>
      </c>
      <c r="U4" s="79"/>
      <c r="V4" s="82" t="s">
        <v>845</v>
      </c>
      <c r="W4" s="81">
        <v>43532.88019675926</v>
      </c>
      <c r="X4" s="82" t="s">
        <v>970</v>
      </c>
      <c r="Y4" s="79"/>
      <c r="Z4" s="79"/>
      <c r="AA4" s="85" t="s">
        <v>1552</v>
      </c>
      <c r="AB4" s="85" t="s">
        <v>1551</v>
      </c>
      <c r="AC4" s="79" t="b">
        <v>0</v>
      </c>
      <c r="AD4" s="79">
        <v>0</v>
      </c>
      <c r="AE4" s="85" t="s">
        <v>2103</v>
      </c>
      <c r="AF4" s="79" t="b">
        <v>0</v>
      </c>
      <c r="AG4" s="79" t="s">
        <v>2139</v>
      </c>
      <c r="AH4" s="79"/>
      <c r="AI4" s="85" t="s">
        <v>2100</v>
      </c>
      <c r="AJ4" s="79" t="b">
        <v>0</v>
      </c>
      <c r="AK4" s="79">
        <v>0</v>
      </c>
      <c r="AL4" s="85" t="s">
        <v>2100</v>
      </c>
      <c r="AM4" s="79" t="s">
        <v>2146</v>
      </c>
      <c r="AN4" s="79" t="b">
        <v>0</v>
      </c>
      <c r="AO4" s="85" t="s">
        <v>1551</v>
      </c>
      <c r="AP4" s="79" t="s">
        <v>178</v>
      </c>
      <c r="AQ4" s="79">
        <v>0</v>
      </c>
      <c r="AR4" s="79">
        <v>0</v>
      </c>
      <c r="AS4" s="79"/>
      <c r="AT4" s="79"/>
      <c r="AU4" s="79"/>
      <c r="AV4" s="79"/>
      <c r="AW4" s="79"/>
      <c r="AX4" s="79"/>
      <c r="AY4" s="79"/>
      <c r="AZ4" s="79"/>
      <c r="BA4" s="78" t="str">
        <f>REPLACE(INDEX(GroupVertices[Group],MATCH(Edges[[#This Row],[Vertex 1]],GroupVertices[Vertex],0)),1,1,"")</f>
        <v>1</v>
      </c>
      <c r="BB4" s="78" t="str">
        <f>REPLACE(INDEX(GroupVertices[Group],MATCH(Edges[[#This Row],[Vertex 2]],GroupVertices[Vertex],0)),1,1,"")</f>
        <v>1</v>
      </c>
    </row>
    <row r="5" spans="1:54" ht="15">
      <c r="A5" s="65" t="s">
        <v>255</v>
      </c>
      <c r="B5" s="65" t="s">
        <v>255</v>
      </c>
      <c r="C5" s="66" t="s">
        <v>2795</v>
      </c>
      <c r="D5" s="67"/>
      <c r="E5" s="68"/>
      <c r="F5" s="69"/>
      <c r="G5" s="66"/>
      <c r="H5" s="70"/>
      <c r="I5" s="71"/>
      <c r="J5" s="71"/>
      <c r="K5" s="34" t="s">
        <v>65</v>
      </c>
      <c r="L5" s="77">
        <v>5</v>
      </c>
      <c r="M5" s="77"/>
      <c r="N5" s="73"/>
      <c r="O5" s="79" t="s">
        <v>178</v>
      </c>
      <c r="P5" s="81">
        <v>43532.88228009259</v>
      </c>
      <c r="Q5" s="79" t="s">
        <v>374</v>
      </c>
      <c r="R5" s="79"/>
      <c r="S5" s="79"/>
      <c r="T5" s="79" t="s">
        <v>787</v>
      </c>
      <c r="U5" s="79"/>
      <c r="V5" s="82" t="s">
        <v>845</v>
      </c>
      <c r="W5" s="81">
        <v>43532.88228009259</v>
      </c>
      <c r="X5" s="82" t="s">
        <v>971</v>
      </c>
      <c r="Y5" s="79"/>
      <c r="Z5" s="79"/>
      <c r="AA5" s="85" t="s">
        <v>1553</v>
      </c>
      <c r="AB5" s="85" t="s">
        <v>1552</v>
      </c>
      <c r="AC5" s="79" t="b">
        <v>0</v>
      </c>
      <c r="AD5" s="79">
        <v>0</v>
      </c>
      <c r="AE5" s="85" t="s">
        <v>2103</v>
      </c>
      <c r="AF5" s="79" t="b">
        <v>0</v>
      </c>
      <c r="AG5" s="79" t="s">
        <v>2139</v>
      </c>
      <c r="AH5" s="79"/>
      <c r="AI5" s="85" t="s">
        <v>2100</v>
      </c>
      <c r="AJ5" s="79" t="b">
        <v>0</v>
      </c>
      <c r="AK5" s="79">
        <v>0</v>
      </c>
      <c r="AL5" s="85" t="s">
        <v>2100</v>
      </c>
      <c r="AM5" s="79" t="s">
        <v>2146</v>
      </c>
      <c r="AN5" s="79" t="b">
        <v>0</v>
      </c>
      <c r="AO5" s="85" t="s">
        <v>1552</v>
      </c>
      <c r="AP5" s="79" t="s">
        <v>178</v>
      </c>
      <c r="AQ5" s="79">
        <v>0</v>
      </c>
      <c r="AR5" s="79">
        <v>0</v>
      </c>
      <c r="AS5" s="79"/>
      <c r="AT5" s="79"/>
      <c r="AU5" s="79"/>
      <c r="AV5" s="79"/>
      <c r="AW5" s="79"/>
      <c r="AX5" s="79"/>
      <c r="AY5" s="79"/>
      <c r="AZ5" s="79"/>
      <c r="BA5" s="78" t="str">
        <f>REPLACE(INDEX(GroupVertices[Group],MATCH(Edges[[#This Row],[Vertex 1]],GroupVertices[Vertex],0)),1,1,"")</f>
        <v>1</v>
      </c>
      <c r="BB5" s="78" t="str">
        <f>REPLACE(INDEX(GroupVertices[Group],MATCH(Edges[[#This Row],[Vertex 2]],GroupVertices[Vertex],0)),1,1,"")</f>
        <v>1</v>
      </c>
    </row>
    <row r="6" spans="1:54" ht="15">
      <c r="A6" s="65" t="s">
        <v>255</v>
      </c>
      <c r="B6" s="65" t="s">
        <v>255</v>
      </c>
      <c r="C6" s="66" t="s">
        <v>2795</v>
      </c>
      <c r="D6" s="67"/>
      <c r="E6" s="68"/>
      <c r="F6" s="69"/>
      <c r="G6" s="66"/>
      <c r="H6" s="70"/>
      <c r="I6" s="71"/>
      <c r="J6" s="71"/>
      <c r="K6" s="34" t="s">
        <v>65</v>
      </c>
      <c r="L6" s="77">
        <v>6</v>
      </c>
      <c r="M6" s="77"/>
      <c r="N6" s="73"/>
      <c r="O6" s="79" t="s">
        <v>178</v>
      </c>
      <c r="P6" s="81">
        <v>43532.883877314816</v>
      </c>
      <c r="Q6" s="79" t="s">
        <v>375</v>
      </c>
      <c r="R6" s="79"/>
      <c r="S6" s="79"/>
      <c r="T6" s="79" t="s">
        <v>787</v>
      </c>
      <c r="U6" s="79"/>
      <c r="V6" s="82" t="s">
        <v>845</v>
      </c>
      <c r="W6" s="81">
        <v>43532.883877314816</v>
      </c>
      <c r="X6" s="82" t="s">
        <v>972</v>
      </c>
      <c r="Y6" s="79"/>
      <c r="Z6" s="79"/>
      <c r="AA6" s="85" t="s">
        <v>1554</v>
      </c>
      <c r="AB6" s="85" t="s">
        <v>1553</v>
      </c>
      <c r="AC6" s="79" t="b">
        <v>0</v>
      </c>
      <c r="AD6" s="79">
        <v>0</v>
      </c>
      <c r="AE6" s="85" t="s">
        <v>2103</v>
      </c>
      <c r="AF6" s="79" t="b">
        <v>0</v>
      </c>
      <c r="AG6" s="79" t="s">
        <v>2139</v>
      </c>
      <c r="AH6" s="79"/>
      <c r="AI6" s="85" t="s">
        <v>2100</v>
      </c>
      <c r="AJ6" s="79" t="b">
        <v>0</v>
      </c>
      <c r="AK6" s="79">
        <v>0</v>
      </c>
      <c r="AL6" s="85" t="s">
        <v>2100</v>
      </c>
      <c r="AM6" s="79" t="s">
        <v>2146</v>
      </c>
      <c r="AN6" s="79" t="b">
        <v>0</v>
      </c>
      <c r="AO6" s="85" t="s">
        <v>1553</v>
      </c>
      <c r="AP6" s="79" t="s">
        <v>178</v>
      </c>
      <c r="AQ6" s="79">
        <v>0</v>
      </c>
      <c r="AR6" s="79">
        <v>0</v>
      </c>
      <c r="AS6" s="79"/>
      <c r="AT6" s="79"/>
      <c r="AU6" s="79"/>
      <c r="AV6" s="79"/>
      <c r="AW6" s="79"/>
      <c r="AX6" s="79"/>
      <c r="AY6" s="79"/>
      <c r="AZ6" s="79"/>
      <c r="BA6" s="78" t="str">
        <f>REPLACE(INDEX(GroupVertices[Group],MATCH(Edges[[#This Row],[Vertex 1]],GroupVertices[Vertex],0)),1,1,"")</f>
        <v>1</v>
      </c>
      <c r="BB6" s="78" t="str">
        <f>REPLACE(INDEX(GroupVertices[Group],MATCH(Edges[[#This Row],[Vertex 2]],GroupVertices[Vertex],0)),1,1,"")</f>
        <v>1</v>
      </c>
    </row>
    <row r="7" spans="1:54" ht="15">
      <c r="A7" s="65" t="s">
        <v>255</v>
      </c>
      <c r="B7" s="65" t="s">
        <v>255</v>
      </c>
      <c r="C7" s="66" t="s">
        <v>2795</v>
      </c>
      <c r="D7" s="67"/>
      <c r="E7" s="68"/>
      <c r="F7" s="69"/>
      <c r="G7" s="66"/>
      <c r="H7" s="70"/>
      <c r="I7" s="71"/>
      <c r="J7" s="71"/>
      <c r="K7" s="34" t="s">
        <v>65</v>
      </c>
      <c r="L7" s="77">
        <v>7</v>
      </c>
      <c r="M7" s="77"/>
      <c r="N7" s="73"/>
      <c r="O7" s="79" t="s">
        <v>178</v>
      </c>
      <c r="P7" s="81">
        <v>43532.88449074074</v>
      </c>
      <c r="Q7" s="79" t="s">
        <v>376</v>
      </c>
      <c r="R7" s="79"/>
      <c r="S7" s="79"/>
      <c r="T7" s="79" t="s">
        <v>787</v>
      </c>
      <c r="U7" s="79"/>
      <c r="V7" s="82" t="s">
        <v>845</v>
      </c>
      <c r="W7" s="81">
        <v>43532.88449074074</v>
      </c>
      <c r="X7" s="82" t="s">
        <v>973</v>
      </c>
      <c r="Y7" s="79"/>
      <c r="Z7" s="79"/>
      <c r="AA7" s="85" t="s">
        <v>1555</v>
      </c>
      <c r="AB7" s="85" t="s">
        <v>1554</v>
      </c>
      <c r="AC7" s="79" t="b">
        <v>0</v>
      </c>
      <c r="AD7" s="79">
        <v>0</v>
      </c>
      <c r="AE7" s="85" t="s">
        <v>2103</v>
      </c>
      <c r="AF7" s="79" t="b">
        <v>0</v>
      </c>
      <c r="AG7" s="79" t="s">
        <v>2139</v>
      </c>
      <c r="AH7" s="79"/>
      <c r="AI7" s="85" t="s">
        <v>2100</v>
      </c>
      <c r="AJ7" s="79" t="b">
        <v>0</v>
      </c>
      <c r="AK7" s="79">
        <v>0</v>
      </c>
      <c r="AL7" s="85" t="s">
        <v>2100</v>
      </c>
      <c r="AM7" s="79" t="s">
        <v>2146</v>
      </c>
      <c r="AN7" s="79" t="b">
        <v>0</v>
      </c>
      <c r="AO7" s="85" t="s">
        <v>1554</v>
      </c>
      <c r="AP7" s="79" t="s">
        <v>178</v>
      </c>
      <c r="AQ7" s="79">
        <v>0</v>
      </c>
      <c r="AR7" s="79">
        <v>0</v>
      </c>
      <c r="AS7" s="79"/>
      <c r="AT7" s="79"/>
      <c r="AU7" s="79"/>
      <c r="AV7" s="79"/>
      <c r="AW7" s="79"/>
      <c r="AX7" s="79"/>
      <c r="AY7" s="79"/>
      <c r="AZ7" s="79"/>
      <c r="BA7" s="78" t="str">
        <f>REPLACE(INDEX(GroupVertices[Group],MATCH(Edges[[#This Row],[Vertex 1]],GroupVertices[Vertex],0)),1,1,"")</f>
        <v>1</v>
      </c>
      <c r="BB7" s="78" t="str">
        <f>REPLACE(INDEX(GroupVertices[Group],MATCH(Edges[[#This Row],[Vertex 2]],GroupVertices[Vertex],0)),1,1,"")</f>
        <v>1</v>
      </c>
    </row>
    <row r="8" spans="1:54" ht="15">
      <c r="A8" s="65" t="s">
        <v>255</v>
      </c>
      <c r="B8" s="65" t="s">
        <v>255</v>
      </c>
      <c r="C8" s="66" t="s">
        <v>2795</v>
      </c>
      <c r="D8" s="67"/>
      <c r="E8" s="68"/>
      <c r="F8" s="69"/>
      <c r="G8" s="66"/>
      <c r="H8" s="70"/>
      <c r="I8" s="71"/>
      <c r="J8" s="71"/>
      <c r="K8" s="34" t="s">
        <v>65</v>
      </c>
      <c r="L8" s="77">
        <v>8</v>
      </c>
      <c r="M8" s="77"/>
      <c r="N8" s="73"/>
      <c r="O8" s="79" t="s">
        <v>178</v>
      </c>
      <c r="P8" s="81">
        <v>43532.88686342593</v>
      </c>
      <c r="Q8" s="79" t="s">
        <v>377</v>
      </c>
      <c r="R8" s="82" t="s">
        <v>744</v>
      </c>
      <c r="S8" s="79" t="s">
        <v>780</v>
      </c>
      <c r="T8" s="79" t="s">
        <v>787</v>
      </c>
      <c r="U8" s="79"/>
      <c r="V8" s="82" t="s">
        <v>845</v>
      </c>
      <c r="W8" s="81">
        <v>43532.88686342593</v>
      </c>
      <c r="X8" s="82" t="s">
        <v>974</v>
      </c>
      <c r="Y8" s="79"/>
      <c r="Z8" s="79"/>
      <c r="AA8" s="85" t="s">
        <v>1556</v>
      </c>
      <c r="AB8" s="79"/>
      <c r="AC8" s="79" t="b">
        <v>0</v>
      </c>
      <c r="AD8" s="79">
        <v>9</v>
      </c>
      <c r="AE8" s="85" t="s">
        <v>2100</v>
      </c>
      <c r="AF8" s="79" t="b">
        <v>1</v>
      </c>
      <c r="AG8" s="79" t="s">
        <v>2139</v>
      </c>
      <c r="AH8" s="79"/>
      <c r="AI8" s="85" t="s">
        <v>1962</v>
      </c>
      <c r="AJ8" s="79" t="b">
        <v>0</v>
      </c>
      <c r="AK8" s="79">
        <v>0</v>
      </c>
      <c r="AL8" s="85" t="s">
        <v>2100</v>
      </c>
      <c r="AM8" s="79" t="s">
        <v>2147</v>
      </c>
      <c r="AN8" s="79" t="b">
        <v>0</v>
      </c>
      <c r="AO8" s="85" t="s">
        <v>1556</v>
      </c>
      <c r="AP8" s="79" t="s">
        <v>178</v>
      </c>
      <c r="AQ8" s="79">
        <v>0</v>
      </c>
      <c r="AR8" s="79">
        <v>0</v>
      </c>
      <c r="AS8" s="79"/>
      <c r="AT8" s="79"/>
      <c r="AU8" s="79"/>
      <c r="AV8" s="79"/>
      <c r="AW8" s="79"/>
      <c r="AX8" s="79"/>
      <c r="AY8" s="79"/>
      <c r="AZ8" s="79"/>
      <c r="BA8" s="78" t="str">
        <f>REPLACE(INDEX(GroupVertices[Group],MATCH(Edges[[#This Row],[Vertex 1]],GroupVertices[Vertex],0)),1,1,"")</f>
        <v>1</v>
      </c>
      <c r="BB8" s="78" t="str">
        <f>REPLACE(INDEX(GroupVertices[Group],MATCH(Edges[[#This Row],[Vertex 2]],GroupVertices[Vertex],0)),1,1,"")</f>
        <v>1</v>
      </c>
    </row>
    <row r="9" spans="1:54" ht="15">
      <c r="A9" s="65" t="s">
        <v>255</v>
      </c>
      <c r="B9" s="65" t="s">
        <v>255</v>
      </c>
      <c r="C9" s="66" t="s">
        <v>2795</v>
      </c>
      <c r="D9" s="67"/>
      <c r="E9" s="68"/>
      <c r="F9" s="69"/>
      <c r="G9" s="66"/>
      <c r="H9" s="70"/>
      <c r="I9" s="71"/>
      <c r="J9" s="71"/>
      <c r="K9" s="34" t="s">
        <v>65</v>
      </c>
      <c r="L9" s="77">
        <v>9</v>
      </c>
      <c r="M9" s="77"/>
      <c r="N9" s="73"/>
      <c r="O9" s="79" t="s">
        <v>178</v>
      </c>
      <c r="P9" s="81">
        <v>43532.88789351852</v>
      </c>
      <c r="Q9" s="79" t="s">
        <v>378</v>
      </c>
      <c r="R9" s="79"/>
      <c r="S9" s="79"/>
      <c r="T9" s="79" t="s">
        <v>787</v>
      </c>
      <c r="U9" s="79"/>
      <c r="V9" s="82" t="s">
        <v>845</v>
      </c>
      <c r="W9" s="81">
        <v>43532.88789351852</v>
      </c>
      <c r="X9" s="82" t="s">
        <v>975</v>
      </c>
      <c r="Y9" s="79"/>
      <c r="Z9" s="79"/>
      <c r="AA9" s="85" t="s">
        <v>1557</v>
      </c>
      <c r="AB9" s="85" t="s">
        <v>1556</v>
      </c>
      <c r="AC9" s="79" t="b">
        <v>0</v>
      </c>
      <c r="AD9" s="79">
        <v>6</v>
      </c>
      <c r="AE9" s="85" t="s">
        <v>2103</v>
      </c>
      <c r="AF9" s="79" t="b">
        <v>0</v>
      </c>
      <c r="AG9" s="79" t="s">
        <v>2139</v>
      </c>
      <c r="AH9" s="79"/>
      <c r="AI9" s="85" t="s">
        <v>2100</v>
      </c>
      <c r="AJ9" s="79" t="b">
        <v>0</v>
      </c>
      <c r="AK9" s="79">
        <v>0</v>
      </c>
      <c r="AL9" s="85" t="s">
        <v>2100</v>
      </c>
      <c r="AM9" s="79" t="s">
        <v>2146</v>
      </c>
      <c r="AN9" s="79" t="b">
        <v>0</v>
      </c>
      <c r="AO9" s="85" t="s">
        <v>1556</v>
      </c>
      <c r="AP9" s="79" t="s">
        <v>178</v>
      </c>
      <c r="AQ9" s="79">
        <v>0</v>
      </c>
      <c r="AR9" s="79">
        <v>0</v>
      </c>
      <c r="AS9" s="79"/>
      <c r="AT9" s="79"/>
      <c r="AU9" s="79"/>
      <c r="AV9" s="79"/>
      <c r="AW9" s="79"/>
      <c r="AX9" s="79"/>
      <c r="AY9" s="79"/>
      <c r="AZ9" s="79"/>
      <c r="BA9" s="78" t="str">
        <f>REPLACE(INDEX(GroupVertices[Group],MATCH(Edges[[#This Row],[Vertex 1]],GroupVertices[Vertex],0)),1,1,"")</f>
        <v>1</v>
      </c>
      <c r="BB9" s="78" t="str">
        <f>REPLACE(INDEX(GroupVertices[Group],MATCH(Edges[[#This Row],[Vertex 2]],GroupVertices[Vertex],0)),1,1,"")</f>
        <v>1</v>
      </c>
    </row>
    <row r="10" spans="1:54" ht="15">
      <c r="A10" s="65" t="s">
        <v>255</v>
      </c>
      <c r="B10" s="65" t="s">
        <v>255</v>
      </c>
      <c r="C10" s="66" t="s">
        <v>2795</v>
      </c>
      <c r="D10" s="67"/>
      <c r="E10" s="68"/>
      <c r="F10" s="69"/>
      <c r="G10" s="66"/>
      <c r="H10" s="70"/>
      <c r="I10" s="71"/>
      <c r="J10" s="71"/>
      <c r="K10" s="34" t="s">
        <v>65</v>
      </c>
      <c r="L10" s="77">
        <v>10</v>
      </c>
      <c r="M10" s="77"/>
      <c r="N10" s="73"/>
      <c r="O10" s="79" t="s">
        <v>178</v>
      </c>
      <c r="P10" s="81">
        <v>43532.891064814816</v>
      </c>
      <c r="Q10" s="79" t="s">
        <v>379</v>
      </c>
      <c r="R10" s="82" t="s">
        <v>746</v>
      </c>
      <c r="S10" s="79" t="s">
        <v>780</v>
      </c>
      <c r="T10" s="79" t="s">
        <v>787</v>
      </c>
      <c r="U10" s="79"/>
      <c r="V10" s="82" t="s">
        <v>845</v>
      </c>
      <c r="W10" s="81">
        <v>43532.891064814816</v>
      </c>
      <c r="X10" s="82" t="s">
        <v>976</v>
      </c>
      <c r="Y10" s="79"/>
      <c r="Z10" s="79"/>
      <c r="AA10" s="85" t="s">
        <v>1558</v>
      </c>
      <c r="AB10" s="79"/>
      <c r="AC10" s="79" t="b">
        <v>0</v>
      </c>
      <c r="AD10" s="79">
        <v>15</v>
      </c>
      <c r="AE10" s="85" t="s">
        <v>2100</v>
      </c>
      <c r="AF10" s="79" t="b">
        <v>1</v>
      </c>
      <c r="AG10" s="79" t="s">
        <v>2139</v>
      </c>
      <c r="AH10" s="79"/>
      <c r="AI10" s="85" t="s">
        <v>1963</v>
      </c>
      <c r="AJ10" s="79" t="b">
        <v>0</v>
      </c>
      <c r="AK10" s="79">
        <v>1</v>
      </c>
      <c r="AL10" s="85" t="s">
        <v>2100</v>
      </c>
      <c r="AM10" s="79" t="s">
        <v>2147</v>
      </c>
      <c r="AN10" s="79" t="b">
        <v>0</v>
      </c>
      <c r="AO10" s="85" t="s">
        <v>1558</v>
      </c>
      <c r="AP10" s="79" t="s">
        <v>178</v>
      </c>
      <c r="AQ10" s="79">
        <v>0</v>
      </c>
      <c r="AR10" s="79">
        <v>0</v>
      </c>
      <c r="AS10" s="79"/>
      <c r="AT10" s="79"/>
      <c r="AU10" s="79"/>
      <c r="AV10" s="79"/>
      <c r="AW10" s="79"/>
      <c r="AX10" s="79"/>
      <c r="AY10" s="79"/>
      <c r="AZ10" s="79"/>
      <c r="BA10" s="78" t="str">
        <f>REPLACE(INDEX(GroupVertices[Group],MATCH(Edges[[#This Row],[Vertex 1]],GroupVertices[Vertex],0)),1,1,"")</f>
        <v>1</v>
      </c>
      <c r="BB10" s="78" t="str">
        <f>REPLACE(INDEX(GroupVertices[Group],MATCH(Edges[[#This Row],[Vertex 2]],GroupVertices[Vertex],0)),1,1,"")</f>
        <v>1</v>
      </c>
    </row>
    <row r="11" spans="1:54" ht="15">
      <c r="A11" s="65" t="s">
        <v>255</v>
      </c>
      <c r="B11" s="65" t="s">
        <v>255</v>
      </c>
      <c r="C11" s="66" t="s">
        <v>2795</v>
      </c>
      <c r="D11" s="67"/>
      <c r="E11" s="68"/>
      <c r="F11" s="69"/>
      <c r="G11" s="66"/>
      <c r="H11" s="70"/>
      <c r="I11" s="71"/>
      <c r="J11" s="71"/>
      <c r="K11" s="34" t="s">
        <v>65</v>
      </c>
      <c r="L11" s="77">
        <v>11</v>
      </c>
      <c r="M11" s="77"/>
      <c r="N11" s="73"/>
      <c r="O11" s="79" t="s">
        <v>178</v>
      </c>
      <c r="P11" s="81">
        <v>43532.952523148146</v>
      </c>
      <c r="Q11" s="79" t="s">
        <v>380</v>
      </c>
      <c r="R11" s="82" t="s">
        <v>749</v>
      </c>
      <c r="S11" s="79" t="s">
        <v>780</v>
      </c>
      <c r="T11" s="79" t="s">
        <v>787</v>
      </c>
      <c r="U11" s="79"/>
      <c r="V11" s="82" t="s">
        <v>845</v>
      </c>
      <c r="W11" s="81">
        <v>43532.952523148146</v>
      </c>
      <c r="X11" s="82" t="s">
        <v>977</v>
      </c>
      <c r="Y11" s="79"/>
      <c r="Z11" s="79"/>
      <c r="AA11" s="85" t="s">
        <v>1559</v>
      </c>
      <c r="AB11" s="79"/>
      <c r="AC11" s="79" t="b">
        <v>0</v>
      </c>
      <c r="AD11" s="79">
        <v>5</v>
      </c>
      <c r="AE11" s="85" t="s">
        <v>2100</v>
      </c>
      <c r="AF11" s="79" t="b">
        <v>1</v>
      </c>
      <c r="AG11" s="79" t="s">
        <v>2139</v>
      </c>
      <c r="AH11" s="79"/>
      <c r="AI11" s="85" t="s">
        <v>1964</v>
      </c>
      <c r="AJ11" s="79" t="b">
        <v>0</v>
      </c>
      <c r="AK11" s="79">
        <v>0</v>
      </c>
      <c r="AL11" s="85" t="s">
        <v>2100</v>
      </c>
      <c r="AM11" s="79" t="s">
        <v>2147</v>
      </c>
      <c r="AN11" s="79" t="b">
        <v>0</v>
      </c>
      <c r="AO11" s="85" t="s">
        <v>1559</v>
      </c>
      <c r="AP11" s="79" t="s">
        <v>178</v>
      </c>
      <c r="AQ11" s="79">
        <v>0</v>
      </c>
      <c r="AR11" s="79">
        <v>0</v>
      </c>
      <c r="AS11" s="79"/>
      <c r="AT11" s="79"/>
      <c r="AU11" s="79"/>
      <c r="AV11" s="79"/>
      <c r="AW11" s="79"/>
      <c r="AX11" s="79"/>
      <c r="AY11" s="79"/>
      <c r="AZ11" s="79"/>
      <c r="BA11" s="78" t="str">
        <f>REPLACE(INDEX(GroupVertices[Group],MATCH(Edges[[#This Row],[Vertex 1]],GroupVertices[Vertex],0)),1,1,"")</f>
        <v>1</v>
      </c>
      <c r="BB11" s="78" t="str">
        <f>REPLACE(INDEX(GroupVertices[Group],MATCH(Edges[[#This Row],[Vertex 2]],GroupVertices[Vertex],0)),1,1,"")</f>
        <v>1</v>
      </c>
    </row>
    <row r="12" spans="1:54" ht="15">
      <c r="A12" s="65" t="s">
        <v>256</v>
      </c>
      <c r="B12" s="65" t="s">
        <v>255</v>
      </c>
      <c r="C12" s="66" t="s">
        <v>2796</v>
      </c>
      <c r="D12" s="67"/>
      <c r="E12" s="68"/>
      <c r="F12" s="69"/>
      <c r="G12" s="66"/>
      <c r="H12" s="70"/>
      <c r="I12" s="71"/>
      <c r="J12" s="71"/>
      <c r="K12" s="34" t="s">
        <v>65</v>
      </c>
      <c r="L12" s="77">
        <v>12</v>
      </c>
      <c r="M12" s="77"/>
      <c r="N12" s="73"/>
      <c r="O12" s="79" t="s">
        <v>325</v>
      </c>
      <c r="P12" s="81">
        <v>43532.979166666664</v>
      </c>
      <c r="Q12" s="79" t="s">
        <v>379</v>
      </c>
      <c r="R12" s="79"/>
      <c r="S12" s="79"/>
      <c r="T12" s="79"/>
      <c r="U12" s="79"/>
      <c r="V12" s="82" t="s">
        <v>846</v>
      </c>
      <c r="W12" s="81">
        <v>43532.979166666664</v>
      </c>
      <c r="X12" s="82" t="s">
        <v>978</v>
      </c>
      <c r="Y12" s="79"/>
      <c r="Z12" s="79"/>
      <c r="AA12" s="85" t="s">
        <v>1560</v>
      </c>
      <c r="AB12" s="79"/>
      <c r="AC12" s="79" t="b">
        <v>0</v>
      </c>
      <c r="AD12" s="79">
        <v>0</v>
      </c>
      <c r="AE12" s="85" t="s">
        <v>2100</v>
      </c>
      <c r="AF12" s="79" t="b">
        <v>1</v>
      </c>
      <c r="AG12" s="79" t="s">
        <v>2139</v>
      </c>
      <c r="AH12" s="79"/>
      <c r="AI12" s="85" t="s">
        <v>1963</v>
      </c>
      <c r="AJ12" s="79" t="b">
        <v>0</v>
      </c>
      <c r="AK12" s="79">
        <v>1</v>
      </c>
      <c r="AL12" s="85" t="s">
        <v>1558</v>
      </c>
      <c r="AM12" s="79" t="s">
        <v>2145</v>
      </c>
      <c r="AN12" s="79" t="b">
        <v>0</v>
      </c>
      <c r="AO12" s="85" t="s">
        <v>1558</v>
      </c>
      <c r="AP12" s="79" t="s">
        <v>178</v>
      </c>
      <c r="AQ12" s="79">
        <v>0</v>
      </c>
      <c r="AR12" s="79">
        <v>0</v>
      </c>
      <c r="AS12" s="79"/>
      <c r="AT12" s="79"/>
      <c r="AU12" s="79"/>
      <c r="AV12" s="79"/>
      <c r="AW12" s="79"/>
      <c r="AX12" s="79"/>
      <c r="AY12" s="79"/>
      <c r="AZ12" s="79"/>
      <c r="BA12" s="78" t="str">
        <f>REPLACE(INDEX(GroupVertices[Group],MATCH(Edges[[#This Row],[Vertex 1]],GroupVertices[Vertex],0)),1,1,"")</f>
        <v>1</v>
      </c>
      <c r="BB12" s="78" t="str">
        <f>REPLACE(INDEX(GroupVertices[Group],MATCH(Edges[[#This Row],[Vertex 2]],GroupVertices[Vertex],0)),1,1,"")</f>
        <v>1</v>
      </c>
    </row>
    <row r="13" spans="1:54" ht="15">
      <c r="A13" s="65" t="s">
        <v>291</v>
      </c>
      <c r="B13" s="65" t="s">
        <v>291</v>
      </c>
      <c r="C13" s="66" t="s">
        <v>2795</v>
      </c>
      <c r="D13" s="67"/>
      <c r="E13" s="68"/>
      <c r="F13" s="69"/>
      <c r="G13" s="66"/>
      <c r="H13" s="70"/>
      <c r="I13" s="71"/>
      <c r="J13" s="71"/>
      <c r="K13" s="34" t="s">
        <v>65</v>
      </c>
      <c r="L13" s="77">
        <v>13</v>
      </c>
      <c r="M13" s="77"/>
      <c r="N13" s="73"/>
      <c r="O13" s="79" t="s">
        <v>178</v>
      </c>
      <c r="P13" s="81">
        <v>43527.912881944445</v>
      </c>
      <c r="Q13" s="79" t="s">
        <v>506</v>
      </c>
      <c r="R13" s="82" t="s">
        <v>748</v>
      </c>
      <c r="S13" s="79" t="s">
        <v>780</v>
      </c>
      <c r="T13" s="79" t="s">
        <v>789</v>
      </c>
      <c r="U13" s="79"/>
      <c r="V13" s="82" t="s">
        <v>881</v>
      </c>
      <c r="W13" s="81">
        <v>43527.912881944445</v>
      </c>
      <c r="X13" s="82" t="s">
        <v>1142</v>
      </c>
      <c r="Y13" s="79"/>
      <c r="Z13" s="79"/>
      <c r="AA13" s="85" t="s">
        <v>1725</v>
      </c>
      <c r="AB13" s="79"/>
      <c r="AC13" s="79" t="b">
        <v>0</v>
      </c>
      <c r="AD13" s="79">
        <v>16</v>
      </c>
      <c r="AE13" s="85" t="s">
        <v>2100</v>
      </c>
      <c r="AF13" s="79" t="b">
        <v>1</v>
      </c>
      <c r="AG13" s="79" t="s">
        <v>2139</v>
      </c>
      <c r="AH13" s="79"/>
      <c r="AI13" s="85" t="s">
        <v>1959</v>
      </c>
      <c r="AJ13" s="79" t="b">
        <v>0</v>
      </c>
      <c r="AK13" s="79">
        <v>0</v>
      </c>
      <c r="AL13" s="85" t="s">
        <v>2100</v>
      </c>
      <c r="AM13" s="79" t="s">
        <v>2147</v>
      </c>
      <c r="AN13" s="79" t="b">
        <v>0</v>
      </c>
      <c r="AO13" s="85" t="s">
        <v>1725</v>
      </c>
      <c r="AP13" s="79" t="s">
        <v>178</v>
      </c>
      <c r="AQ13" s="79">
        <v>0</v>
      </c>
      <c r="AR13" s="79">
        <v>0</v>
      </c>
      <c r="AS13" s="79"/>
      <c r="AT13" s="79"/>
      <c r="AU13" s="79"/>
      <c r="AV13" s="79"/>
      <c r="AW13" s="79"/>
      <c r="AX13" s="79"/>
      <c r="AY13" s="79"/>
      <c r="AZ13" s="79"/>
      <c r="BA13" s="78" t="str">
        <f>REPLACE(INDEX(GroupVertices[Group],MATCH(Edges[[#This Row],[Vertex 1]],GroupVertices[Vertex],0)),1,1,"")</f>
        <v>3</v>
      </c>
      <c r="BB13" s="78" t="str">
        <f>REPLACE(INDEX(GroupVertices[Group],MATCH(Edges[[#This Row],[Vertex 2]],GroupVertices[Vertex],0)),1,1,"")</f>
        <v>3</v>
      </c>
    </row>
    <row r="14" spans="1:54" ht="15">
      <c r="A14" s="65" t="s">
        <v>291</v>
      </c>
      <c r="B14" s="65" t="s">
        <v>291</v>
      </c>
      <c r="C14" s="66" t="s">
        <v>2795</v>
      </c>
      <c r="D14" s="67"/>
      <c r="E14" s="68"/>
      <c r="F14" s="69"/>
      <c r="G14" s="66"/>
      <c r="H14" s="70"/>
      <c r="I14" s="71"/>
      <c r="J14" s="71"/>
      <c r="K14" s="34" t="s">
        <v>65</v>
      </c>
      <c r="L14" s="77">
        <v>14</v>
      </c>
      <c r="M14" s="77"/>
      <c r="N14" s="73"/>
      <c r="O14" s="79" t="s">
        <v>178</v>
      </c>
      <c r="P14" s="81">
        <v>43527.914606481485</v>
      </c>
      <c r="Q14" s="79" t="s">
        <v>364</v>
      </c>
      <c r="R14" s="82" t="s">
        <v>745</v>
      </c>
      <c r="S14" s="79" t="s">
        <v>780</v>
      </c>
      <c r="T14" s="79" t="s">
        <v>787</v>
      </c>
      <c r="U14" s="79"/>
      <c r="V14" s="82" t="s">
        <v>881</v>
      </c>
      <c r="W14" s="81">
        <v>43527.914606481485</v>
      </c>
      <c r="X14" s="82" t="s">
        <v>1143</v>
      </c>
      <c r="Y14" s="79"/>
      <c r="Z14" s="79"/>
      <c r="AA14" s="85" t="s">
        <v>1726</v>
      </c>
      <c r="AB14" s="79"/>
      <c r="AC14" s="79" t="b">
        <v>0</v>
      </c>
      <c r="AD14" s="79">
        <v>44</v>
      </c>
      <c r="AE14" s="85" t="s">
        <v>2100</v>
      </c>
      <c r="AF14" s="79" t="b">
        <v>1</v>
      </c>
      <c r="AG14" s="79" t="s">
        <v>2139</v>
      </c>
      <c r="AH14" s="79"/>
      <c r="AI14" s="85" t="s">
        <v>1961</v>
      </c>
      <c r="AJ14" s="79" t="b">
        <v>0</v>
      </c>
      <c r="AK14" s="79">
        <v>4</v>
      </c>
      <c r="AL14" s="85" t="s">
        <v>2100</v>
      </c>
      <c r="AM14" s="79" t="s">
        <v>2147</v>
      </c>
      <c r="AN14" s="79" t="b">
        <v>0</v>
      </c>
      <c r="AO14" s="85" t="s">
        <v>1726</v>
      </c>
      <c r="AP14" s="79" t="s">
        <v>178</v>
      </c>
      <c r="AQ14" s="79">
        <v>0</v>
      </c>
      <c r="AR14" s="79">
        <v>0</v>
      </c>
      <c r="AS14" s="79"/>
      <c r="AT14" s="79"/>
      <c r="AU14" s="79"/>
      <c r="AV14" s="79"/>
      <c r="AW14" s="79"/>
      <c r="AX14" s="79"/>
      <c r="AY14" s="79"/>
      <c r="AZ14" s="79"/>
      <c r="BA14" s="78" t="str">
        <f>REPLACE(INDEX(GroupVertices[Group],MATCH(Edges[[#This Row],[Vertex 1]],GroupVertices[Vertex],0)),1,1,"")</f>
        <v>3</v>
      </c>
      <c r="BB14" s="78" t="str">
        <f>REPLACE(INDEX(GroupVertices[Group],MATCH(Edges[[#This Row],[Vertex 2]],GroupVertices[Vertex],0)),1,1,"")</f>
        <v>3</v>
      </c>
    </row>
    <row r="15" spans="1:54" ht="15">
      <c r="A15" s="65" t="s">
        <v>291</v>
      </c>
      <c r="B15" s="65" t="s">
        <v>291</v>
      </c>
      <c r="C15" s="66" t="s">
        <v>2795</v>
      </c>
      <c r="D15" s="67"/>
      <c r="E15" s="68"/>
      <c r="F15" s="69"/>
      <c r="G15" s="66"/>
      <c r="H15" s="70"/>
      <c r="I15" s="71"/>
      <c r="J15" s="71"/>
      <c r="K15" s="34" t="s">
        <v>65</v>
      </c>
      <c r="L15" s="77">
        <v>15</v>
      </c>
      <c r="M15" s="77"/>
      <c r="N15" s="73"/>
      <c r="O15" s="79" t="s">
        <v>178</v>
      </c>
      <c r="P15" s="81">
        <v>43527.92417824074</v>
      </c>
      <c r="Q15" s="79" t="s">
        <v>355</v>
      </c>
      <c r="R15" s="82" t="s">
        <v>746</v>
      </c>
      <c r="S15" s="79" t="s">
        <v>780</v>
      </c>
      <c r="T15" s="79" t="s">
        <v>787</v>
      </c>
      <c r="U15" s="79"/>
      <c r="V15" s="82" t="s">
        <v>881</v>
      </c>
      <c r="W15" s="81">
        <v>43527.92417824074</v>
      </c>
      <c r="X15" s="82" t="s">
        <v>1144</v>
      </c>
      <c r="Y15" s="79"/>
      <c r="Z15" s="79"/>
      <c r="AA15" s="85" t="s">
        <v>1727</v>
      </c>
      <c r="AB15" s="79"/>
      <c r="AC15" s="79" t="b">
        <v>0</v>
      </c>
      <c r="AD15" s="79">
        <v>12</v>
      </c>
      <c r="AE15" s="85" t="s">
        <v>2100</v>
      </c>
      <c r="AF15" s="79" t="b">
        <v>1</v>
      </c>
      <c r="AG15" s="79" t="s">
        <v>2139</v>
      </c>
      <c r="AH15" s="79"/>
      <c r="AI15" s="85" t="s">
        <v>1963</v>
      </c>
      <c r="AJ15" s="79" t="b">
        <v>0</v>
      </c>
      <c r="AK15" s="79">
        <v>1</v>
      </c>
      <c r="AL15" s="85" t="s">
        <v>2100</v>
      </c>
      <c r="AM15" s="79" t="s">
        <v>2147</v>
      </c>
      <c r="AN15" s="79" t="b">
        <v>0</v>
      </c>
      <c r="AO15" s="85" t="s">
        <v>1727</v>
      </c>
      <c r="AP15" s="79" t="s">
        <v>178</v>
      </c>
      <c r="AQ15" s="79">
        <v>0</v>
      </c>
      <c r="AR15" s="79">
        <v>0</v>
      </c>
      <c r="AS15" s="79"/>
      <c r="AT15" s="79"/>
      <c r="AU15" s="79"/>
      <c r="AV15" s="79"/>
      <c r="AW15" s="79"/>
      <c r="AX15" s="79"/>
      <c r="AY15" s="79"/>
      <c r="AZ15" s="79"/>
      <c r="BA15" s="78" t="str">
        <f>REPLACE(INDEX(GroupVertices[Group],MATCH(Edges[[#This Row],[Vertex 1]],GroupVertices[Vertex],0)),1,1,"")</f>
        <v>3</v>
      </c>
      <c r="BB15" s="78" t="str">
        <f>REPLACE(INDEX(GroupVertices[Group],MATCH(Edges[[#This Row],[Vertex 2]],GroupVertices[Vertex],0)),1,1,"")</f>
        <v>3</v>
      </c>
    </row>
    <row r="16" spans="1:54" ht="15">
      <c r="A16" s="65" t="s">
        <v>291</v>
      </c>
      <c r="B16" s="65" t="s">
        <v>291</v>
      </c>
      <c r="C16" s="66" t="s">
        <v>2795</v>
      </c>
      <c r="D16" s="67"/>
      <c r="E16" s="68"/>
      <c r="F16" s="69"/>
      <c r="G16" s="66"/>
      <c r="H16" s="70"/>
      <c r="I16" s="71"/>
      <c r="J16" s="71"/>
      <c r="K16" s="34" t="s">
        <v>65</v>
      </c>
      <c r="L16" s="77">
        <v>16</v>
      </c>
      <c r="M16" s="77"/>
      <c r="N16" s="73"/>
      <c r="O16" s="79" t="s">
        <v>178</v>
      </c>
      <c r="P16" s="81">
        <v>43527.924895833334</v>
      </c>
      <c r="Q16" s="79" t="s">
        <v>507</v>
      </c>
      <c r="R16" s="82" t="s">
        <v>749</v>
      </c>
      <c r="S16" s="79" t="s">
        <v>780</v>
      </c>
      <c r="T16" s="79" t="s">
        <v>787</v>
      </c>
      <c r="U16" s="79"/>
      <c r="V16" s="82" t="s">
        <v>881</v>
      </c>
      <c r="W16" s="81">
        <v>43527.924895833334</v>
      </c>
      <c r="X16" s="82" t="s">
        <v>1145</v>
      </c>
      <c r="Y16" s="79"/>
      <c r="Z16" s="79"/>
      <c r="AA16" s="85" t="s">
        <v>1728</v>
      </c>
      <c r="AB16" s="79"/>
      <c r="AC16" s="79" t="b">
        <v>0</v>
      </c>
      <c r="AD16" s="79">
        <v>10</v>
      </c>
      <c r="AE16" s="85" t="s">
        <v>2100</v>
      </c>
      <c r="AF16" s="79" t="b">
        <v>1</v>
      </c>
      <c r="AG16" s="79" t="s">
        <v>2139</v>
      </c>
      <c r="AH16" s="79"/>
      <c r="AI16" s="85" t="s">
        <v>1964</v>
      </c>
      <c r="AJ16" s="79" t="b">
        <v>0</v>
      </c>
      <c r="AK16" s="79">
        <v>1</v>
      </c>
      <c r="AL16" s="85" t="s">
        <v>2100</v>
      </c>
      <c r="AM16" s="79" t="s">
        <v>2147</v>
      </c>
      <c r="AN16" s="79" t="b">
        <v>0</v>
      </c>
      <c r="AO16" s="85" t="s">
        <v>1728</v>
      </c>
      <c r="AP16" s="79" t="s">
        <v>178</v>
      </c>
      <c r="AQ16" s="79">
        <v>0</v>
      </c>
      <c r="AR16" s="79">
        <v>0</v>
      </c>
      <c r="AS16" s="79"/>
      <c r="AT16" s="79"/>
      <c r="AU16" s="79"/>
      <c r="AV16" s="79"/>
      <c r="AW16" s="79"/>
      <c r="AX16" s="79"/>
      <c r="AY16" s="79"/>
      <c r="AZ16" s="79"/>
      <c r="BA16" s="78" t="str">
        <f>REPLACE(INDEX(GroupVertices[Group],MATCH(Edges[[#This Row],[Vertex 1]],GroupVertices[Vertex],0)),1,1,"")</f>
        <v>3</v>
      </c>
      <c r="BB16" s="78" t="str">
        <f>REPLACE(INDEX(GroupVertices[Group],MATCH(Edges[[#This Row],[Vertex 2]],GroupVertices[Vertex],0)),1,1,"")</f>
        <v>3</v>
      </c>
    </row>
    <row r="17" spans="1:54" ht="15">
      <c r="A17" s="65" t="s">
        <v>248</v>
      </c>
      <c r="B17" s="65" t="s">
        <v>291</v>
      </c>
      <c r="C17" s="66" t="s">
        <v>2796</v>
      </c>
      <c r="D17" s="67"/>
      <c r="E17" s="68"/>
      <c r="F17" s="69"/>
      <c r="G17" s="66"/>
      <c r="H17" s="70"/>
      <c r="I17" s="71"/>
      <c r="J17" s="71"/>
      <c r="K17" s="34" t="s">
        <v>65</v>
      </c>
      <c r="L17" s="77">
        <v>17</v>
      </c>
      <c r="M17" s="77"/>
      <c r="N17" s="73"/>
      <c r="O17" s="79" t="s">
        <v>325</v>
      </c>
      <c r="P17" s="81">
        <v>43528.30752314815</v>
      </c>
      <c r="Q17" s="79" t="s">
        <v>364</v>
      </c>
      <c r="R17" s="79"/>
      <c r="S17" s="79"/>
      <c r="T17" s="79"/>
      <c r="U17" s="79"/>
      <c r="V17" s="82" t="s">
        <v>839</v>
      </c>
      <c r="W17" s="81">
        <v>43528.30752314815</v>
      </c>
      <c r="X17" s="82" t="s">
        <v>958</v>
      </c>
      <c r="Y17" s="79"/>
      <c r="Z17" s="79"/>
      <c r="AA17" s="85" t="s">
        <v>1540</v>
      </c>
      <c r="AB17" s="79"/>
      <c r="AC17" s="79" t="b">
        <v>0</v>
      </c>
      <c r="AD17" s="79">
        <v>0</v>
      </c>
      <c r="AE17" s="85" t="s">
        <v>2100</v>
      </c>
      <c r="AF17" s="79" t="b">
        <v>1</v>
      </c>
      <c r="AG17" s="79" t="s">
        <v>2139</v>
      </c>
      <c r="AH17" s="79"/>
      <c r="AI17" s="85" t="s">
        <v>1961</v>
      </c>
      <c r="AJ17" s="79" t="b">
        <v>0</v>
      </c>
      <c r="AK17" s="79">
        <v>4</v>
      </c>
      <c r="AL17" s="85" t="s">
        <v>1726</v>
      </c>
      <c r="AM17" s="79" t="s">
        <v>2146</v>
      </c>
      <c r="AN17" s="79" t="b">
        <v>0</v>
      </c>
      <c r="AO17" s="85" t="s">
        <v>1726</v>
      </c>
      <c r="AP17" s="79" t="s">
        <v>178</v>
      </c>
      <c r="AQ17" s="79">
        <v>0</v>
      </c>
      <c r="AR17" s="79">
        <v>0</v>
      </c>
      <c r="AS17" s="79"/>
      <c r="AT17" s="79"/>
      <c r="AU17" s="79"/>
      <c r="AV17" s="79"/>
      <c r="AW17" s="79"/>
      <c r="AX17" s="79"/>
      <c r="AY17" s="79"/>
      <c r="AZ17" s="79"/>
      <c r="BA17" s="78" t="str">
        <f>REPLACE(INDEX(GroupVertices[Group],MATCH(Edges[[#This Row],[Vertex 1]],GroupVertices[Vertex],0)),1,1,"")</f>
        <v>3</v>
      </c>
      <c r="BB17" s="78" t="str">
        <f>REPLACE(INDEX(GroupVertices[Group],MATCH(Edges[[#This Row],[Vertex 2]],GroupVertices[Vertex],0)),1,1,"")</f>
        <v>3</v>
      </c>
    </row>
    <row r="18" spans="1:54" ht="15">
      <c r="A18" s="65" t="s">
        <v>288</v>
      </c>
      <c r="B18" s="65" t="s">
        <v>291</v>
      </c>
      <c r="C18" s="66" t="s">
        <v>2796</v>
      </c>
      <c r="D18" s="67"/>
      <c r="E18" s="68"/>
      <c r="F18" s="69"/>
      <c r="G18" s="66"/>
      <c r="H18" s="70"/>
      <c r="I18" s="71"/>
      <c r="J18" s="71"/>
      <c r="K18" s="34" t="s">
        <v>65</v>
      </c>
      <c r="L18" s="77">
        <v>18</v>
      </c>
      <c r="M18" s="77"/>
      <c r="N18" s="73"/>
      <c r="O18" s="79" t="s">
        <v>325</v>
      </c>
      <c r="P18" s="81">
        <v>43527.92065972222</v>
      </c>
      <c r="Q18" s="79" t="s">
        <v>364</v>
      </c>
      <c r="R18" s="79"/>
      <c r="S18" s="79"/>
      <c r="T18" s="79"/>
      <c r="U18" s="79"/>
      <c r="V18" s="82" t="s">
        <v>878</v>
      </c>
      <c r="W18" s="81">
        <v>43527.92065972222</v>
      </c>
      <c r="X18" s="82" t="s">
        <v>1136</v>
      </c>
      <c r="Y18" s="79"/>
      <c r="Z18" s="79"/>
      <c r="AA18" s="85" t="s">
        <v>1718</v>
      </c>
      <c r="AB18" s="79"/>
      <c r="AC18" s="79" t="b">
        <v>0</v>
      </c>
      <c r="AD18" s="79">
        <v>0</v>
      </c>
      <c r="AE18" s="85" t="s">
        <v>2100</v>
      </c>
      <c r="AF18" s="79" t="b">
        <v>1</v>
      </c>
      <c r="AG18" s="79" t="s">
        <v>2139</v>
      </c>
      <c r="AH18" s="79"/>
      <c r="AI18" s="85" t="s">
        <v>1961</v>
      </c>
      <c r="AJ18" s="79" t="b">
        <v>0</v>
      </c>
      <c r="AK18" s="79">
        <v>4</v>
      </c>
      <c r="AL18" s="85" t="s">
        <v>1726</v>
      </c>
      <c r="AM18" s="79" t="s">
        <v>2144</v>
      </c>
      <c r="AN18" s="79" t="b">
        <v>0</v>
      </c>
      <c r="AO18" s="85" t="s">
        <v>1726</v>
      </c>
      <c r="AP18" s="79" t="s">
        <v>178</v>
      </c>
      <c r="AQ18" s="79">
        <v>0</v>
      </c>
      <c r="AR18" s="79">
        <v>0</v>
      </c>
      <c r="AS18" s="79"/>
      <c r="AT18" s="79"/>
      <c r="AU18" s="79"/>
      <c r="AV18" s="79"/>
      <c r="AW18" s="79"/>
      <c r="AX18" s="79"/>
      <c r="AY18" s="79"/>
      <c r="AZ18" s="79"/>
      <c r="BA18" s="78" t="str">
        <f>REPLACE(INDEX(GroupVertices[Group],MATCH(Edges[[#This Row],[Vertex 1]],GroupVertices[Vertex],0)),1,1,"")</f>
        <v>1</v>
      </c>
      <c r="BB18" s="78" t="str">
        <f>REPLACE(INDEX(GroupVertices[Group],MATCH(Edges[[#This Row],[Vertex 2]],GroupVertices[Vertex],0)),1,1,"")</f>
        <v>3</v>
      </c>
    </row>
    <row r="19" spans="1:54" ht="15">
      <c r="A19" s="65" t="s">
        <v>278</v>
      </c>
      <c r="B19" s="65" t="s">
        <v>291</v>
      </c>
      <c r="C19" s="66" t="s">
        <v>2796</v>
      </c>
      <c r="D19" s="67"/>
      <c r="E19" s="68"/>
      <c r="F19" s="69"/>
      <c r="G19" s="66"/>
      <c r="H19" s="70"/>
      <c r="I19" s="71"/>
      <c r="J19" s="71"/>
      <c r="K19" s="34" t="s">
        <v>65</v>
      </c>
      <c r="L19" s="77">
        <v>19</v>
      </c>
      <c r="M19" s="77"/>
      <c r="N19" s="73"/>
      <c r="O19" s="79" t="s">
        <v>325</v>
      </c>
      <c r="P19" s="81">
        <v>43528.0171875</v>
      </c>
      <c r="Q19" s="79" t="s">
        <v>507</v>
      </c>
      <c r="R19" s="82" t="s">
        <v>749</v>
      </c>
      <c r="S19" s="79" t="s">
        <v>780</v>
      </c>
      <c r="T19" s="79" t="s">
        <v>787</v>
      </c>
      <c r="U19" s="79"/>
      <c r="V19" s="82" t="s">
        <v>868</v>
      </c>
      <c r="W19" s="81">
        <v>43528.0171875</v>
      </c>
      <c r="X19" s="82" t="s">
        <v>1146</v>
      </c>
      <c r="Y19" s="79"/>
      <c r="Z19" s="79"/>
      <c r="AA19" s="85" t="s">
        <v>1729</v>
      </c>
      <c r="AB19" s="79"/>
      <c r="AC19" s="79" t="b">
        <v>0</v>
      </c>
      <c r="AD19" s="79">
        <v>0</v>
      </c>
      <c r="AE19" s="85" t="s">
        <v>2100</v>
      </c>
      <c r="AF19" s="79" t="b">
        <v>1</v>
      </c>
      <c r="AG19" s="79" t="s">
        <v>2139</v>
      </c>
      <c r="AH19" s="79"/>
      <c r="AI19" s="85" t="s">
        <v>1964</v>
      </c>
      <c r="AJ19" s="79" t="b">
        <v>0</v>
      </c>
      <c r="AK19" s="79">
        <v>1</v>
      </c>
      <c r="AL19" s="85" t="s">
        <v>1728</v>
      </c>
      <c r="AM19" s="79" t="s">
        <v>2147</v>
      </c>
      <c r="AN19" s="79" t="b">
        <v>0</v>
      </c>
      <c r="AO19" s="85" t="s">
        <v>1728</v>
      </c>
      <c r="AP19" s="79" t="s">
        <v>178</v>
      </c>
      <c r="AQ19" s="79">
        <v>0</v>
      </c>
      <c r="AR19" s="79">
        <v>0</v>
      </c>
      <c r="AS19" s="79"/>
      <c r="AT19" s="79"/>
      <c r="AU19" s="79"/>
      <c r="AV19" s="79"/>
      <c r="AW19" s="79"/>
      <c r="AX19" s="79"/>
      <c r="AY19" s="79"/>
      <c r="AZ19" s="79"/>
      <c r="BA19" s="78" t="str">
        <f>REPLACE(INDEX(GroupVertices[Group],MATCH(Edges[[#This Row],[Vertex 1]],GroupVertices[Vertex],0)),1,1,"")</f>
        <v>2</v>
      </c>
      <c r="BB19" s="78" t="str">
        <f>REPLACE(INDEX(GroupVertices[Group],MATCH(Edges[[#This Row],[Vertex 2]],GroupVertices[Vertex],0)),1,1,"")</f>
        <v>3</v>
      </c>
    </row>
    <row r="20" spans="1:54" ht="15">
      <c r="A20" s="65" t="s">
        <v>267</v>
      </c>
      <c r="B20" s="65" t="s">
        <v>291</v>
      </c>
      <c r="C20" s="66" t="s">
        <v>2796</v>
      </c>
      <c r="D20" s="67"/>
      <c r="E20" s="68"/>
      <c r="F20" s="69"/>
      <c r="G20" s="66"/>
      <c r="H20" s="70"/>
      <c r="I20" s="71"/>
      <c r="J20" s="71"/>
      <c r="K20" s="34" t="s">
        <v>65</v>
      </c>
      <c r="L20" s="77">
        <v>20</v>
      </c>
      <c r="M20" s="77"/>
      <c r="N20" s="73"/>
      <c r="O20" s="79" t="s">
        <v>325</v>
      </c>
      <c r="P20" s="81">
        <v>43527.927835648145</v>
      </c>
      <c r="Q20" s="79" t="s">
        <v>364</v>
      </c>
      <c r="R20" s="79"/>
      <c r="S20" s="79"/>
      <c r="T20" s="79"/>
      <c r="U20" s="79"/>
      <c r="V20" s="82" t="s">
        <v>857</v>
      </c>
      <c r="W20" s="81">
        <v>43527.927835648145</v>
      </c>
      <c r="X20" s="82" t="s">
        <v>1053</v>
      </c>
      <c r="Y20" s="79"/>
      <c r="Z20" s="79"/>
      <c r="AA20" s="85" t="s">
        <v>1635</v>
      </c>
      <c r="AB20" s="79"/>
      <c r="AC20" s="79" t="b">
        <v>0</v>
      </c>
      <c r="AD20" s="79">
        <v>0</v>
      </c>
      <c r="AE20" s="85" t="s">
        <v>2100</v>
      </c>
      <c r="AF20" s="79" t="b">
        <v>1</v>
      </c>
      <c r="AG20" s="79" t="s">
        <v>2139</v>
      </c>
      <c r="AH20" s="79"/>
      <c r="AI20" s="85" t="s">
        <v>1961</v>
      </c>
      <c r="AJ20" s="79" t="b">
        <v>0</v>
      </c>
      <c r="AK20" s="79">
        <v>4</v>
      </c>
      <c r="AL20" s="85" t="s">
        <v>1726</v>
      </c>
      <c r="AM20" s="79" t="s">
        <v>2144</v>
      </c>
      <c r="AN20" s="79" t="b">
        <v>0</v>
      </c>
      <c r="AO20" s="85" t="s">
        <v>1726</v>
      </c>
      <c r="AP20" s="79" t="s">
        <v>178</v>
      </c>
      <c r="AQ20" s="79">
        <v>0</v>
      </c>
      <c r="AR20" s="79">
        <v>0</v>
      </c>
      <c r="AS20" s="79"/>
      <c r="AT20" s="79"/>
      <c r="AU20" s="79"/>
      <c r="AV20" s="79"/>
      <c r="AW20" s="79"/>
      <c r="AX20" s="79"/>
      <c r="AY20" s="79"/>
      <c r="AZ20" s="79"/>
      <c r="BA20" s="78" t="str">
        <f>REPLACE(INDEX(GroupVertices[Group],MATCH(Edges[[#This Row],[Vertex 1]],GroupVertices[Vertex],0)),1,1,"")</f>
        <v>3</v>
      </c>
      <c r="BB20" s="78" t="str">
        <f>REPLACE(INDEX(GroupVertices[Group],MATCH(Edges[[#This Row],[Vertex 2]],GroupVertices[Vertex],0)),1,1,"")</f>
        <v>3</v>
      </c>
    </row>
    <row r="21" spans="1:54" ht="15">
      <c r="A21" s="65" t="s">
        <v>235</v>
      </c>
      <c r="B21" s="65" t="s">
        <v>291</v>
      </c>
      <c r="C21" s="66" t="s">
        <v>2796</v>
      </c>
      <c r="D21" s="67"/>
      <c r="E21" s="68"/>
      <c r="F21" s="69"/>
      <c r="G21" s="66"/>
      <c r="H21" s="70"/>
      <c r="I21" s="71"/>
      <c r="J21" s="71"/>
      <c r="K21" s="34" t="s">
        <v>65</v>
      </c>
      <c r="L21" s="77">
        <v>21</v>
      </c>
      <c r="M21" s="77"/>
      <c r="N21" s="73"/>
      <c r="O21" s="79" t="s">
        <v>325</v>
      </c>
      <c r="P21" s="81">
        <v>43527.957974537036</v>
      </c>
      <c r="Q21" s="79" t="s">
        <v>355</v>
      </c>
      <c r="R21" s="79"/>
      <c r="S21" s="79"/>
      <c r="T21" s="79"/>
      <c r="U21" s="79"/>
      <c r="V21" s="82" t="s">
        <v>826</v>
      </c>
      <c r="W21" s="81">
        <v>43527.957974537036</v>
      </c>
      <c r="X21" s="82" t="s">
        <v>941</v>
      </c>
      <c r="Y21" s="79"/>
      <c r="Z21" s="79"/>
      <c r="AA21" s="85" t="s">
        <v>1523</v>
      </c>
      <c r="AB21" s="79"/>
      <c r="AC21" s="79" t="b">
        <v>0</v>
      </c>
      <c r="AD21" s="79">
        <v>0</v>
      </c>
      <c r="AE21" s="85" t="s">
        <v>2100</v>
      </c>
      <c r="AF21" s="79" t="b">
        <v>1</v>
      </c>
      <c r="AG21" s="79" t="s">
        <v>2139</v>
      </c>
      <c r="AH21" s="79"/>
      <c r="AI21" s="85" t="s">
        <v>1963</v>
      </c>
      <c r="AJ21" s="79" t="b">
        <v>0</v>
      </c>
      <c r="AK21" s="79">
        <v>1</v>
      </c>
      <c r="AL21" s="85" t="s">
        <v>1727</v>
      </c>
      <c r="AM21" s="79" t="s">
        <v>2144</v>
      </c>
      <c r="AN21" s="79" t="b">
        <v>0</v>
      </c>
      <c r="AO21" s="85" t="s">
        <v>1727</v>
      </c>
      <c r="AP21" s="79" t="s">
        <v>178</v>
      </c>
      <c r="AQ21" s="79">
        <v>0</v>
      </c>
      <c r="AR21" s="79">
        <v>0</v>
      </c>
      <c r="AS21" s="79"/>
      <c r="AT21" s="79"/>
      <c r="AU21" s="79"/>
      <c r="AV21" s="79"/>
      <c r="AW21" s="79"/>
      <c r="AX21" s="79"/>
      <c r="AY21" s="79"/>
      <c r="AZ21" s="79"/>
      <c r="BA21" s="78" t="str">
        <f>REPLACE(INDEX(GroupVertices[Group],MATCH(Edges[[#This Row],[Vertex 1]],GroupVertices[Vertex],0)),1,1,"")</f>
        <v>3</v>
      </c>
      <c r="BB21" s="78" t="str">
        <f>REPLACE(INDEX(GroupVertices[Group],MATCH(Edges[[#This Row],[Vertex 2]],GroupVertices[Vertex],0)),1,1,"")</f>
        <v>3</v>
      </c>
    </row>
    <row r="22" spans="1:54" ht="15">
      <c r="A22" s="65" t="s">
        <v>290</v>
      </c>
      <c r="B22" s="65" t="s">
        <v>291</v>
      </c>
      <c r="C22" s="66" t="s">
        <v>2797</v>
      </c>
      <c r="D22" s="67"/>
      <c r="E22" s="68"/>
      <c r="F22" s="69"/>
      <c r="G22" s="66"/>
      <c r="H22" s="70"/>
      <c r="I22" s="71"/>
      <c r="J22" s="71"/>
      <c r="K22" s="34" t="s">
        <v>65</v>
      </c>
      <c r="L22" s="77">
        <v>22</v>
      </c>
      <c r="M22" s="77"/>
      <c r="N22" s="73"/>
      <c r="O22" s="79" t="s">
        <v>327</v>
      </c>
      <c r="P22" s="81">
        <v>43527.916400462964</v>
      </c>
      <c r="Q22" s="79" t="s">
        <v>508</v>
      </c>
      <c r="R22" s="79"/>
      <c r="S22" s="79"/>
      <c r="T22" s="79" t="s">
        <v>787</v>
      </c>
      <c r="U22" s="79"/>
      <c r="V22" s="82" t="s">
        <v>880</v>
      </c>
      <c r="W22" s="81">
        <v>43527.916400462964</v>
      </c>
      <c r="X22" s="82" t="s">
        <v>1147</v>
      </c>
      <c r="Y22" s="79"/>
      <c r="Z22" s="79"/>
      <c r="AA22" s="85" t="s">
        <v>1730</v>
      </c>
      <c r="AB22" s="85" t="s">
        <v>1726</v>
      </c>
      <c r="AC22" s="79" t="b">
        <v>0</v>
      </c>
      <c r="AD22" s="79">
        <v>9</v>
      </c>
      <c r="AE22" s="85" t="s">
        <v>2122</v>
      </c>
      <c r="AF22" s="79" t="b">
        <v>0</v>
      </c>
      <c r="AG22" s="79" t="s">
        <v>2139</v>
      </c>
      <c r="AH22" s="79"/>
      <c r="AI22" s="85" t="s">
        <v>2100</v>
      </c>
      <c r="AJ22" s="79" t="b">
        <v>0</v>
      </c>
      <c r="AK22" s="79">
        <v>0</v>
      </c>
      <c r="AL22" s="85" t="s">
        <v>2100</v>
      </c>
      <c r="AM22" s="79" t="s">
        <v>2144</v>
      </c>
      <c r="AN22" s="79" t="b">
        <v>0</v>
      </c>
      <c r="AO22" s="85" t="s">
        <v>1726</v>
      </c>
      <c r="AP22" s="79" t="s">
        <v>178</v>
      </c>
      <c r="AQ22" s="79">
        <v>0</v>
      </c>
      <c r="AR22" s="79">
        <v>0</v>
      </c>
      <c r="AS22" s="79"/>
      <c r="AT22" s="79"/>
      <c r="AU22" s="79"/>
      <c r="AV22" s="79"/>
      <c r="AW22" s="79"/>
      <c r="AX22" s="79"/>
      <c r="AY22" s="79"/>
      <c r="AZ22" s="79"/>
      <c r="BA22" s="78" t="str">
        <f>REPLACE(INDEX(GroupVertices[Group],MATCH(Edges[[#This Row],[Vertex 1]],GroupVertices[Vertex],0)),1,1,"")</f>
        <v>3</v>
      </c>
      <c r="BB22" s="78" t="str">
        <f>REPLACE(INDEX(GroupVertices[Group],MATCH(Edges[[#This Row],[Vertex 2]],GroupVertices[Vertex],0)),1,1,"")</f>
        <v>3</v>
      </c>
    </row>
    <row r="23" spans="1:54" ht="15">
      <c r="A23" s="65" t="s">
        <v>287</v>
      </c>
      <c r="B23" s="65" t="s">
        <v>287</v>
      </c>
      <c r="C23" s="66" t="s">
        <v>2795</v>
      </c>
      <c r="D23" s="67"/>
      <c r="E23" s="68"/>
      <c r="F23" s="69"/>
      <c r="G23" s="66"/>
      <c r="H23" s="70"/>
      <c r="I23" s="71"/>
      <c r="J23" s="71"/>
      <c r="K23" s="34" t="s">
        <v>65</v>
      </c>
      <c r="L23" s="77">
        <v>23</v>
      </c>
      <c r="M23" s="77"/>
      <c r="N23" s="73"/>
      <c r="O23" s="79" t="s">
        <v>178</v>
      </c>
      <c r="P23" s="81">
        <v>43527.911516203705</v>
      </c>
      <c r="Q23" s="79" t="s">
        <v>478</v>
      </c>
      <c r="R23" s="82" t="s">
        <v>759</v>
      </c>
      <c r="S23" s="79" t="s">
        <v>780</v>
      </c>
      <c r="T23" s="79" t="s">
        <v>787</v>
      </c>
      <c r="U23" s="79"/>
      <c r="V23" s="82" t="s">
        <v>877</v>
      </c>
      <c r="W23" s="81">
        <v>43527.911516203705</v>
      </c>
      <c r="X23" s="82" t="s">
        <v>1103</v>
      </c>
      <c r="Y23" s="79"/>
      <c r="Z23" s="79"/>
      <c r="AA23" s="85" t="s">
        <v>1685</v>
      </c>
      <c r="AB23" s="79"/>
      <c r="AC23" s="79" t="b">
        <v>0</v>
      </c>
      <c r="AD23" s="79">
        <v>1</v>
      </c>
      <c r="AE23" s="85" t="s">
        <v>2100</v>
      </c>
      <c r="AF23" s="79" t="b">
        <v>1</v>
      </c>
      <c r="AG23" s="79" t="s">
        <v>2139</v>
      </c>
      <c r="AH23" s="79"/>
      <c r="AI23" s="85" t="s">
        <v>2143</v>
      </c>
      <c r="AJ23" s="79" t="b">
        <v>0</v>
      </c>
      <c r="AK23" s="79">
        <v>0</v>
      </c>
      <c r="AL23" s="85" t="s">
        <v>2100</v>
      </c>
      <c r="AM23" s="79" t="s">
        <v>2147</v>
      </c>
      <c r="AN23" s="79" t="b">
        <v>0</v>
      </c>
      <c r="AO23" s="85" t="s">
        <v>1685</v>
      </c>
      <c r="AP23" s="79" t="s">
        <v>178</v>
      </c>
      <c r="AQ23" s="79">
        <v>0</v>
      </c>
      <c r="AR23" s="79">
        <v>0</v>
      </c>
      <c r="AS23" s="79"/>
      <c r="AT23" s="79"/>
      <c r="AU23" s="79"/>
      <c r="AV23" s="79"/>
      <c r="AW23" s="79"/>
      <c r="AX23" s="79"/>
      <c r="AY23" s="79"/>
      <c r="AZ23" s="79"/>
      <c r="BA23" s="78" t="str">
        <f>REPLACE(INDEX(GroupVertices[Group],MATCH(Edges[[#This Row],[Vertex 1]],GroupVertices[Vertex],0)),1,1,"")</f>
        <v>1</v>
      </c>
      <c r="BB23" s="78" t="str">
        <f>REPLACE(INDEX(GroupVertices[Group],MATCH(Edges[[#This Row],[Vertex 2]],GroupVertices[Vertex],0)),1,1,"")</f>
        <v>1</v>
      </c>
    </row>
    <row r="24" spans="1:54" ht="15">
      <c r="A24" s="65" t="s">
        <v>269</v>
      </c>
      <c r="B24" s="65" t="s">
        <v>271</v>
      </c>
      <c r="C24" s="66" t="s">
        <v>2797</v>
      </c>
      <c r="D24" s="67"/>
      <c r="E24" s="68"/>
      <c r="F24" s="69"/>
      <c r="G24" s="66"/>
      <c r="H24" s="70"/>
      <c r="I24" s="71"/>
      <c r="J24" s="71"/>
      <c r="K24" s="34" t="s">
        <v>66</v>
      </c>
      <c r="L24" s="77">
        <v>24</v>
      </c>
      <c r="M24" s="77"/>
      <c r="N24" s="73"/>
      <c r="O24" s="79" t="s">
        <v>327</v>
      </c>
      <c r="P24" s="81">
        <v>43534.86493055556</v>
      </c>
      <c r="Q24" s="79" t="s">
        <v>403</v>
      </c>
      <c r="R24" s="79"/>
      <c r="S24" s="79"/>
      <c r="T24" s="79" t="s">
        <v>787</v>
      </c>
      <c r="U24" s="79"/>
      <c r="V24" s="82" t="s">
        <v>859</v>
      </c>
      <c r="W24" s="81">
        <v>43534.86493055556</v>
      </c>
      <c r="X24" s="82" t="s">
        <v>1009</v>
      </c>
      <c r="Y24" s="79"/>
      <c r="Z24" s="79"/>
      <c r="AA24" s="85" t="s">
        <v>1591</v>
      </c>
      <c r="AB24" s="85" t="s">
        <v>1593</v>
      </c>
      <c r="AC24" s="79" t="b">
        <v>0</v>
      </c>
      <c r="AD24" s="79">
        <v>1</v>
      </c>
      <c r="AE24" s="85" t="s">
        <v>2109</v>
      </c>
      <c r="AF24" s="79" t="b">
        <v>0</v>
      </c>
      <c r="AG24" s="79" t="s">
        <v>2139</v>
      </c>
      <c r="AH24" s="79"/>
      <c r="AI24" s="85" t="s">
        <v>2100</v>
      </c>
      <c r="AJ24" s="79" t="b">
        <v>0</v>
      </c>
      <c r="AK24" s="79">
        <v>0</v>
      </c>
      <c r="AL24" s="85" t="s">
        <v>2100</v>
      </c>
      <c r="AM24" s="79" t="s">
        <v>2145</v>
      </c>
      <c r="AN24" s="79" t="b">
        <v>0</v>
      </c>
      <c r="AO24" s="85" t="s">
        <v>1593</v>
      </c>
      <c r="AP24" s="79" t="s">
        <v>178</v>
      </c>
      <c r="AQ24" s="79">
        <v>0</v>
      </c>
      <c r="AR24" s="79">
        <v>0</v>
      </c>
      <c r="AS24" s="79"/>
      <c r="AT24" s="79"/>
      <c r="AU24" s="79"/>
      <c r="AV24" s="79"/>
      <c r="AW24" s="79"/>
      <c r="AX24" s="79"/>
      <c r="AY24" s="79"/>
      <c r="AZ24" s="79"/>
      <c r="BA24" s="78" t="str">
        <f>REPLACE(INDEX(GroupVertices[Group],MATCH(Edges[[#This Row],[Vertex 1]],GroupVertices[Vertex],0)),1,1,"")</f>
        <v>2</v>
      </c>
      <c r="BB24" s="78" t="str">
        <f>REPLACE(INDEX(GroupVertices[Group],MATCH(Edges[[#This Row],[Vertex 2]],GroupVertices[Vertex],0)),1,1,"")</f>
        <v>2</v>
      </c>
    </row>
    <row r="25" spans="1:54" ht="15">
      <c r="A25" s="65" t="s">
        <v>225</v>
      </c>
      <c r="B25" s="65" t="s">
        <v>308</v>
      </c>
      <c r="C25" s="66" t="s">
        <v>2798</v>
      </c>
      <c r="D25" s="67"/>
      <c r="E25" s="68"/>
      <c r="F25" s="69"/>
      <c r="G25" s="66"/>
      <c r="H25" s="70"/>
      <c r="I25" s="71"/>
      <c r="J25" s="71"/>
      <c r="K25" s="34" t="s">
        <v>65</v>
      </c>
      <c r="L25" s="77">
        <v>25</v>
      </c>
      <c r="M25" s="77"/>
      <c r="N25" s="73"/>
      <c r="O25" s="79" t="s">
        <v>326</v>
      </c>
      <c r="P25" s="81">
        <v>43527.909895833334</v>
      </c>
      <c r="Q25" s="79" t="s">
        <v>341</v>
      </c>
      <c r="R25" s="79"/>
      <c r="S25" s="79"/>
      <c r="T25" s="79"/>
      <c r="U25" s="79"/>
      <c r="V25" s="82" t="s">
        <v>816</v>
      </c>
      <c r="W25" s="81">
        <v>43527.909895833334</v>
      </c>
      <c r="X25" s="82" t="s">
        <v>924</v>
      </c>
      <c r="Y25" s="79"/>
      <c r="Z25" s="79"/>
      <c r="AA25" s="85" t="s">
        <v>1506</v>
      </c>
      <c r="AB25" s="79"/>
      <c r="AC25" s="79" t="b">
        <v>0</v>
      </c>
      <c r="AD25" s="79">
        <v>0</v>
      </c>
      <c r="AE25" s="85" t="s">
        <v>2100</v>
      </c>
      <c r="AF25" s="79" t="b">
        <v>0</v>
      </c>
      <c r="AG25" s="79" t="s">
        <v>2139</v>
      </c>
      <c r="AH25" s="79"/>
      <c r="AI25" s="85" t="s">
        <v>2100</v>
      </c>
      <c r="AJ25" s="79" t="b">
        <v>0</v>
      </c>
      <c r="AK25" s="79">
        <v>4</v>
      </c>
      <c r="AL25" s="85" t="s">
        <v>1916</v>
      </c>
      <c r="AM25" s="79" t="s">
        <v>2145</v>
      </c>
      <c r="AN25" s="79" t="b">
        <v>0</v>
      </c>
      <c r="AO25" s="85" t="s">
        <v>1916</v>
      </c>
      <c r="AP25" s="79" t="s">
        <v>178</v>
      </c>
      <c r="AQ25" s="79">
        <v>0</v>
      </c>
      <c r="AR25" s="79">
        <v>0</v>
      </c>
      <c r="AS25" s="79"/>
      <c r="AT25" s="79"/>
      <c r="AU25" s="79"/>
      <c r="AV25" s="79"/>
      <c r="AW25" s="79"/>
      <c r="AX25" s="79"/>
      <c r="AY25" s="79"/>
      <c r="AZ25" s="79"/>
      <c r="BA25" s="78" t="str">
        <f>REPLACE(INDEX(GroupVertices[Group],MATCH(Edges[[#This Row],[Vertex 1]],GroupVertices[Vertex],0)),1,1,"")</f>
        <v>3</v>
      </c>
      <c r="BB25" s="78" t="str">
        <f>REPLACE(INDEX(GroupVertices[Group],MATCH(Edges[[#This Row],[Vertex 2]],GroupVertices[Vertex],0)),1,1,"")</f>
        <v>3</v>
      </c>
    </row>
    <row r="26" spans="1:54" ht="15">
      <c r="A26" s="65" t="s">
        <v>226</v>
      </c>
      <c r="B26" s="65" t="s">
        <v>308</v>
      </c>
      <c r="C26" s="66" t="s">
        <v>2797</v>
      </c>
      <c r="D26" s="67"/>
      <c r="E26" s="68"/>
      <c r="F26" s="69"/>
      <c r="G26" s="66"/>
      <c r="H26" s="70"/>
      <c r="I26" s="71"/>
      <c r="J26" s="71"/>
      <c r="K26" s="34" t="s">
        <v>65</v>
      </c>
      <c r="L26" s="77">
        <v>26</v>
      </c>
      <c r="M26" s="77"/>
      <c r="N26" s="73"/>
      <c r="O26" s="79" t="s">
        <v>327</v>
      </c>
      <c r="P26" s="81">
        <v>43527.89976851852</v>
      </c>
      <c r="Q26" s="79" t="s">
        <v>346</v>
      </c>
      <c r="R26" s="79"/>
      <c r="S26" s="79"/>
      <c r="T26" s="79"/>
      <c r="U26" s="79"/>
      <c r="V26" s="82" t="s">
        <v>817</v>
      </c>
      <c r="W26" s="81">
        <v>43527.89976851852</v>
      </c>
      <c r="X26" s="82" t="s">
        <v>929</v>
      </c>
      <c r="Y26" s="79"/>
      <c r="Z26" s="79"/>
      <c r="AA26" s="85" t="s">
        <v>1511</v>
      </c>
      <c r="AB26" s="79"/>
      <c r="AC26" s="79" t="b">
        <v>0</v>
      </c>
      <c r="AD26" s="79">
        <v>0</v>
      </c>
      <c r="AE26" s="85" t="s">
        <v>2100</v>
      </c>
      <c r="AF26" s="79" t="b">
        <v>0</v>
      </c>
      <c r="AG26" s="79" t="s">
        <v>2139</v>
      </c>
      <c r="AH26" s="79"/>
      <c r="AI26" s="85" t="s">
        <v>2100</v>
      </c>
      <c r="AJ26" s="79" t="b">
        <v>0</v>
      </c>
      <c r="AK26" s="79">
        <v>3</v>
      </c>
      <c r="AL26" s="85" t="s">
        <v>1937</v>
      </c>
      <c r="AM26" s="79" t="s">
        <v>2149</v>
      </c>
      <c r="AN26" s="79" t="b">
        <v>0</v>
      </c>
      <c r="AO26" s="85" t="s">
        <v>1937</v>
      </c>
      <c r="AP26" s="79" t="s">
        <v>178</v>
      </c>
      <c r="AQ26" s="79">
        <v>0</v>
      </c>
      <c r="AR26" s="79">
        <v>0</v>
      </c>
      <c r="AS26" s="79"/>
      <c r="AT26" s="79"/>
      <c r="AU26" s="79"/>
      <c r="AV26" s="79"/>
      <c r="AW26" s="79"/>
      <c r="AX26" s="79"/>
      <c r="AY26" s="79"/>
      <c r="AZ26" s="79"/>
      <c r="BA26" s="78" t="str">
        <f>REPLACE(INDEX(GroupVertices[Group],MATCH(Edges[[#This Row],[Vertex 1]],GroupVertices[Vertex],0)),1,1,"")</f>
        <v>3</v>
      </c>
      <c r="BB26" s="78" t="str">
        <f>REPLACE(INDEX(GroupVertices[Group],MATCH(Edges[[#This Row],[Vertex 2]],GroupVertices[Vertex],0)),1,1,"")</f>
        <v>3</v>
      </c>
    </row>
    <row r="27" spans="1:54" ht="15">
      <c r="A27" s="65" t="s">
        <v>278</v>
      </c>
      <c r="B27" s="65" t="s">
        <v>308</v>
      </c>
      <c r="C27" s="66" t="s">
        <v>2797</v>
      </c>
      <c r="D27" s="67"/>
      <c r="E27" s="68"/>
      <c r="F27" s="69"/>
      <c r="G27" s="66"/>
      <c r="H27" s="70"/>
      <c r="I27" s="71"/>
      <c r="J27" s="71"/>
      <c r="K27" s="34" t="s">
        <v>65</v>
      </c>
      <c r="L27" s="77">
        <v>27</v>
      </c>
      <c r="M27" s="77"/>
      <c r="N27" s="73"/>
      <c r="O27" s="79" t="s">
        <v>327</v>
      </c>
      <c r="P27" s="81">
        <v>43527.90027777778</v>
      </c>
      <c r="Q27" s="79" t="s">
        <v>346</v>
      </c>
      <c r="R27" s="79"/>
      <c r="S27" s="79"/>
      <c r="T27" s="79"/>
      <c r="U27" s="79"/>
      <c r="V27" s="82" t="s">
        <v>868</v>
      </c>
      <c r="W27" s="81">
        <v>43527.90027777778</v>
      </c>
      <c r="X27" s="82" t="s">
        <v>1243</v>
      </c>
      <c r="Y27" s="79"/>
      <c r="Z27" s="79"/>
      <c r="AA27" s="85" t="s">
        <v>1827</v>
      </c>
      <c r="AB27" s="79"/>
      <c r="AC27" s="79" t="b">
        <v>0</v>
      </c>
      <c r="AD27" s="79">
        <v>0</v>
      </c>
      <c r="AE27" s="85" t="s">
        <v>2100</v>
      </c>
      <c r="AF27" s="79" t="b">
        <v>0</v>
      </c>
      <c r="AG27" s="79" t="s">
        <v>2139</v>
      </c>
      <c r="AH27" s="79"/>
      <c r="AI27" s="85" t="s">
        <v>2100</v>
      </c>
      <c r="AJ27" s="79" t="b">
        <v>0</v>
      </c>
      <c r="AK27" s="79">
        <v>3</v>
      </c>
      <c r="AL27" s="85" t="s">
        <v>1937</v>
      </c>
      <c r="AM27" s="79" t="s">
        <v>2144</v>
      </c>
      <c r="AN27" s="79" t="b">
        <v>0</v>
      </c>
      <c r="AO27" s="85" t="s">
        <v>1937</v>
      </c>
      <c r="AP27" s="79" t="s">
        <v>178</v>
      </c>
      <c r="AQ27" s="79">
        <v>0</v>
      </c>
      <c r="AR27" s="79">
        <v>0</v>
      </c>
      <c r="AS27" s="79"/>
      <c r="AT27" s="79"/>
      <c r="AU27" s="79"/>
      <c r="AV27" s="79"/>
      <c r="AW27" s="79"/>
      <c r="AX27" s="79"/>
      <c r="AY27" s="79"/>
      <c r="AZ27" s="79"/>
      <c r="BA27" s="78" t="str">
        <f>REPLACE(INDEX(GroupVertices[Group],MATCH(Edges[[#This Row],[Vertex 1]],GroupVertices[Vertex],0)),1,1,"")</f>
        <v>2</v>
      </c>
      <c r="BB27" s="78" t="str">
        <f>REPLACE(INDEX(GroupVertices[Group],MATCH(Edges[[#This Row],[Vertex 2]],GroupVertices[Vertex],0)),1,1,"")</f>
        <v>3</v>
      </c>
    </row>
    <row r="28" spans="1:54" ht="15">
      <c r="A28" s="65" t="s">
        <v>227</v>
      </c>
      <c r="B28" s="65" t="s">
        <v>308</v>
      </c>
      <c r="C28" s="66" t="s">
        <v>2797</v>
      </c>
      <c r="D28" s="67"/>
      <c r="E28" s="68"/>
      <c r="F28" s="69"/>
      <c r="G28" s="66"/>
      <c r="H28" s="70"/>
      <c r="I28" s="71"/>
      <c r="J28" s="71"/>
      <c r="K28" s="34" t="s">
        <v>66</v>
      </c>
      <c r="L28" s="77">
        <v>28</v>
      </c>
      <c r="M28" s="77"/>
      <c r="N28" s="73"/>
      <c r="O28" s="79" t="s">
        <v>327</v>
      </c>
      <c r="P28" s="81">
        <v>43527.8990162037</v>
      </c>
      <c r="Q28" s="79" t="s">
        <v>346</v>
      </c>
      <c r="R28" s="79"/>
      <c r="S28" s="79"/>
      <c r="T28" s="79" t="s">
        <v>787</v>
      </c>
      <c r="U28" s="79"/>
      <c r="V28" s="82" t="s">
        <v>818</v>
      </c>
      <c r="W28" s="81">
        <v>43527.8990162037</v>
      </c>
      <c r="X28" s="82" t="s">
        <v>1353</v>
      </c>
      <c r="Y28" s="79"/>
      <c r="Z28" s="79"/>
      <c r="AA28" s="85" t="s">
        <v>1937</v>
      </c>
      <c r="AB28" s="85" t="s">
        <v>1928</v>
      </c>
      <c r="AC28" s="79" t="b">
        <v>0</v>
      </c>
      <c r="AD28" s="79">
        <v>4</v>
      </c>
      <c r="AE28" s="85" t="s">
        <v>2137</v>
      </c>
      <c r="AF28" s="79" t="b">
        <v>0</v>
      </c>
      <c r="AG28" s="79" t="s">
        <v>2139</v>
      </c>
      <c r="AH28" s="79"/>
      <c r="AI28" s="85" t="s">
        <v>2100</v>
      </c>
      <c r="AJ28" s="79" t="b">
        <v>0</v>
      </c>
      <c r="AK28" s="79">
        <v>3</v>
      </c>
      <c r="AL28" s="85" t="s">
        <v>2100</v>
      </c>
      <c r="AM28" s="79" t="s">
        <v>2144</v>
      </c>
      <c r="AN28" s="79" t="b">
        <v>0</v>
      </c>
      <c r="AO28" s="85" t="s">
        <v>1928</v>
      </c>
      <c r="AP28" s="79" t="s">
        <v>178</v>
      </c>
      <c r="AQ28" s="79">
        <v>0</v>
      </c>
      <c r="AR28" s="79">
        <v>0</v>
      </c>
      <c r="AS28" s="79"/>
      <c r="AT28" s="79"/>
      <c r="AU28" s="79"/>
      <c r="AV28" s="79"/>
      <c r="AW28" s="79"/>
      <c r="AX28" s="79"/>
      <c r="AY28" s="79"/>
      <c r="AZ28" s="79"/>
      <c r="BA28" s="78" t="str">
        <f>REPLACE(INDEX(GroupVertices[Group],MATCH(Edges[[#This Row],[Vertex 1]],GroupVertices[Vertex],0)),1,1,"")</f>
        <v>3</v>
      </c>
      <c r="BB28" s="78" t="str">
        <f>REPLACE(INDEX(GroupVertices[Group],MATCH(Edges[[#This Row],[Vertex 2]],GroupVertices[Vertex],0)),1,1,"")</f>
        <v>3</v>
      </c>
    </row>
    <row r="29" spans="1:54" ht="15">
      <c r="A29" s="65" t="s">
        <v>227</v>
      </c>
      <c r="B29" s="65" t="s">
        <v>308</v>
      </c>
      <c r="C29" s="66" t="s">
        <v>2797</v>
      </c>
      <c r="D29" s="67"/>
      <c r="E29" s="68"/>
      <c r="F29" s="69"/>
      <c r="G29" s="66"/>
      <c r="H29" s="70"/>
      <c r="I29" s="71"/>
      <c r="J29" s="71"/>
      <c r="K29" s="34" t="s">
        <v>66</v>
      </c>
      <c r="L29" s="77">
        <v>29</v>
      </c>
      <c r="M29" s="77"/>
      <c r="N29" s="73"/>
      <c r="O29" s="79" t="s">
        <v>327</v>
      </c>
      <c r="P29" s="81">
        <v>43527.9044212963</v>
      </c>
      <c r="Q29" s="79" t="s">
        <v>443</v>
      </c>
      <c r="R29" s="79"/>
      <c r="S29" s="79"/>
      <c r="T29" s="79" t="s">
        <v>787</v>
      </c>
      <c r="U29" s="79"/>
      <c r="V29" s="82" t="s">
        <v>818</v>
      </c>
      <c r="W29" s="81">
        <v>43527.9044212963</v>
      </c>
      <c r="X29" s="82" t="s">
        <v>1354</v>
      </c>
      <c r="Y29" s="79"/>
      <c r="Z29" s="79"/>
      <c r="AA29" s="85" t="s">
        <v>1938</v>
      </c>
      <c r="AB29" s="85" t="s">
        <v>1930</v>
      </c>
      <c r="AC29" s="79" t="b">
        <v>0</v>
      </c>
      <c r="AD29" s="79">
        <v>13</v>
      </c>
      <c r="AE29" s="85" t="s">
        <v>2137</v>
      </c>
      <c r="AF29" s="79" t="b">
        <v>0</v>
      </c>
      <c r="AG29" s="79" t="s">
        <v>2139</v>
      </c>
      <c r="AH29" s="79"/>
      <c r="AI29" s="85" t="s">
        <v>2100</v>
      </c>
      <c r="AJ29" s="79" t="b">
        <v>0</v>
      </c>
      <c r="AK29" s="79">
        <v>2</v>
      </c>
      <c r="AL29" s="85" t="s">
        <v>2100</v>
      </c>
      <c r="AM29" s="79" t="s">
        <v>2144</v>
      </c>
      <c r="AN29" s="79" t="b">
        <v>0</v>
      </c>
      <c r="AO29" s="85" t="s">
        <v>1930</v>
      </c>
      <c r="AP29" s="79" t="s">
        <v>178</v>
      </c>
      <c r="AQ29" s="79">
        <v>0</v>
      </c>
      <c r="AR29" s="79">
        <v>0</v>
      </c>
      <c r="AS29" s="79"/>
      <c r="AT29" s="79"/>
      <c r="AU29" s="79"/>
      <c r="AV29" s="79"/>
      <c r="AW29" s="79"/>
      <c r="AX29" s="79"/>
      <c r="AY29" s="79"/>
      <c r="AZ29" s="79"/>
      <c r="BA29" s="78" t="str">
        <f>REPLACE(INDEX(GroupVertices[Group],MATCH(Edges[[#This Row],[Vertex 1]],GroupVertices[Vertex],0)),1,1,"")</f>
        <v>3</v>
      </c>
      <c r="BB29" s="78" t="str">
        <f>REPLACE(INDEX(GroupVertices[Group],MATCH(Edges[[#This Row],[Vertex 2]],GroupVertices[Vertex],0)),1,1,"")</f>
        <v>3</v>
      </c>
    </row>
    <row r="30" spans="1:54" ht="15">
      <c r="A30" s="65" t="s">
        <v>266</v>
      </c>
      <c r="B30" s="65" t="s">
        <v>308</v>
      </c>
      <c r="C30" s="66" t="s">
        <v>2796</v>
      </c>
      <c r="D30" s="67"/>
      <c r="E30" s="68"/>
      <c r="F30" s="69"/>
      <c r="G30" s="66"/>
      <c r="H30" s="70"/>
      <c r="I30" s="71"/>
      <c r="J30" s="71"/>
      <c r="K30" s="34" t="s">
        <v>65</v>
      </c>
      <c r="L30" s="77">
        <v>30</v>
      </c>
      <c r="M30" s="77"/>
      <c r="N30" s="73"/>
      <c r="O30" s="79" t="s">
        <v>325</v>
      </c>
      <c r="P30" s="81">
        <v>43527.902662037035</v>
      </c>
      <c r="Q30" s="79" t="s">
        <v>559</v>
      </c>
      <c r="R30" s="79"/>
      <c r="S30" s="79"/>
      <c r="T30" s="79" t="s">
        <v>796</v>
      </c>
      <c r="U30" s="79"/>
      <c r="V30" s="82" t="s">
        <v>856</v>
      </c>
      <c r="W30" s="81">
        <v>43527.902662037035</v>
      </c>
      <c r="X30" s="82" t="s">
        <v>1210</v>
      </c>
      <c r="Y30" s="79"/>
      <c r="Z30" s="79"/>
      <c r="AA30" s="85" t="s">
        <v>1794</v>
      </c>
      <c r="AB30" s="79"/>
      <c r="AC30" s="79" t="b">
        <v>0</v>
      </c>
      <c r="AD30" s="79">
        <v>0</v>
      </c>
      <c r="AE30" s="85" t="s">
        <v>2100</v>
      </c>
      <c r="AF30" s="79" t="b">
        <v>0</v>
      </c>
      <c r="AG30" s="79" t="s">
        <v>2139</v>
      </c>
      <c r="AH30" s="79"/>
      <c r="AI30" s="85" t="s">
        <v>2100</v>
      </c>
      <c r="AJ30" s="79" t="b">
        <v>0</v>
      </c>
      <c r="AK30" s="79">
        <v>1</v>
      </c>
      <c r="AL30" s="85" t="s">
        <v>1944</v>
      </c>
      <c r="AM30" s="79" t="s">
        <v>2145</v>
      </c>
      <c r="AN30" s="79" t="b">
        <v>0</v>
      </c>
      <c r="AO30" s="85" t="s">
        <v>1944</v>
      </c>
      <c r="AP30" s="79" t="s">
        <v>178</v>
      </c>
      <c r="AQ30" s="79">
        <v>0</v>
      </c>
      <c r="AR30" s="79">
        <v>0</v>
      </c>
      <c r="AS30" s="79"/>
      <c r="AT30" s="79"/>
      <c r="AU30" s="79"/>
      <c r="AV30" s="79"/>
      <c r="AW30" s="79"/>
      <c r="AX30" s="79"/>
      <c r="AY30" s="79"/>
      <c r="AZ30" s="79"/>
      <c r="BA30" s="78" t="str">
        <f>REPLACE(INDEX(GroupVertices[Group],MATCH(Edges[[#This Row],[Vertex 1]],GroupVertices[Vertex],0)),1,1,"")</f>
        <v>1</v>
      </c>
      <c r="BB30" s="78" t="str">
        <f>REPLACE(INDEX(GroupVertices[Group],MATCH(Edges[[#This Row],[Vertex 2]],GroupVertices[Vertex],0)),1,1,"")</f>
        <v>3</v>
      </c>
    </row>
    <row r="31" spans="1:54" ht="15">
      <c r="A31" s="65" t="s">
        <v>267</v>
      </c>
      <c r="B31" s="65" t="s">
        <v>308</v>
      </c>
      <c r="C31" s="66" t="s">
        <v>2798</v>
      </c>
      <c r="D31" s="67"/>
      <c r="E31" s="68"/>
      <c r="F31" s="69"/>
      <c r="G31" s="66"/>
      <c r="H31" s="70"/>
      <c r="I31" s="71"/>
      <c r="J31" s="71"/>
      <c r="K31" s="34" t="s">
        <v>65</v>
      </c>
      <c r="L31" s="77">
        <v>31</v>
      </c>
      <c r="M31" s="77"/>
      <c r="N31" s="73"/>
      <c r="O31" s="79" t="s">
        <v>326</v>
      </c>
      <c r="P31" s="81">
        <v>43527.932025462964</v>
      </c>
      <c r="Q31" s="79" t="s">
        <v>341</v>
      </c>
      <c r="R31" s="79"/>
      <c r="S31" s="79"/>
      <c r="T31" s="79"/>
      <c r="U31" s="79"/>
      <c r="V31" s="82" t="s">
        <v>857</v>
      </c>
      <c r="W31" s="81">
        <v>43527.932025462964</v>
      </c>
      <c r="X31" s="82" t="s">
        <v>1059</v>
      </c>
      <c r="Y31" s="79"/>
      <c r="Z31" s="79"/>
      <c r="AA31" s="85" t="s">
        <v>1641</v>
      </c>
      <c r="AB31" s="79"/>
      <c r="AC31" s="79" t="b">
        <v>0</v>
      </c>
      <c r="AD31" s="79">
        <v>0</v>
      </c>
      <c r="AE31" s="85" t="s">
        <v>2100</v>
      </c>
      <c r="AF31" s="79" t="b">
        <v>0</v>
      </c>
      <c r="AG31" s="79" t="s">
        <v>2139</v>
      </c>
      <c r="AH31" s="79"/>
      <c r="AI31" s="85" t="s">
        <v>2100</v>
      </c>
      <c r="AJ31" s="79" t="b">
        <v>0</v>
      </c>
      <c r="AK31" s="79">
        <v>4</v>
      </c>
      <c r="AL31" s="85" t="s">
        <v>1916</v>
      </c>
      <c r="AM31" s="79" t="s">
        <v>2144</v>
      </c>
      <c r="AN31" s="79" t="b">
        <v>0</v>
      </c>
      <c r="AO31" s="85" t="s">
        <v>1916</v>
      </c>
      <c r="AP31" s="79" t="s">
        <v>178</v>
      </c>
      <c r="AQ31" s="79">
        <v>0</v>
      </c>
      <c r="AR31" s="79">
        <v>0</v>
      </c>
      <c r="AS31" s="79"/>
      <c r="AT31" s="79"/>
      <c r="AU31" s="79"/>
      <c r="AV31" s="79"/>
      <c r="AW31" s="79"/>
      <c r="AX31" s="79"/>
      <c r="AY31" s="79"/>
      <c r="AZ31" s="79"/>
      <c r="BA31" s="78" t="str">
        <f>REPLACE(INDEX(GroupVertices[Group],MATCH(Edges[[#This Row],[Vertex 1]],GroupVertices[Vertex],0)),1,1,"")</f>
        <v>3</v>
      </c>
      <c r="BB31" s="78" t="str">
        <f>REPLACE(INDEX(GroupVertices[Group],MATCH(Edges[[#This Row],[Vertex 2]],GroupVertices[Vertex],0)),1,1,"")</f>
        <v>3</v>
      </c>
    </row>
    <row r="32" spans="1:54" ht="15">
      <c r="A32" s="65" t="s">
        <v>267</v>
      </c>
      <c r="B32" s="65" t="s">
        <v>308</v>
      </c>
      <c r="C32" s="66" t="s">
        <v>2797</v>
      </c>
      <c r="D32" s="67"/>
      <c r="E32" s="68"/>
      <c r="F32" s="69"/>
      <c r="G32" s="66"/>
      <c r="H32" s="70"/>
      <c r="I32" s="71"/>
      <c r="J32" s="71"/>
      <c r="K32" s="34" t="s">
        <v>65</v>
      </c>
      <c r="L32" s="77">
        <v>32</v>
      </c>
      <c r="M32" s="77"/>
      <c r="N32" s="73"/>
      <c r="O32" s="79" t="s">
        <v>327</v>
      </c>
      <c r="P32" s="81">
        <v>43527.929710648146</v>
      </c>
      <c r="Q32" s="79" t="s">
        <v>443</v>
      </c>
      <c r="R32" s="79"/>
      <c r="S32" s="79"/>
      <c r="T32" s="79"/>
      <c r="U32" s="79"/>
      <c r="V32" s="82" t="s">
        <v>857</v>
      </c>
      <c r="W32" s="81">
        <v>43527.929710648146</v>
      </c>
      <c r="X32" s="82" t="s">
        <v>1057</v>
      </c>
      <c r="Y32" s="79"/>
      <c r="Z32" s="79"/>
      <c r="AA32" s="85" t="s">
        <v>1639</v>
      </c>
      <c r="AB32" s="79"/>
      <c r="AC32" s="79" t="b">
        <v>0</v>
      </c>
      <c r="AD32" s="79">
        <v>0</v>
      </c>
      <c r="AE32" s="85" t="s">
        <v>2100</v>
      </c>
      <c r="AF32" s="79" t="b">
        <v>0</v>
      </c>
      <c r="AG32" s="79" t="s">
        <v>2139</v>
      </c>
      <c r="AH32" s="79"/>
      <c r="AI32" s="85" t="s">
        <v>2100</v>
      </c>
      <c r="AJ32" s="79" t="b">
        <v>0</v>
      </c>
      <c r="AK32" s="79">
        <v>2</v>
      </c>
      <c r="AL32" s="85" t="s">
        <v>1938</v>
      </c>
      <c r="AM32" s="79" t="s">
        <v>2144</v>
      </c>
      <c r="AN32" s="79" t="b">
        <v>0</v>
      </c>
      <c r="AO32" s="85" t="s">
        <v>1938</v>
      </c>
      <c r="AP32" s="79" t="s">
        <v>178</v>
      </c>
      <c r="AQ32" s="79">
        <v>0</v>
      </c>
      <c r="AR32" s="79">
        <v>0</v>
      </c>
      <c r="AS32" s="79"/>
      <c r="AT32" s="79"/>
      <c r="AU32" s="79"/>
      <c r="AV32" s="79"/>
      <c r="AW32" s="79"/>
      <c r="AX32" s="79"/>
      <c r="AY32" s="79"/>
      <c r="AZ32" s="79"/>
      <c r="BA32" s="78" t="str">
        <f>REPLACE(INDEX(GroupVertices[Group],MATCH(Edges[[#This Row],[Vertex 1]],GroupVertices[Vertex],0)),1,1,"")</f>
        <v>3</v>
      </c>
      <c r="BB32" s="78" t="str">
        <f>REPLACE(INDEX(GroupVertices[Group],MATCH(Edges[[#This Row],[Vertex 2]],GroupVertices[Vertex],0)),1,1,"")</f>
        <v>3</v>
      </c>
    </row>
    <row r="33" spans="1:54" ht="15">
      <c r="A33" s="65" t="s">
        <v>264</v>
      </c>
      <c r="B33" s="65" t="s">
        <v>308</v>
      </c>
      <c r="C33" s="66" t="s">
        <v>2798</v>
      </c>
      <c r="D33" s="67"/>
      <c r="E33" s="68"/>
      <c r="F33" s="69"/>
      <c r="G33" s="66"/>
      <c r="H33" s="70"/>
      <c r="I33" s="71"/>
      <c r="J33" s="71"/>
      <c r="K33" s="34" t="s">
        <v>65</v>
      </c>
      <c r="L33" s="77">
        <v>33</v>
      </c>
      <c r="M33" s="77"/>
      <c r="N33" s="73"/>
      <c r="O33" s="79" t="s">
        <v>326</v>
      </c>
      <c r="P33" s="81">
        <v>43527.90681712963</v>
      </c>
      <c r="Q33" s="79" t="s">
        <v>341</v>
      </c>
      <c r="R33" s="79"/>
      <c r="S33" s="79"/>
      <c r="T33" s="79" t="s">
        <v>787</v>
      </c>
      <c r="U33" s="79"/>
      <c r="V33" s="82" t="s">
        <v>854</v>
      </c>
      <c r="W33" s="81">
        <v>43527.90681712963</v>
      </c>
      <c r="X33" s="82" t="s">
        <v>1332</v>
      </c>
      <c r="Y33" s="79"/>
      <c r="Z33" s="79"/>
      <c r="AA33" s="85" t="s">
        <v>1916</v>
      </c>
      <c r="AB33" s="85" t="s">
        <v>1938</v>
      </c>
      <c r="AC33" s="79" t="b">
        <v>0</v>
      </c>
      <c r="AD33" s="79">
        <v>7</v>
      </c>
      <c r="AE33" s="85" t="s">
        <v>2135</v>
      </c>
      <c r="AF33" s="79" t="b">
        <v>0</v>
      </c>
      <c r="AG33" s="79" t="s">
        <v>2139</v>
      </c>
      <c r="AH33" s="79"/>
      <c r="AI33" s="85" t="s">
        <v>2100</v>
      </c>
      <c r="AJ33" s="79" t="b">
        <v>0</v>
      </c>
      <c r="AK33" s="79">
        <v>4</v>
      </c>
      <c r="AL33" s="85" t="s">
        <v>2100</v>
      </c>
      <c r="AM33" s="79" t="s">
        <v>2145</v>
      </c>
      <c r="AN33" s="79" t="b">
        <v>0</v>
      </c>
      <c r="AO33" s="85" t="s">
        <v>1938</v>
      </c>
      <c r="AP33" s="79" t="s">
        <v>178</v>
      </c>
      <c r="AQ33" s="79">
        <v>0</v>
      </c>
      <c r="AR33" s="79">
        <v>0</v>
      </c>
      <c r="AS33" s="79"/>
      <c r="AT33" s="79"/>
      <c r="AU33" s="79"/>
      <c r="AV33" s="79"/>
      <c r="AW33" s="79"/>
      <c r="AX33" s="79"/>
      <c r="AY33" s="79"/>
      <c r="AZ33" s="79"/>
      <c r="BA33" s="78" t="str">
        <f>REPLACE(INDEX(GroupVertices[Group],MATCH(Edges[[#This Row],[Vertex 1]],GroupVertices[Vertex],0)),1,1,"")</f>
        <v>3</v>
      </c>
      <c r="BB33" s="78" t="str">
        <f>REPLACE(INDEX(GroupVertices[Group],MATCH(Edges[[#This Row],[Vertex 2]],GroupVertices[Vertex],0)),1,1,"")</f>
        <v>3</v>
      </c>
    </row>
    <row r="34" spans="1:54" ht="15">
      <c r="A34" s="65" t="s">
        <v>307</v>
      </c>
      <c r="B34" s="65" t="s">
        <v>308</v>
      </c>
      <c r="C34" s="66" t="s">
        <v>2798</v>
      </c>
      <c r="D34" s="67"/>
      <c r="E34" s="68"/>
      <c r="F34" s="69"/>
      <c r="G34" s="66"/>
      <c r="H34" s="70"/>
      <c r="I34" s="71"/>
      <c r="J34" s="71"/>
      <c r="K34" s="34" t="s">
        <v>65</v>
      </c>
      <c r="L34" s="77">
        <v>34</v>
      </c>
      <c r="M34" s="77"/>
      <c r="N34" s="73"/>
      <c r="O34" s="79" t="s">
        <v>326</v>
      </c>
      <c r="P34" s="81">
        <v>43527.90959490741</v>
      </c>
      <c r="Q34" s="79" t="s">
        <v>341</v>
      </c>
      <c r="R34" s="79"/>
      <c r="S34" s="79"/>
      <c r="T34" s="79"/>
      <c r="U34" s="79"/>
      <c r="V34" s="82" t="s">
        <v>897</v>
      </c>
      <c r="W34" s="81">
        <v>43527.90959490741</v>
      </c>
      <c r="X34" s="82" t="s">
        <v>1342</v>
      </c>
      <c r="Y34" s="79"/>
      <c r="Z34" s="79"/>
      <c r="AA34" s="85" t="s">
        <v>1926</v>
      </c>
      <c r="AB34" s="79"/>
      <c r="AC34" s="79" t="b">
        <v>0</v>
      </c>
      <c r="AD34" s="79">
        <v>0</v>
      </c>
      <c r="AE34" s="85" t="s">
        <v>2100</v>
      </c>
      <c r="AF34" s="79" t="b">
        <v>0</v>
      </c>
      <c r="AG34" s="79" t="s">
        <v>2139</v>
      </c>
      <c r="AH34" s="79"/>
      <c r="AI34" s="85" t="s">
        <v>2100</v>
      </c>
      <c r="AJ34" s="79" t="b">
        <v>0</v>
      </c>
      <c r="AK34" s="79">
        <v>4</v>
      </c>
      <c r="AL34" s="85" t="s">
        <v>1916</v>
      </c>
      <c r="AM34" s="79" t="s">
        <v>2145</v>
      </c>
      <c r="AN34" s="79" t="b">
        <v>0</v>
      </c>
      <c r="AO34" s="85" t="s">
        <v>1916</v>
      </c>
      <c r="AP34" s="79" t="s">
        <v>178</v>
      </c>
      <c r="AQ34" s="79">
        <v>0</v>
      </c>
      <c r="AR34" s="79">
        <v>0</v>
      </c>
      <c r="AS34" s="79"/>
      <c r="AT34" s="79"/>
      <c r="AU34" s="79"/>
      <c r="AV34" s="79"/>
      <c r="AW34" s="79"/>
      <c r="AX34" s="79"/>
      <c r="AY34" s="79"/>
      <c r="AZ34" s="79"/>
      <c r="BA34" s="78" t="str">
        <f>REPLACE(INDEX(GroupVertices[Group],MATCH(Edges[[#This Row],[Vertex 1]],GroupVertices[Vertex],0)),1,1,"")</f>
        <v>3</v>
      </c>
      <c r="BB34" s="78" t="str">
        <f>REPLACE(INDEX(GroupVertices[Group],MATCH(Edges[[#This Row],[Vertex 2]],GroupVertices[Vertex],0)),1,1,"")</f>
        <v>3</v>
      </c>
    </row>
    <row r="35" spans="1:54" ht="15">
      <c r="A35" s="65" t="s">
        <v>307</v>
      </c>
      <c r="B35" s="65" t="s">
        <v>308</v>
      </c>
      <c r="C35" s="66" t="s">
        <v>2797</v>
      </c>
      <c r="D35" s="67"/>
      <c r="E35" s="68"/>
      <c r="F35" s="69"/>
      <c r="G35" s="66"/>
      <c r="H35" s="70"/>
      <c r="I35" s="71"/>
      <c r="J35" s="71"/>
      <c r="K35" s="34" t="s">
        <v>65</v>
      </c>
      <c r="L35" s="77">
        <v>35</v>
      </c>
      <c r="M35" s="77"/>
      <c r="N35" s="73"/>
      <c r="O35" s="79" t="s">
        <v>327</v>
      </c>
      <c r="P35" s="81">
        <v>43528.262557870374</v>
      </c>
      <c r="Q35" s="79" t="s">
        <v>346</v>
      </c>
      <c r="R35" s="79"/>
      <c r="S35" s="79"/>
      <c r="T35" s="79"/>
      <c r="U35" s="79"/>
      <c r="V35" s="82" t="s">
        <v>897</v>
      </c>
      <c r="W35" s="81">
        <v>43528.262557870374</v>
      </c>
      <c r="X35" s="82" t="s">
        <v>1357</v>
      </c>
      <c r="Y35" s="79"/>
      <c r="Z35" s="79"/>
      <c r="AA35" s="85" t="s">
        <v>1941</v>
      </c>
      <c r="AB35" s="79"/>
      <c r="AC35" s="79" t="b">
        <v>0</v>
      </c>
      <c r="AD35" s="79">
        <v>0</v>
      </c>
      <c r="AE35" s="85" t="s">
        <v>2100</v>
      </c>
      <c r="AF35" s="79" t="b">
        <v>0</v>
      </c>
      <c r="AG35" s="79" t="s">
        <v>2139</v>
      </c>
      <c r="AH35" s="79"/>
      <c r="AI35" s="85" t="s">
        <v>2100</v>
      </c>
      <c r="AJ35" s="79" t="b">
        <v>0</v>
      </c>
      <c r="AK35" s="79">
        <v>3</v>
      </c>
      <c r="AL35" s="85" t="s">
        <v>1937</v>
      </c>
      <c r="AM35" s="79" t="s">
        <v>2145</v>
      </c>
      <c r="AN35" s="79" t="b">
        <v>0</v>
      </c>
      <c r="AO35" s="85" t="s">
        <v>1937</v>
      </c>
      <c r="AP35" s="79" t="s">
        <v>178</v>
      </c>
      <c r="AQ35" s="79">
        <v>0</v>
      </c>
      <c r="AR35" s="79">
        <v>0</v>
      </c>
      <c r="AS35" s="79"/>
      <c r="AT35" s="79"/>
      <c r="AU35" s="79"/>
      <c r="AV35" s="79"/>
      <c r="AW35" s="79"/>
      <c r="AX35" s="79"/>
      <c r="AY35" s="79"/>
      <c r="AZ35" s="79"/>
      <c r="BA35" s="78" t="str">
        <f>REPLACE(INDEX(GroupVertices[Group],MATCH(Edges[[#This Row],[Vertex 1]],GroupVertices[Vertex],0)),1,1,"")</f>
        <v>3</v>
      </c>
      <c r="BB35" s="78" t="str">
        <f>REPLACE(INDEX(GroupVertices[Group],MATCH(Edges[[#This Row],[Vertex 2]],GroupVertices[Vertex],0)),1,1,"")</f>
        <v>3</v>
      </c>
    </row>
    <row r="36" spans="1:54" ht="15">
      <c r="A36" s="65" t="s">
        <v>307</v>
      </c>
      <c r="B36" s="65" t="s">
        <v>308</v>
      </c>
      <c r="C36" s="66" t="s">
        <v>2797</v>
      </c>
      <c r="D36" s="67"/>
      <c r="E36" s="68"/>
      <c r="F36" s="69"/>
      <c r="G36" s="66"/>
      <c r="H36" s="70"/>
      <c r="I36" s="71"/>
      <c r="J36" s="71"/>
      <c r="K36" s="34" t="s">
        <v>65</v>
      </c>
      <c r="L36" s="77">
        <v>36</v>
      </c>
      <c r="M36" s="77"/>
      <c r="N36" s="73"/>
      <c r="O36" s="79" t="s">
        <v>327</v>
      </c>
      <c r="P36" s="81">
        <v>43528.268217592595</v>
      </c>
      <c r="Q36" s="79" t="s">
        <v>660</v>
      </c>
      <c r="R36" s="79"/>
      <c r="S36" s="79"/>
      <c r="T36" s="79" t="s">
        <v>787</v>
      </c>
      <c r="U36" s="79"/>
      <c r="V36" s="82" t="s">
        <v>897</v>
      </c>
      <c r="W36" s="81">
        <v>43528.268217592595</v>
      </c>
      <c r="X36" s="82" t="s">
        <v>1358</v>
      </c>
      <c r="Y36" s="79"/>
      <c r="Z36" s="79"/>
      <c r="AA36" s="85" t="s">
        <v>1942</v>
      </c>
      <c r="AB36" s="85" t="s">
        <v>1930</v>
      </c>
      <c r="AC36" s="79" t="b">
        <v>0</v>
      </c>
      <c r="AD36" s="79">
        <v>0</v>
      </c>
      <c r="AE36" s="85" t="s">
        <v>2137</v>
      </c>
      <c r="AF36" s="79" t="b">
        <v>0</v>
      </c>
      <c r="AG36" s="79" t="s">
        <v>2139</v>
      </c>
      <c r="AH36" s="79"/>
      <c r="AI36" s="85" t="s">
        <v>2100</v>
      </c>
      <c r="AJ36" s="79" t="b">
        <v>0</v>
      </c>
      <c r="AK36" s="79">
        <v>0</v>
      </c>
      <c r="AL36" s="85" t="s">
        <v>2100</v>
      </c>
      <c r="AM36" s="79" t="s">
        <v>2145</v>
      </c>
      <c r="AN36" s="79" t="b">
        <v>0</v>
      </c>
      <c r="AO36" s="85" t="s">
        <v>1930</v>
      </c>
      <c r="AP36" s="79" t="s">
        <v>178</v>
      </c>
      <c r="AQ36" s="79">
        <v>0</v>
      </c>
      <c r="AR36" s="79">
        <v>0</v>
      </c>
      <c r="AS36" s="79"/>
      <c r="AT36" s="79"/>
      <c r="AU36" s="79"/>
      <c r="AV36" s="79"/>
      <c r="AW36" s="79"/>
      <c r="AX36" s="79"/>
      <c r="AY36" s="79"/>
      <c r="AZ36" s="79"/>
      <c r="BA36" s="78" t="str">
        <f>REPLACE(INDEX(GroupVertices[Group],MATCH(Edges[[#This Row],[Vertex 1]],GroupVertices[Vertex],0)),1,1,"")</f>
        <v>3</v>
      </c>
      <c r="BB36" s="78" t="str">
        <f>REPLACE(INDEX(GroupVertices[Group],MATCH(Edges[[#This Row],[Vertex 2]],GroupVertices[Vertex],0)),1,1,"")</f>
        <v>3</v>
      </c>
    </row>
    <row r="37" spans="1:54" ht="15">
      <c r="A37" s="65" t="s">
        <v>290</v>
      </c>
      <c r="B37" s="65" t="s">
        <v>308</v>
      </c>
      <c r="C37" s="66" t="s">
        <v>2798</v>
      </c>
      <c r="D37" s="67"/>
      <c r="E37" s="68"/>
      <c r="F37" s="69"/>
      <c r="G37" s="66"/>
      <c r="H37" s="70"/>
      <c r="I37" s="71"/>
      <c r="J37" s="71"/>
      <c r="K37" s="34" t="s">
        <v>65</v>
      </c>
      <c r="L37" s="77">
        <v>37</v>
      </c>
      <c r="M37" s="77"/>
      <c r="N37" s="73"/>
      <c r="O37" s="79" t="s">
        <v>326</v>
      </c>
      <c r="P37" s="81">
        <v>43527.90864583333</v>
      </c>
      <c r="Q37" s="79" t="s">
        <v>341</v>
      </c>
      <c r="R37" s="79"/>
      <c r="S37" s="79"/>
      <c r="T37" s="79"/>
      <c r="U37" s="79"/>
      <c r="V37" s="82" t="s">
        <v>880</v>
      </c>
      <c r="W37" s="81">
        <v>43527.90864583333</v>
      </c>
      <c r="X37" s="82" t="s">
        <v>1154</v>
      </c>
      <c r="Y37" s="79"/>
      <c r="Z37" s="79"/>
      <c r="AA37" s="85" t="s">
        <v>1737</v>
      </c>
      <c r="AB37" s="79"/>
      <c r="AC37" s="79" t="b">
        <v>0</v>
      </c>
      <c r="AD37" s="79">
        <v>0</v>
      </c>
      <c r="AE37" s="85" t="s">
        <v>2100</v>
      </c>
      <c r="AF37" s="79" t="b">
        <v>0</v>
      </c>
      <c r="AG37" s="79" t="s">
        <v>2139</v>
      </c>
      <c r="AH37" s="79"/>
      <c r="AI37" s="85" t="s">
        <v>2100</v>
      </c>
      <c r="AJ37" s="79" t="b">
        <v>0</v>
      </c>
      <c r="AK37" s="79">
        <v>4</v>
      </c>
      <c r="AL37" s="85" t="s">
        <v>1916</v>
      </c>
      <c r="AM37" s="79" t="s">
        <v>2144</v>
      </c>
      <c r="AN37" s="79" t="b">
        <v>0</v>
      </c>
      <c r="AO37" s="85" t="s">
        <v>1916</v>
      </c>
      <c r="AP37" s="79" t="s">
        <v>178</v>
      </c>
      <c r="AQ37" s="79">
        <v>0</v>
      </c>
      <c r="AR37" s="79">
        <v>0</v>
      </c>
      <c r="AS37" s="79"/>
      <c r="AT37" s="79"/>
      <c r="AU37" s="79"/>
      <c r="AV37" s="79"/>
      <c r="AW37" s="79"/>
      <c r="AX37" s="79"/>
      <c r="AY37" s="79"/>
      <c r="AZ37" s="79"/>
      <c r="BA37" s="78" t="str">
        <f>REPLACE(INDEX(GroupVertices[Group],MATCH(Edges[[#This Row],[Vertex 1]],GroupVertices[Vertex],0)),1,1,"")</f>
        <v>3</v>
      </c>
      <c r="BB37" s="78" t="str">
        <f>REPLACE(INDEX(GroupVertices[Group],MATCH(Edges[[#This Row],[Vertex 2]],GroupVertices[Vertex],0)),1,1,"")</f>
        <v>3</v>
      </c>
    </row>
    <row r="38" spans="1:54" ht="15">
      <c r="A38" s="65" t="s">
        <v>232</v>
      </c>
      <c r="B38" s="65" t="s">
        <v>232</v>
      </c>
      <c r="C38" s="66" t="s">
        <v>2795</v>
      </c>
      <c r="D38" s="67"/>
      <c r="E38" s="68"/>
      <c r="F38" s="69"/>
      <c r="G38" s="66"/>
      <c r="H38" s="70"/>
      <c r="I38" s="71"/>
      <c r="J38" s="71"/>
      <c r="K38" s="34" t="s">
        <v>65</v>
      </c>
      <c r="L38" s="77">
        <v>38</v>
      </c>
      <c r="M38" s="77"/>
      <c r="N38" s="73"/>
      <c r="O38" s="79" t="s">
        <v>178</v>
      </c>
      <c r="P38" s="81">
        <v>43527.92496527778</v>
      </c>
      <c r="Q38" s="79" t="s">
        <v>351</v>
      </c>
      <c r="R38" s="82" t="s">
        <v>744</v>
      </c>
      <c r="S38" s="79" t="s">
        <v>780</v>
      </c>
      <c r="T38" s="79" t="s">
        <v>787</v>
      </c>
      <c r="U38" s="79"/>
      <c r="V38" s="82" t="s">
        <v>823</v>
      </c>
      <c r="W38" s="81">
        <v>43527.92496527778</v>
      </c>
      <c r="X38" s="82" t="s">
        <v>937</v>
      </c>
      <c r="Y38" s="79"/>
      <c r="Z38" s="79"/>
      <c r="AA38" s="85" t="s">
        <v>1519</v>
      </c>
      <c r="AB38" s="79"/>
      <c r="AC38" s="79" t="b">
        <v>0</v>
      </c>
      <c r="AD38" s="79">
        <v>2</v>
      </c>
      <c r="AE38" s="85" t="s">
        <v>2100</v>
      </c>
      <c r="AF38" s="79" t="b">
        <v>1</v>
      </c>
      <c r="AG38" s="79" t="s">
        <v>2139</v>
      </c>
      <c r="AH38" s="79"/>
      <c r="AI38" s="85" t="s">
        <v>1962</v>
      </c>
      <c r="AJ38" s="79" t="b">
        <v>0</v>
      </c>
      <c r="AK38" s="79">
        <v>0</v>
      </c>
      <c r="AL38" s="85" t="s">
        <v>2100</v>
      </c>
      <c r="AM38" s="79" t="s">
        <v>2147</v>
      </c>
      <c r="AN38" s="79" t="b">
        <v>0</v>
      </c>
      <c r="AO38" s="85" t="s">
        <v>1519</v>
      </c>
      <c r="AP38" s="79" t="s">
        <v>178</v>
      </c>
      <c r="AQ38" s="79">
        <v>0</v>
      </c>
      <c r="AR38" s="79">
        <v>0</v>
      </c>
      <c r="AS38" s="79"/>
      <c r="AT38" s="79"/>
      <c r="AU38" s="79"/>
      <c r="AV38" s="79"/>
      <c r="AW38" s="79"/>
      <c r="AX38" s="79"/>
      <c r="AY38" s="79"/>
      <c r="AZ38" s="79"/>
      <c r="BA38" s="78" t="str">
        <f>REPLACE(INDEX(GroupVertices[Group],MATCH(Edges[[#This Row],[Vertex 1]],GroupVertices[Vertex],0)),1,1,"")</f>
        <v>6</v>
      </c>
      <c r="BB38" s="78" t="str">
        <f>REPLACE(INDEX(GroupVertices[Group],MATCH(Edges[[#This Row],[Vertex 2]],GroupVertices[Vertex],0)),1,1,"")</f>
        <v>6</v>
      </c>
    </row>
    <row r="39" spans="1:54" ht="15">
      <c r="A39" s="65" t="s">
        <v>280</v>
      </c>
      <c r="B39" s="65" t="s">
        <v>280</v>
      </c>
      <c r="C39" s="66" t="s">
        <v>2795</v>
      </c>
      <c r="D39" s="67"/>
      <c r="E39" s="68"/>
      <c r="F39" s="69"/>
      <c r="G39" s="66"/>
      <c r="H39" s="70"/>
      <c r="I39" s="71"/>
      <c r="J39" s="71"/>
      <c r="K39" s="34" t="s">
        <v>65</v>
      </c>
      <c r="L39" s="77">
        <v>39</v>
      </c>
      <c r="M39" s="77"/>
      <c r="N39" s="73"/>
      <c r="O39" s="79" t="s">
        <v>178</v>
      </c>
      <c r="P39" s="81">
        <v>43527.90466435185</v>
      </c>
      <c r="Q39" s="79" t="s">
        <v>424</v>
      </c>
      <c r="R39" s="79"/>
      <c r="S39" s="79"/>
      <c r="T39" s="79" t="s">
        <v>787</v>
      </c>
      <c r="U39" s="79"/>
      <c r="V39" s="82" t="s">
        <v>870</v>
      </c>
      <c r="W39" s="81">
        <v>43527.90466435185</v>
      </c>
      <c r="X39" s="82" t="s">
        <v>1034</v>
      </c>
      <c r="Y39" s="79"/>
      <c r="Z39" s="79"/>
      <c r="AA39" s="85" t="s">
        <v>1616</v>
      </c>
      <c r="AB39" s="79"/>
      <c r="AC39" s="79" t="b">
        <v>0</v>
      </c>
      <c r="AD39" s="79">
        <v>11</v>
      </c>
      <c r="AE39" s="85" t="s">
        <v>2100</v>
      </c>
      <c r="AF39" s="79" t="b">
        <v>0</v>
      </c>
      <c r="AG39" s="79" t="s">
        <v>2139</v>
      </c>
      <c r="AH39" s="79"/>
      <c r="AI39" s="85" t="s">
        <v>2100</v>
      </c>
      <c r="AJ39" s="79" t="b">
        <v>0</v>
      </c>
      <c r="AK39" s="79">
        <v>0</v>
      </c>
      <c r="AL39" s="85" t="s">
        <v>2100</v>
      </c>
      <c r="AM39" s="79" t="s">
        <v>2147</v>
      </c>
      <c r="AN39" s="79" t="b">
        <v>0</v>
      </c>
      <c r="AO39" s="85" t="s">
        <v>1616</v>
      </c>
      <c r="AP39" s="79" t="s">
        <v>178</v>
      </c>
      <c r="AQ39" s="79">
        <v>0</v>
      </c>
      <c r="AR39" s="79">
        <v>0</v>
      </c>
      <c r="AS39" s="79"/>
      <c r="AT39" s="79"/>
      <c r="AU39" s="79"/>
      <c r="AV39" s="79"/>
      <c r="AW39" s="79"/>
      <c r="AX39" s="79"/>
      <c r="AY39" s="79"/>
      <c r="AZ39" s="79"/>
      <c r="BA39" s="78" t="str">
        <f>REPLACE(INDEX(GroupVertices[Group],MATCH(Edges[[#This Row],[Vertex 1]],GroupVertices[Vertex],0)),1,1,"")</f>
        <v>2</v>
      </c>
      <c r="BB39" s="78" t="str">
        <f>REPLACE(INDEX(GroupVertices[Group],MATCH(Edges[[#This Row],[Vertex 2]],GroupVertices[Vertex],0)),1,1,"")</f>
        <v>2</v>
      </c>
    </row>
    <row r="40" spans="1:54" ht="15">
      <c r="A40" s="65" t="s">
        <v>280</v>
      </c>
      <c r="B40" s="65" t="s">
        <v>280</v>
      </c>
      <c r="C40" s="66" t="s">
        <v>2795</v>
      </c>
      <c r="D40" s="67"/>
      <c r="E40" s="68"/>
      <c r="F40" s="69"/>
      <c r="G40" s="66"/>
      <c r="H40" s="70"/>
      <c r="I40" s="71"/>
      <c r="J40" s="71"/>
      <c r="K40" s="34" t="s">
        <v>65</v>
      </c>
      <c r="L40" s="77">
        <v>40</v>
      </c>
      <c r="M40" s="77"/>
      <c r="N40" s="73"/>
      <c r="O40" s="79" t="s">
        <v>178</v>
      </c>
      <c r="P40" s="81">
        <v>43527.909525462965</v>
      </c>
      <c r="Q40" s="79" t="s">
        <v>425</v>
      </c>
      <c r="R40" s="79"/>
      <c r="S40" s="79"/>
      <c r="T40" s="79" t="s">
        <v>787</v>
      </c>
      <c r="U40" s="79"/>
      <c r="V40" s="82" t="s">
        <v>870</v>
      </c>
      <c r="W40" s="81">
        <v>43527.909525462965</v>
      </c>
      <c r="X40" s="82" t="s">
        <v>1035</v>
      </c>
      <c r="Y40" s="79"/>
      <c r="Z40" s="79"/>
      <c r="AA40" s="85" t="s">
        <v>1617</v>
      </c>
      <c r="AB40" s="79"/>
      <c r="AC40" s="79" t="b">
        <v>0</v>
      </c>
      <c r="AD40" s="79">
        <v>1</v>
      </c>
      <c r="AE40" s="85" t="s">
        <v>2100</v>
      </c>
      <c r="AF40" s="79" t="b">
        <v>0</v>
      </c>
      <c r="AG40" s="79" t="s">
        <v>2139</v>
      </c>
      <c r="AH40" s="79"/>
      <c r="AI40" s="85" t="s">
        <v>2100</v>
      </c>
      <c r="AJ40" s="79" t="b">
        <v>0</v>
      </c>
      <c r="AK40" s="79">
        <v>0</v>
      </c>
      <c r="AL40" s="85" t="s">
        <v>2100</v>
      </c>
      <c r="AM40" s="79" t="s">
        <v>2147</v>
      </c>
      <c r="AN40" s="79" t="b">
        <v>0</v>
      </c>
      <c r="AO40" s="85" t="s">
        <v>1617</v>
      </c>
      <c r="AP40" s="79" t="s">
        <v>178</v>
      </c>
      <c r="AQ40" s="79">
        <v>0</v>
      </c>
      <c r="AR40" s="79">
        <v>0</v>
      </c>
      <c r="AS40" s="79"/>
      <c r="AT40" s="79"/>
      <c r="AU40" s="79"/>
      <c r="AV40" s="79"/>
      <c r="AW40" s="79"/>
      <c r="AX40" s="79"/>
      <c r="AY40" s="79"/>
      <c r="AZ40" s="79"/>
      <c r="BA40" s="78" t="str">
        <f>REPLACE(INDEX(GroupVertices[Group],MATCH(Edges[[#This Row],[Vertex 1]],GroupVertices[Vertex],0)),1,1,"")</f>
        <v>2</v>
      </c>
      <c r="BB40" s="78" t="str">
        <f>REPLACE(INDEX(GroupVertices[Group],MATCH(Edges[[#This Row],[Vertex 2]],GroupVertices[Vertex],0)),1,1,"")</f>
        <v>2</v>
      </c>
    </row>
    <row r="41" spans="1:54" ht="15">
      <c r="A41" s="65" t="s">
        <v>280</v>
      </c>
      <c r="B41" s="65" t="s">
        <v>280</v>
      </c>
      <c r="C41" s="66" t="s">
        <v>2795</v>
      </c>
      <c r="D41" s="67"/>
      <c r="E41" s="68"/>
      <c r="F41" s="69"/>
      <c r="G41" s="66"/>
      <c r="H41" s="70"/>
      <c r="I41" s="71"/>
      <c r="J41" s="71"/>
      <c r="K41" s="34" t="s">
        <v>65</v>
      </c>
      <c r="L41" s="77">
        <v>41</v>
      </c>
      <c r="M41" s="77"/>
      <c r="N41" s="73"/>
      <c r="O41" s="79" t="s">
        <v>178</v>
      </c>
      <c r="P41" s="81">
        <v>43527.91149305556</v>
      </c>
      <c r="Q41" s="79" t="s">
        <v>426</v>
      </c>
      <c r="R41" s="79"/>
      <c r="S41" s="79"/>
      <c r="T41" s="79" t="s">
        <v>787</v>
      </c>
      <c r="U41" s="79"/>
      <c r="V41" s="82" t="s">
        <v>870</v>
      </c>
      <c r="W41" s="81">
        <v>43527.91149305556</v>
      </c>
      <c r="X41" s="82" t="s">
        <v>1036</v>
      </c>
      <c r="Y41" s="79"/>
      <c r="Z41" s="79"/>
      <c r="AA41" s="85" t="s">
        <v>1618</v>
      </c>
      <c r="AB41" s="85" t="s">
        <v>1617</v>
      </c>
      <c r="AC41" s="79" t="b">
        <v>0</v>
      </c>
      <c r="AD41" s="79">
        <v>1</v>
      </c>
      <c r="AE41" s="85" t="s">
        <v>2114</v>
      </c>
      <c r="AF41" s="79" t="b">
        <v>0</v>
      </c>
      <c r="AG41" s="79" t="s">
        <v>2139</v>
      </c>
      <c r="AH41" s="79"/>
      <c r="AI41" s="85" t="s">
        <v>2100</v>
      </c>
      <c r="AJ41" s="79" t="b">
        <v>0</v>
      </c>
      <c r="AK41" s="79">
        <v>0</v>
      </c>
      <c r="AL41" s="85" t="s">
        <v>2100</v>
      </c>
      <c r="AM41" s="79" t="s">
        <v>2147</v>
      </c>
      <c r="AN41" s="79" t="b">
        <v>0</v>
      </c>
      <c r="AO41" s="85" t="s">
        <v>1617</v>
      </c>
      <c r="AP41" s="79" t="s">
        <v>178</v>
      </c>
      <c r="AQ41" s="79">
        <v>0</v>
      </c>
      <c r="AR41" s="79">
        <v>0</v>
      </c>
      <c r="AS41" s="79"/>
      <c r="AT41" s="79"/>
      <c r="AU41" s="79"/>
      <c r="AV41" s="79"/>
      <c r="AW41" s="79"/>
      <c r="AX41" s="79"/>
      <c r="AY41" s="79"/>
      <c r="AZ41" s="79"/>
      <c r="BA41" s="78" t="str">
        <f>REPLACE(INDEX(GroupVertices[Group],MATCH(Edges[[#This Row],[Vertex 1]],GroupVertices[Vertex],0)),1,1,"")</f>
        <v>2</v>
      </c>
      <c r="BB41" s="78" t="str">
        <f>REPLACE(INDEX(GroupVertices[Group],MATCH(Edges[[#This Row],[Vertex 2]],GroupVertices[Vertex],0)),1,1,"")</f>
        <v>2</v>
      </c>
    </row>
    <row r="42" spans="1:54" ht="15">
      <c r="A42" s="65" t="s">
        <v>280</v>
      </c>
      <c r="B42" s="65" t="s">
        <v>280</v>
      </c>
      <c r="C42" s="66" t="s">
        <v>2795</v>
      </c>
      <c r="D42" s="67"/>
      <c r="E42" s="68"/>
      <c r="F42" s="69"/>
      <c r="G42" s="66"/>
      <c r="H42" s="70"/>
      <c r="I42" s="71"/>
      <c r="J42" s="71"/>
      <c r="K42" s="34" t="s">
        <v>65</v>
      </c>
      <c r="L42" s="77">
        <v>42</v>
      </c>
      <c r="M42" s="77"/>
      <c r="N42" s="73"/>
      <c r="O42" s="79" t="s">
        <v>178</v>
      </c>
      <c r="P42" s="81">
        <v>43527.915243055555</v>
      </c>
      <c r="Q42" s="79" t="s">
        <v>427</v>
      </c>
      <c r="R42" s="79"/>
      <c r="S42" s="79"/>
      <c r="T42" s="79" t="s">
        <v>787</v>
      </c>
      <c r="U42" s="79"/>
      <c r="V42" s="82" t="s">
        <v>870</v>
      </c>
      <c r="W42" s="81">
        <v>43527.915243055555</v>
      </c>
      <c r="X42" s="82" t="s">
        <v>1037</v>
      </c>
      <c r="Y42" s="79"/>
      <c r="Z42" s="79"/>
      <c r="AA42" s="85" t="s">
        <v>1619</v>
      </c>
      <c r="AB42" s="79"/>
      <c r="AC42" s="79" t="b">
        <v>0</v>
      </c>
      <c r="AD42" s="79">
        <v>4</v>
      </c>
      <c r="AE42" s="85" t="s">
        <v>2100</v>
      </c>
      <c r="AF42" s="79" t="b">
        <v>0</v>
      </c>
      <c r="AG42" s="79" t="s">
        <v>2139</v>
      </c>
      <c r="AH42" s="79"/>
      <c r="AI42" s="85" t="s">
        <v>2100</v>
      </c>
      <c r="AJ42" s="79" t="b">
        <v>0</v>
      </c>
      <c r="AK42" s="79">
        <v>0</v>
      </c>
      <c r="AL42" s="85" t="s">
        <v>2100</v>
      </c>
      <c r="AM42" s="79" t="s">
        <v>2147</v>
      </c>
      <c r="AN42" s="79" t="b">
        <v>0</v>
      </c>
      <c r="AO42" s="85" t="s">
        <v>1619</v>
      </c>
      <c r="AP42" s="79" t="s">
        <v>178</v>
      </c>
      <c r="AQ42" s="79">
        <v>0</v>
      </c>
      <c r="AR42" s="79">
        <v>0</v>
      </c>
      <c r="AS42" s="79"/>
      <c r="AT42" s="79"/>
      <c r="AU42" s="79"/>
      <c r="AV42" s="79"/>
      <c r="AW42" s="79"/>
      <c r="AX42" s="79"/>
      <c r="AY42" s="79"/>
      <c r="AZ42" s="79"/>
      <c r="BA42" s="78" t="str">
        <f>REPLACE(INDEX(GroupVertices[Group],MATCH(Edges[[#This Row],[Vertex 1]],GroupVertices[Vertex],0)),1,1,"")</f>
        <v>2</v>
      </c>
      <c r="BB42" s="78" t="str">
        <f>REPLACE(INDEX(GroupVertices[Group],MATCH(Edges[[#This Row],[Vertex 2]],GroupVertices[Vertex],0)),1,1,"")</f>
        <v>2</v>
      </c>
    </row>
    <row r="43" spans="1:54" ht="15">
      <c r="A43" s="65" t="s">
        <v>280</v>
      </c>
      <c r="B43" s="65" t="s">
        <v>280</v>
      </c>
      <c r="C43" s="66" t="s">
        <v>2795</v>
      </c>
      <c r="D43" s="67"/>
      <c r="E43" s="68"/>
      <c r="F43" s="69"/>
      <c r="G43" s="66"/>
      <c r="H43" s="70"/>
      <c r="I43" s="71"/>
      <c r="J43" s="71"/>
      <c r="K43" s="34" t="s">
        <v>65</v>
      </c>
      <c r="L43" s="77">
        <v>43</v>
      </c>
      <c r="M43" s="77"/>
      <c r="N43" s="73"/>
      <c r="O43" s="79" t="s">
        <v>178</v>
      </c>
      <c r="P43" s="81">
        <v>43527.91921296297</v>
      </c>
      <c r="Q43" s="79" t="s">
        <v>428</v>
      </c>
      <c r="R43" s="79"/>
      <c r="S43" s="79"/>
      <c r="T43" s="79" t="s">
        <v>787</v>
      </c>
      <c r="U43" s="79"/>
      <c r="V43" s="82" t="s">
        <v>870</v>
      </c>
      <c r="W43" s="81">
        <v>43527.91921296297</v>
      </c>
      <c r="X43" s="82" t="s">
        <v>1038</v>
      </c>
      <c r="Y43" s="79"/>
      <c r="Z43" s="79"/>
      <c r="AA43" s="85" t="s">
        <v>1620</v>
      </c>
      <c r="AB43" s="85" t="s">
        <v>1619</v>
      </c>
      <c r="AC43" s="79" t="b">
        <v>0</v>
      </c>
      <c r="AD43" s="79">
        <v>6</v>
      </c>
      <c r="AE43" s="85" t="s">
        <v>2114</v>
      </c>
      <c r="AF43" s="79" t="b">
        <v>0</v>
      </c>
      <c r="AG43" s="79" t="s">
        <v>2139</v>
      </c>
      <c r="AH43" s="79"/>
      <c r="AI43" s="85" t="s">
        <v>2100</v>
      </c>
      <c r="AJ43" s="79" t="b">
        <v>0</v>
      </c>
      <c r="AK43" s="79">
        <v>0</v>
      </c>
      <c r="AL43" s="85" t="s">
        <v>2100</v>
      </c>
      <c r="AM43" s="79" t="s">
        <v>2147</v>
      </c>
      <c r="AN43" s="79" t="b">
        <v>0</v>
      </c>
      <c r="AO43" s="85" t="s">
        <v>1619</v>
      </c>
      <c r="AP43" s="79" t="s">
        <v>178</v>
      </c>
      <c r="AQ43" s="79">
        <v>0</v>
      </c>
      <c r="AR43" s="79">
        <v>0</v>
      </c>
      <c r="AS43" s="79"/>
      <c r="AT43" s="79"/>
      <c r="AU43" s="79"/>
      <c r="AV43" s="79"/>
      <c r="AW43" s="79"/>
      <c r="AX43" s="79"/>
      <c r="AY43" s="79"/>
      <c r="AZ43" s="79"/>
      <c r="BA43" s="78" t="str">
        <f>REPLACE(INDEX(GroupVertices[Group],MATCH(Edges[[#This Row],[Vertex 1]],GroupVertices[Vertex],0)),1,1,"")</f>
        <v>2</v>
      </c>
      <c r="BB43" s="78" t="str">
        <f>REPLACE(INDEX(GroupVertices[Group],MATCH(Edges[[#This Row],[Vertex 2]],GroupVertices[Vertex],0)),1,1,"")</f>
        <v>2</v>
      </c>
    </row>
    <row r="44" spans="1:54" ht="15">
      <c r="A44" s="65" t="s">
        <v>280</v>
      </c>
      <c r="B44" s="65" t="s">
        <v>280</v>
      </c>
      <c r="C44" s="66" t="s">
        <v>2795</v>
      </c>
      <c r="D44" s="67"/>
      <c r="E44" s="68"/>
      <c r="F44" s="69"/>
      <c r="G44" s="66"/>
      <c r="H44" s="70"/>
      <c r="I44" s="71"/>
      <c r="J44" s="71"/>
      <c r="K44" s="34" t="s">
        <v>65</v>
      </c>
      <c r="L44" s="77">
        <v>44</v>
      </c>
      <c r="M44" s="77"/>
      <c r="N44" s="73"/>
      <c r="O44" s="79" t="s">
        <v>178</v>
      </c>
      <c r="P44" s="81">
        <v>43527.92434027778</v>
      </c>
      <c r="Q44" s="79" t="s">
        <v>429</v>
      </c>
      <c r="R44" s="79"/>
      <c r="S44" s="79"/>
      <c r="T44" s="79" t="s">
        <v>787</v>
      </c>
      <c r="U44" s="79"/>
      <c r="V44" s="82" t="s">
        <v>870</v>
      </c>
      <c r="W44" s="81">
        <v>43527.92434027778</v>
      </c>
      <c r="X44" s="82" t="s">
        <v>1039</v>
      </c>
      <c r="Y44" s="79"/>
      <c r="Z44" s="79"/>
      <c r="AA44" s="85" t="s">
        <v>1621</v>
      </c>
      <c r="AB44" s="79"/>
      <c r="AC44" s="79" t="b">
        <v>0</v>
      </c>
      <c r="AD44" s="79">
        <v>2</v>
      </c>
      <c r="AE44" s="85" t="s">
        <v>2100</v>
      </c>
      <c r="AF44" s="79" t="b">
        <v>0</v>
      </c>
      <c r="AG44" s="79" t="s">
        <v>2139</v>
      </c>
      <c r="AH44" s="79"/>
      <c r="AI44" s="85" t="s">
        <v>2100</v>
      </c>
      <c r="AJ44" s="79" t="b">
        <v>0</v>
      </c>
      <c r="AK44" s="79">
        <v>0</v>
      </c>
      <c r="AL44" s="85" t="s">
        <v>2100</v>
      </c>
      <c r="AM44" s="79" t="s">
        <v>2147</v>
      </c>
      <c r="AN44" s="79" t="b">
        <v>0</v>
      </c>
      <c r="AO44" s="85" t="s">
        <v>1621</v>
      </c>
      <c r="AP44" s="79" t="s">
        <v>178</v>
      </c>
      <c r="AQ44" s="79">
        <v>0</v>
      </c>
      <c r="AR44" s="79">
        <v>0</v>
      </c>
      <c r="AS44" s="79"/>
      <c r="AT44" s="79"/>
      <c r="AU44" s="79"/>
      <c r="AV44" s="79"/>
      <c r="AW44" s="79"/>
      <c r="AX44" s="79"/>
      <c r="AY44" s="79"/>
      <c r="AZ44" s="79"/>
      <c r="BA44" s="78" t="str">
        <f>REPLACE(INDEX(GroupVertices[Group],MATCH(Edges[[#This Row],[Vertex 1]],GroupVertices[Vertex],0)),1,1,"")</f>
        <v>2</v>
      </c>
      <c r="BB44" s="78" t="str">
        <f>REPLACE(INDEX(GroupVertices[Group],MATCH(Edges[[#This Row],[Vertex 2]],GroupVertices[Vertex],0)),1,1,"")</f>
        <v>2</v>
      </c>
    </row>
    <row r="45" spans="1:54" ht="15">
      <c r="A45" s="65" t="s">
        <v>280</v>
      </c>
      <c r="B45" s="65" t="s">
        <v>280</v>
      </c>
      <c r="C45" s="66" t="s">
        <v>2795</v>
      </c>
      <c r="D45" s="67"/>
      <c r="E45" s="68"/>
      <c r="F45" s="69"/>
      <c r="G45" s="66"/>
      <c r="H45" s="70"/>
      <c r="I45" s="71"/>
      <c r="J45" s="71"/>
      <c r="K45" s="34" t="s">
        <v>65</v>
      </c>
      <c r="L45" s="77">
        <v>45</v>
      </c>
      <c r="M45" s="77"/>
      <c r="N45" s="73"/>
      <c r="O45" s="79" t="s">
        <v>178</v>
      </c>
      <c r="P45" s="81">
        <v>43527.92685185185</v>
      </c>
      <c r="Q45" s="79" t="s">
        <v>430</v>
      </c>
      <c r="R45" s="79"/>
      <c r="S45" s="79"/>
      <c r="T45" s="79" t="s">
        <v>787</v>
      </c>
      <c r="U45" s="79"/>
      <c r="V45" s="82" t="s">
        <v>870</v>
      </c>
      <c r="W45" s="81">
        <v>43527.92685185185</v>
      </c>
      <c r="X45" s="82" t="s">
        <v>1040</v>
      </c>
      <c r="Y45" s="79"/>
      <c r="Z45" s="79"/>
      <c r="AA45" s="85" t="s">
        <v>1622</v>
      </c>
      <c r="AB45" s="85" t="s">
        <v>1621</v>
      </c>
      <c r="AC45" s="79" t="b">
        <v>0</v>
      </c>
      <c r="AD45" s="79">
        <v>3</v>
      </c>
      <c r="AE45" s="85" t="s">
        <v>2114</v>
      </c>
      <c r="AF45" s="79" t="b">
        <v>0</v>
      </c>
      <c r="AG45" s="79" t="s">
        <v>2139</v>
      </c>
      <c r="AH45" s="79"/>
      <c r="AI45" s="85" t="s">
        <v>2100</v>
      </c>
      <c r="AJ45" s="79" t="b">
        <v>0</v>
      </c>
      <c r="AK45" s="79">
        <v>1</v>
      </c>
      <c r="AL45" s="85" t="s">
        <v>2100</v>
      </c>
      <c r="AM45" s="79" t="s">
        <v>2147</v>
      </c>
      <c r="AN45" s="79" t="b">
        <v>0</v>
      </c>
      <c r="AO45" s="85" t="s">
        <v>1621</v>
      </c>
      <c r="AP45" s="79" t="s">
        <v>178</v>
      </c>
      <c r="AQ45" s="79">
        <v>0</v>
      </c>
      <c r="AR45" s="79">
        <v>0</v>
      </c>
      <c r="AS45" s="79"/>
      <c r="AT45" s="79"/>
      <c r="AU45" s="79"/>
      <c r="AV45" s="79"/>
      <c r="AW45" s="79"/>
      <c r="AX45" s="79"/>
      <c r="AY45" s="79"/>
      <c r="AZ45" s="79"/>
      <c r="BA45" s="78" t="str">
        <f>REPLACE(INDEX(GroupVertices[Group],MATCH(Edges[[#This Row],[Vertex 1]],GroupVertices[Vertex],0)),1,1,"")</f>
        <v>2</v>
      </c>
      <c r="BB45" s="78" t="str">
        <f>REPLACE(INDEX(GroupVertices[Group],MATCH(Edges[[#This Row],[Vertex 2]],GroupVertices[Vertex],0)),1,1,"")</f>
        <v>2</v>
      </c>
    </row>
    <row r="46" spans="1:54" ht="15">
      <c r="A46" s="65" t="s">
        <v>280</v>
      </c>
      <c r="B46" s="65" t="s">
        <v>280</v>
      </c>
      <c r="C46" s="66" t="s">
        <v>2795</v>
      </c>
      <c r="D46" s="67"/>
      <c r="E46" s="68"/>
      <c r="F46" s="69"/>
      <c r="G46" s="66"/>
      <c r="H46" s="70"/>
      <c r="I46" s="71"/>
      <c r="J46" s="71"/>
      <c r="K46" s="34" t="s">
        <v>65</v>
      </c>
      <c r="L46" s="77">
        <v>46</v>
      </c>
      <c r="M46" s="77"/>
      <c r="N46" s="73"/>
      <c r="O46" s="79" t="s">
        <v>178</v>
      </c>
      <c r="P46" s="81">
        <v>43527.93025462963</v>
      </c>
      <c r="Q46" s="79" t="s">
        <v>431</v>
      </c>
      <c r="R46" s="79"/>
      <c r="S46" s="79"/>
      <c r="T46" s="79" t="s">
        <v>787</v>
      </c>
      <c r="U46" s="79"/>
      <c r="V46" s="82" t="s">
        <v>870</v>
      </c>
      <c r="W46" s="81">
        <v>43527.93025462963</v>
      </c>
      <c r="X46" s="82" t="s">
        <v>1041</v>
      </c>
      <c r="Y46" s="79"/>
      <c r="Z46" s="79"/>
      <c r="AA46" s="85" t="s">
        <v>1623</v>
      </c>
      <c r="AB46" s="79"/>
      <c r="AC46" s="79" t="b">
        <v>0</v>
      </c>
      <c r="AD46" s="79">
        <v>4</v>
      </c>
      <c r="AE46" s="85" t="s">
        <v>2100</v>
      </c>
      <c r="AF46" s="79" t="b">
        <v>0</v>
      </c>
      <c r="AG46" s="79" t="s">
        <v>2139</v>
      </c>
      <c r="AH46" s="79"/>
      <c r="AI46" s="85" t="s">
        <v>2100</v>
      </c>
      <c r="AJ46" s="79" t="b">
        <v>0</v>
      </c>
      <c r="AK46" s="79">
        <v>0</v>
      </c>
      <c r="AL46" s="85" t="s">
        <v>2100</v>
      </c>
      <c r="AM46" s="79" t="s">
        <v>2147</v>
      </c>
      <c r="AN46" s="79" t="b">
        <v>0</v>
      </c>
      <c r="AO46" s="85" t="s">
        <v>1623</v>
      </c>
      <c r="AP46" s="79" t="s">
        <v>178</v>
      </c>
      <c r="AQ46" s="79">
        <v>0</v>
      </c>
      <c r="AR46" s="79">
        <v>0</v>
      </c>
      <c r="AS46" s="79"/>
      <c r="AT46" s="79"/>
      <c r="AU46" s="79"/>
      <c r="AV46" s="79"/>
      <c r="AW46" s="79"/>
      <c r="AX46" s="79"/>
      <c r="AY46" s="79"/>
      <c r="AZ46" s="79"/>
      <c r="BA46" s="78" t="str">
        <f>REPLACE(INDEX(GroupVertices[Group],MATCH(Edges[[#This Row],[Vertex 1]],GroupVertices[Vertex],0)),1,1,"")</f>
        <v>2</v>
      </c>
      <c r="BB46" s="78" t="str">
        <f>REPLACE(INDEX(GroupVertices[Group],MATCH(Edges[[#This Row],[Vertex 2]],GroupVertices[Vertex],0)),1,1,"")</f>
        <v>2</v>
      </c>
    </row>
    <row r="47" spans="1:54" ht="15">
      <c r="A47" s="65" t="s">
        <v>278</v>
      </c>
      <c r="B47" s="65" t="s">
        <v>280</v>
      </c>
      <c r="C47" s="66" t="s">
        <v>2796</v>
      </c>
      <c r="D47" s="67"/>
      <c r="E47" s="68"/>
      <c r="F47" s="69"/>
      <c r="G47" s="66"/>
      <c r="H47" s="70"/>
      <c r="I47" s="71"/>
      <c r="J47" s="71"/>
      <c r="K47" s="34" t="s">
        <v>65</v>
      </c>
      <c r="L47" s="77">
        <v>47</v>
      </c>
      <c r="M47" s="77"/>
      <c r="N47" s="73"/>
      <c r="O47" s="79" t="s">
        <v>325</v>
      </c>
      <c r="P47" s="81">
        <v>43528.01688657407</v>
      </c>
      <c r="Q47" s="79" t="s">
        <v>430</v>
      </c>
      <c r="R47" s="79"/>
      <c r="S47" s="79"/>
      <c r="T47" s="79"/>
      <c r="U47" s="79"/>
      <c r="V47" s="82" t="s">
        <v>868</v>
      </c>
      <c r="W47" s="81">
        <v>43528.01688657407</v>
      </c>
      <c r="X47" s="82" t="s">
        <v>1042</v>
      </c>
      <c r="Y47" s="79"/>
      <c r="Z47" s="79"/>
      <c r="AA47" s="85" t="s">
        <v>1624</v>
      </c>
      <c r="AB47" s="79"/>
      <c r="AC47" s="79" t="b">
        <v>0</v>
      </c>
      <c r="AD47" s="79">
        <v>0</v>
      </c>
      <c r="AE47" s="85" t="s">
        <v>2100</v>
      </c>
      <c r="AF47" s="79" t="b">
        <v>0</v>
      </c>
      <c r="AG47" s="79" t="s">
        <v>2139</v>
      </c>
      <c r="AH47" s="79"/>
      <c r="AI47" s="85" t="s">
        <v>2100</v>
      </c>
      <c r="AJ47" s="79" t="b">
        <v>0</v>
      </c>
      <c r="AK47" s="79">
        <v>1</v>
      </c>
      <c r="AL47" s="85" t="s">
        <v>1622</v>
      </c>
      <c r="AM47" s="79" t="s">
        <v>2147</v>
      </c>
      <c r="AN47" s="79" t="b">
        <v>0</v>
      </c>
      <c r="AO47" s="85" t="s">
        <v>1622</v>
      </c>
      <c r="AP47" s="79" t="s">
        <v>178</v>
      </c>
      <c r="AQ47" s="79">
        <v>0</v>
      </c>
      <c r="AR47" s="79">
        <v>0</v>
      </c>
      <c r="AS47" s="79"/>
      <c r="AT47" s="79"/>
      <c r="AU47" s="79"/>
      <c r="AV47" s="79"/>
      <c r="AW47" s="79"/>
      <c r="AX47" s="79"/>
      <c r="AY47" s="79"/>
      <c r="AZ47" s="79"/>
      <c r="BA47" s="78" t="str">
        <f>REPLACE(INDEX(GroupVertices[Group],MATCH(Edges[[#This Row],[Vertex 1]],GroupVertices[Vertex],0)),1,1,"")</f>
        <v>2</v>
      </c>
      <c r="BB47" s="78" t="str">
        <f>REPLACE(INDEX(GroupVertices[Group],MATCH(Edges[[#This Row],[Vertex 2]],GroupVertices[Vertex],0)),1,1,"")</f>
        <v>2</v>
      </c>
    </row>
    <row r="48" spans="1:54" ht="15">
      <c r="A48" s="65" t="s">
        <v>243</v>
      </c>
      <c r="B48" s="65" t="s">
        <v>319</v>
      </c>
      <c r="C48" s="66" t="s">
        <v>2798</v>
      </c>
      <c r="D48" s="67"/>
      <c r="E48" s="68"/>
      <c r="F48" s="69"/>
      <c r="G48" s="66"/>
      <c r="H48" s="70"/>
      <c r="I48" s="71"/>
      <c r="J48" s="71"/>
      <c r="K48" s="34" t="s">
        <v>65</v>
      </c>
      <c r="L48" s="77">
        <v>48</v>
      </c>
      <c r="M48" s="77"/>
      <c r="N48" s="73"/>
      <c r="O48" s="79" t="s">
        <v>326</v>
      </c>
      <c r="P48" s="81">
        <v>43528.13136574074</v>
      </c>
      <c r="Q48" s="79" t="s">
        <v>333</v>
      </c>
      <c r="R48" s="79"/>
      <c r="S48" s="79"/>
      <c r="T48" s="79"/>
      <c r="U48" s="79"/>
      <c r="V48" s="82" t="s">
        <v>834</v>
      </c>
      <c r="W48" s="81">
        <v>43528.13136574074</v>
      </c>
      <c r="X48" s="82" t="s">
        <v>952</v>
      </c>
      <c r="Y48" s="79"/>
      <c r="Z48" s="79"/>
      <c r="AA48" s="85" t="s">
        <v>1534</v>
      </c>
      <c r="AB48" s="79"/>
      <c r="AC48" s="79" t="b">
        <v>0</v>
      </c>
      <c r="AD48" s="79">
        <v>0</v>
      </c>
      <c r="AE48" s="85" t="s">
        <v>2100</v>
      </c>
      <c r="AF48" s="79" t="b">
        <v>0</v>
      </c>
      <c r="AG48" s="79" t="s">
        <v>2139</v>
      </c>
      <c r="AH48" s="79"/>
      <c r="AI48" s="85" t="s">
        <v>2100</v>
      </c>
      <c r="AJ48" s="79" t="b">
        <v>0</v>
      </c>
      <c r="AK48" s="79">
        <v>8</v>
      </c>
      <c r="AL48" s="85" t="s">
        <v>1570</v>
      </c>
      <c r="AM48" s="79" t="s">
        <v>2145</v>
      </c>
      <c r="AN48" s="79" t="b">
        <v>0</v>
      </c>
      <c r="AO48" s="85" t="s">
        <v>1570</v>
      </c>
      <c r="AP48" s="79" t="s">
        <v>178</v>
      </c>
      <c r="AQ48" s="79">
        <v>0</v>
      </c>
      <c r="AR48" s="79">
        <v>0</v>
      </c>
      <c r="AS48" s="79"/>
      <c r="AT48" s="79"/>
      <c r="AU48" s="79"/>
      <c r="AV48" s="79"/>
      <c r="AW48" s="79"/>
      <c r="AX48" s="79"/>
      <c r="AY48" s="79"/>
      <c r="AZ48" s="79"/>
      <c r="BA48" s="78" t="str">
        <f>REPLACE(INDEX(GroupVertices[Group],MATCH(Edges[[#This Row],[Vertex 1]],GroupVertices[Vertex],0)),1,1,"")</f>
        <v>5</v>
      </c>
      <c r="BB48" s="78" t="str">
        <f>REPLACE(INDEX(GroupVertices[Group],MATCH(Edges[[#This Row],[Vertex 2]],GroupVertices[Vertex],0)),1,1,"")</f>
        <v>5</v>
      </c>
    </row>
    <row r="49" spans="1:54" ht="15">
      <c r="A49" s="65" t="s">
        <v>245</v>
      </c>
      <c r="B49" s="65" t="s">
        <v>319</v>
      </c>
      <c r="C49" s="66" t="s">
        <v>2798</v>
      </c>
      <c r="D49" s="67"/>
      <c r="E49" s="68"/>
      <c r="F49" s="69"/>
      <c r="G49" s="66"/>
      <c r="H49" s="70"/>
      <c r="I49" s="71"/>
      <c r="J49" s="71"/>
      <c r="K49" s="34" t="s">
        <v>65</v>
      </c>
      <c r="L49" s="77">
        <v>49</v>
      </c>
      <c r="M49" s="77"/>
      <c r="N49" s="73"/>
      <c r="O49" s="79" t="s">
        <v>326</v>
      </c>
      <c r="P49" s="81">
        <v>43528.227847222224</v>
      </c>
      <c r="Q49" s="79" t="s">
        <v>333</v>
      </c>
      <c r="R49" s="79"/>
      <c r="S49" s="79"/>
      <c r="T49" s="79"/>
      <c r="U49" s="79"/>
      <c r="V49" s="82" t="s">
        <v>836</v>
      </c>
      <c r="W49" s="81">
        <v>43528.227847222224</v>
      </c>
      <c r="X49" s="82" t="s">
        <v>954</v>
      </c>
      <c r="Y49" s="79"/>
      <c r="Z49" s="79"/>
      <c r="AA49" s="85" t="s">
        <v>1536</v>
      </c>
      <c r="AB49" s="79"/>
      <c r="AC49" s="79" t="b">
        <v>0</v>
      </c>
      <c r="AD49" s="79">
        <v>0</v>
      </c>
      <c r="AE49" s="85" t="s">
        <v>2100</v>
      </c>
      <c r="AF49" s="79" t="b">
        <v>0</v>
      </c>
      <c r="AG49" s="79" t="s">
        <v>2139</v>
      </c>
      <c r="AH49" s="79"/>
      <c r="AI49" s="85" t="s">
        <v>2100</v>
      </c>
      <c r="AJ49" s="79" t="b">
        <v>0</v>
      </c>
      <c r="AK49" s="79">
        <v>8</v>
      </c>
      <c r="AL49" s="85" t="s">
        <v>1570</v>
      </c>
      <c r="AM49" s="79" t="s">
        <v>2145</v>
      </c>
      <c r="AN49" s="79" t="b">
        <v>0</v>
      </c>
      <c r="AO49" s="85" t="s">
        <v>1570</v>
      </c>
      <c r="AP49" s="79" t="s">
        <v>178</v>
      </c>
      <c r="AQ49" s="79">
        <v>0</v>
      </c>
      <c r="AR49" s="79">
        <v>0</v>
      </c>
      <c r="AS49" s="79"/>
      <c r="AT49" s="79"/>
      <c r="AU49" s="79"/>
      <c r="AV49" s="79"/>
      <c r="AW49" s="79"/>
      <c r="AX49" s="79"/>
      <c r="AY49" s="79"/>
      <c r="AZ49" s="79"/>
      <c r="BA49" s="78" t="str">
        <f>REPLACE(INDEX(GroupVertices[Group],MATCH(Edges[[#This Row],[Vertex 1]],GroupVertices[Vertex],0)),1,1,"")</f>
        <v>5</v>
      </c>
      <c r="BB49" s="78" t="str">
        <f>REPLACE(INDEX(GroupVertices[Group],MATCH(Edges[[#This Row],[Vertex 2]],GroupVertices[Vertex],0)),1,1,"")</f>
        <v>5</v>
      </c>
    </row>
    <row r="50" spans="1:54" ht="15">
      <c r="A50" s="65" t="s">
        <v>220</v>
      </c>
      <c r="B50" s="65" t="s">
        <v>319</v>
      </c>
      <c r="C50" s="66" t="s">
        <v>2798</v>
      </c>
      <c r="D50" s="67"/>
      <c r="E50" s="68"/>
      <c r="F50" s="69"/>
      <c r="G50" s="66"/>
      <c r="H50" s="70"/>
      <c r="I50" s="71"/>
      <c r="J50" s="71"/>
      <c r="K50" s="34" t="s">
        <v>65</v>
      </c>
      <c r="L50" s="77">
        <v>50</v>
      </c>
      <c r="M50" s="77"/>
      <c r="N50" s="73"/>
      <c r="O50" s="79" t="s">
        <v>326</v>
      </c>
      <c r="P50" s="81">
        <v>43527.89923611111</v>
      </c>
      <c r="Q50" s="79" t="s">
        <v>333</v>
      </c>
      <c r="R50" s="79"/>
      <c r="S50" s="79"/>
      <c r="T50" s="79"/>
      <c r="U50" s="79"/>
      <c r="V50" s="82" t="s">
        <v>811</v>
      </c>
      <c r="W50" s="81">
        <v>43527.89923611111</v>
      </c>
      <c r="X50" s="82" t="s">
        <v>918</v>
      </c>
      <c r="Y50" s="79"/>
      <c r="Z50" s="79"/>
      <c r="AA50" s="85" t="s">
        <v>1500</v>
      </c>
      <c r="AB50" s="79"/>
      <c r="AC50" s="79" t="b">
        <v>0</v>
      </c>
      <c r="AD50" s="79">
        <v>0</v>
      </c>
      <c r="AE50" s="85" t="s">
        <v>2100</v>
      </c>
      <c r="AF50" s="79" t="b">
        <v>0</v>
      </c>
      <c r="AG50" s="79" t="s">
        <v>2139</v>
      </c>
      <c r="AH50" s="79"/>
      <c r="AI50" s="85" t="s">
        <v>2100</v>
      </c>
      <c r="AJ50" s="79" t="b">
        <v>0</v>
      </c>
      <c r="AK50" s="79">
        <v>8</v>
      </c>
      <c r="AL50" s="85" t="s">
        <v>1570</v>
      </c>
      <c r="AM50" s="79" t="s">
        <v>2148</v>
      </c>
      <c r="AN50" s="79" t="b">
        <v>0</v>
      </c>
      <c r="AO50" s="85" t="s">
        <v>1570</v>
      </c>
      <c r="AP50" s="79" t="s">
        <v>178</v>
      </c>
      <c r="AQ50" s="79">
        <v>0</v>
      </c>
      <c r="AR50" s="79">
        <v>0</v>
      </c>
      <c r="AS50" s="79"/>
      <c r="AT50" s="79"/>
      <c r="AU50" s="79"/>
      <c r="AV50" s="79"/>
      <c r="AW50" s="79"/>
      <c r="AX50" s="79"/>
      <c r="AY50" s="79"/>
      <c r="AZ50" s="79"/>
      <c r="BA50" s="78" t="str">
        <f>REPLACE(INDEX(GroupVertices[Group],MATCH(Edges[[#This Row],[Vertex 1]],GroupVertices[Vertex],0)),1,1,"")</f>
        <v>5</v>
      </c>
      <c r="BB50" s="78" t="str">
        <f>REPLACE(INDEX(GroupVertices[Group],MATCH(Edges[[#This Row],[Vertex 2]],GroupVertices[Vertex],0)),1,1,"")</f>
        <v>5</v>
      </c>
    </row>
    <row r="51" spans="1:54" ht="15">
      <c r="A51" s="65" t="s">
        <v>217</v>
      </c>
      <c r="B51" s="65" t="s">
        <v>319</v>
      </c>
      <c r="C51" s="66" t="s">
        <v>2798</v>
      </c>
      <c r="D51" s="67"/>
      <c r="E51" s="68"/>
      <c r="F51" s="69"/>
      <c r="G51" s="66"/>
      <c r="H51" s="70"/>
      <c r="I51" s="71"/>
      <c r="J51" s="71"/>
      <c r="K51" s="34" t="s">
        <v>65</v>
      </c>
      <c r="L51" s="77">
        <v>51</v>
      </c>
      <c r="M51" s="77"/>
      <c r="N51" s="73"/>
      <c r="O51" s="79" t="s">
        <v>326</v>
      </c>
      <c r="P51" s="81">
        <v>43527.89140046296</v>
      </c>
      <c r="Q51" s="79" t="s">
        <v>333</v>
      </c>
      <c r="R51" s="79"/>
      <c r="S51" s="79"/>
      <c r="T51" s="79"/>
      <c r="U51" s="79"/>
      <c r="V51" s="82" t="s">
        <v>808</v>
      </c>
      <c r="W51" s="81">
        <v>43527.89140046296</v>
      </c>
      <c r="X51" s="82" t="s">
        <v>915</v>
      </c>
      <c r="Y51" s="79"/>
      <c r="Z51" s="79"/>
      <c r="AA51" s="85" t="s">
        <v>1497</v>
      </c>
      <c r="AB51" s="79"/>
      <c r="AC51" s="79" t="b">
        <v>0</v>
      </c>
      <c r="AD51" s="79">
        <v>0</v>
      </c>
      <c r="AE51" s="85" t="s">
        <v>2100</v>
      </c>
      <c r="AF51" s="79" t="b">
        <v>0</v>
      </c>
      <c r="AG51" s="79" t="s">
        <v>2139</v>
      </c>
      <c r="AH51" s="79"/>
      <c r="AI51" s="85" t="s">
        <v>2100</v>
      </c>
      <c r="AJ51" s="79" t="b">
        <v>0</v>
      </c>
      <c r="AK51" s="79">
        <v>8</v>
      </c>
      <c r="AL51" s="85" t="s">
        <v>1570</v>
      </c>
      <c r="AM51" s="79" t="s">
        <v>2146</v>
      </c>
      <c r="AN51" s="79" t="b">
        <v>0</v>
      </c>
      <c r="AO51" s="85" t="s">
        <v>1570</v>
      </c>
      <c r="AP51" s="79" t="s">
        <v>178</v>
      </c>
      <c r="AQ51" s="79">
        <v>0</v>
      </c>
      <c r="AR51" s="79">
        <v>0</v>
      </c>
      <c r="AS51" s="79"/>
      <c r="AT51" s="79"/>
      <c r="AU51" s="79"/>
      <c r="AV51" s="79"/>
      <c r="AW51" s="79"/>
      <c r="AX51" s="79"/>
      <c r="AY51" s="79"/>
      <c r="AZ51" s="79"/>
      <c r="BA51" s="78" t="str">
        <f>REPLACE(INDEX(GroupVertices[Group],MATCH(Edges[[#This Row],[Vertex 1]],GroupVertices[Vertex],0)),1,1,"")</f>
        <v>5</v>
      </c>
      <c r="BB51" s="78" t="str">
        <f>REPLACE(INDEX(GroupVertices[Group],MATCH(Edges[[#This Row],[Vertex 2]],GroupVertices[Vertex],0)),1,1,"")</f>
        <v>5</v>
      </c>
    </row>
    <row r="52" spans="1:54" ht="15">
      <c r="A52" s="65" t="s">
        <v>216</v>
      </c>
      <c r="B52" s="65" t="s">
        <v>319</v>
      </c>
      <c r="C52" s="66" t="s">
        <v>2798</v>
      </c>
      <c r="D52" s="67"/>
      <c r="E52" s="68"/>
      <c r="F52" s="69"/>
      <c r="G52" s="66"/>
      <c r="H52" s="70"/>
      <c r="I52" s="71"/>
      <c r="J52" s="71"/>
      <c r="K52" s="34" t="s">
        <v>65</v>
      </c>
      <c r="L52" s="77">
        <v>52</v>
      </c>
      <c r="M52" s="77"/>
      <c r="N52" s="73"/>
      <c r="O52" s="79" t="s">
        <v>326</v>
      </c>
      <c r="P52" s="81">
        <v>43527.88841435185</v>
      </c>
      <c r="Q52" s="79" t="s">
        <v>333</v>
      </c>
      <c r="R52" s="79"/>
      <c r="S52" s="79"/>
      <c r="T52" s="79"/>
      <c r="U52" s="79"/>
      <c r="V52" s="82" t="s">
        <v>807</v>
      </c>
      <c r="W52" s="81">
        <v>43527.88841435185</v>
      </c>
      <c r="X52" s="82" t="s">
        <v>914</v>
      </c>
      <c r="Y52" s="79"/>
      <c r="Z52" s="79"/>
      <c r="AA52" s="85" t="s">
        <v>1496</v>
      </c>
      <c r="AB52" s="79"/>
      <c r="AC52" s="79" t="b">
        <v>0</v>
      </c>
      <c r="AD52" s="79">
        <v>0</v>
      </c>
      <c r="AE52" s="85" t="s">
        <v>2100</v>
      </c>
      <c r="AF52" s="79" t="b">
        <v>0</v>
      </c>
      <c r="AG52" s="79" t="s">
        <v>2139</v>
      </c>
      <c r="AH52" s="79"/>
      <c r="AI52" s="85" t="s">
        <v>2100</v>
      </c>
      <c r="AJ52" s="79" t="b">
        <v>0</v>
      </c>
      <c r="AK52" s="79">
        <v>8</v>
      </c>
      <c r="AL52" s="85" t="s">
        <v>1570</v>
      </c>
      <c r="AM52" s="79" t="s">
        <v>2144</v>
      </c>
      <c r="AN52" s="79" t="b">
        <v>0</v>
      </c>
      <c r="AO52" s="85" t="s">
        <v>1570</v>
      </c>
      <c r="AP52" s="79" t="s">
        <v>178</v>
      </c>
      <c r="AQ52" s="79">
        <v>0</v>
      </c>
      <c r="AR52" s="79">
        <v>0</v>
      </c>
      <c r="AS52" s="79"/>
      <c r="AT52" s="79"/>
      <c r="AU52" s="79"/>
      <c r="AV52" s="79"/>
      <c r="AW52" s="79"/>
      <c r="AX52" s="79"/>
      <c r="AY52" s="79"/>
      <c r="AZ52" s="79"/>
      <c r="BA52" s="78" t="str">
        <f>REPLACE(INDEX(GroupVertices[Group],MATCH(Edges[[#This Row],[Vertex 1]],GroupVertices[Vertex],0)),1,1,"")</f>
        <v>5</v>
      </c>
      <c r="BB52" s="78" t="str">
        <f>REPLACE(INDEX(GroupVertices[Group],MATCH(Edges[[#This Row],[Vertex 2]],GroupVertices[Vertex],0)),1,1,"")</f>
        <v>5</v>
      </c>
    </row>
    <row r="53" spans="1:54" ht="15">
      <c r="A53" s="65" t="s">
        <v>215</v>
      </c>
      <c r="B53" s="65" t="s">
        <v>319</v>
      </c>
      <c r="C53" s="66" t="s">
        <v>2798</v>
      </c>
      <c r="D53" s="67"/>
      <c r="E53" s="68"/>
      <c r="F53" s="69"/>
      <c r="G53" s="66"/>
      <c r="H53" s="70"/>
      <c r="I53" s="71"/>
      <c r="J53" s="71"/>
      <c r="K53" s="34" t="s">
        <v>65</v>
      </c>
      <c r="L53" s="77">
        <v>53</v>
      </c>
      <c r="M53" s="77"/>
      <c r="N53" s="73"/>
      <c r="O53" s="79" t="s">
        <v>326</v>
      </c>
      <c r="P53" s="81">
        <v>43527.888125</v>
      </c>
      <c r="Q53" s="79" t="s">
        <v>333</v>
      </c>
      <c r="R53" s="79"/>
      <c r="S53" s="79"/>
      <c r="T53" s="79"/>
      <c r="U53" s="79"/>
      <c r="V53" s="82" t="s">
        <v>806</v>
      </c>
      <c r="W53" s="81">
        <v>43527.888125</v>
      </c>
      <c r="X53" s="82" t="s">
        <v>913</v>
      </c>
      <c r="Y53" s="79"/>
      <c r="Z53" s="79"/>
      <c r="AA53" s="85" t="s">
        <v>1495</v>
      </c>
      <c r="AB53" s="79"/>
      <c r="AC53" s="79" t="b">
        <v>0</v>
      </c>
      <c r="AD53" s="79">
        <v>0</v>
      </c>
      <c r="AE53" s="85" t="s">
        <v>2100</v>
      </c>
      <c r="AF53" s="79" t="b">
        <v>0</v>
      </c>
      <c r="AG53" s="79" t="s">
        <v>2139</v>
      </c>
      <c r="AH53" s="79"/>
      <c r="AI53" s="85" t="s">
        <v>2100</v>
      </c>
      <c r="AJ53" s="79" t="b">
        <v>0</v>
      </c>
      <c r="AK53" s="79">
        <v>8</v>
      </c>
      <c r="AL53" s="85" t="s">
        <v>1570</v>
      </c>
      <c r="AM53" s="79" t="s">
        <v>2145</v>
      </c>
      <c r="AN53" s="79" t="b">
        <v>0</v>
      </c>
      <c r="AO53" s="85" t="s">
        <v>1570</v>
      </c>
      <c r="AP53" s="79" t="s">
        <v>178</v>
      </c>
      <c r="AQ53" s="79">
        <v>0</v>
      </c>
      <c r="AR53" s="79">
        <v>0</v>
      </c>
      <c r="AS53" s="79"/>
      <c r="AT53" s="79"/>
      <c r="AU53" s="79"/>
      <c r="AV53" s="79"/>
      <c r="AW53" s="79"/>
      <c r="AX53" s="79"/>
      <c r="AY53" s="79"/>
      <c r="AZ53" s="79"/>
      <c r="BA53" s="78" t="str">
        <f>REPLACE(INDEX(GroupVertices[Group],MATCH(Edges[[#This Row],[Vertex 1]],GroupVertices[Vertex],0)),1,1,"")</f>
        <v>5</v>
      </c>
      <c r="BB53" s="78" t="str">
        <f>REPLACE(INDEX(GroupVertices[Group],MATCH(Edges[[#This Row],[Vertex 2]],GroupVertices[Vertex],0)),1,1,"")</f>
        <v>5</v>
      </c>
    </row>
    <row r="54" spans="1:54" ht="15">
      <c r="A54" s="65" t="s">
        <v>264</v>
      </c>
      <c r="B54" s="65" t="s">
        <v>319</v>
      </c>
      <c r="C54" s="66" t="s">
        <v>2798</v>
      </c>
      <c r="D54" s="67"/>
      <c r="E54" s="68"/>
      <c r="F54" s="69"/>
      <c r="G54" s="66"/>
      <c r="H54" s="70"/>
      <c r="I54" s="71"/>
      <c r="J54" s="71"/>
      <c r="K54" s="34" t="s">
        <v>65</v>
      </c>
      <c r="L54" s="77">
        <v>54</v>
      </c>
      <c r="M54" s="77"/>
      <c r="N54" s="73"/>
      <c r="O54" s="79" t="s">
        <v>326</v>
      </c>
      <c r="P54" s="81">
        <v>43527.88758101852</v>
      </c>
      <c r="Q54" s="79" t="s">
        <v>333</v>
      </c>
      <c r="R54" s="79"/>
      <c r="S54" s="79"/>
      <c r="T54" s="79" t="s">
        <v>787</v>
      </c>
      <c r="U54" s="79"/>
      <c r="V54" s="82" t="s">
        <v>854</v>
      </c>
      <c r="W54" s="81">
        <v>43527.88758101852</v>
      </c>
      <c r="X54" s="82" t="s">
        <v>988</v>
      </c>
      <c r="Y54" s="79"/>
      <c r="Z54" s="79"/>
      <c r="AA54" s="85" t="s">
        <v>1570</v>
      </c>
      <c r="AB54" s="79"/>
      <c r="AC54" s="79" t="b">
        <v>0</v>
      </c>
      <c r="AD54" s="79">
        <v>55</v>
      </c>
      <c r="AE54" s="85" t="s">
        <v>2100</v>
      </c>
      <c r="AF54" s="79" t="b">
        <v>0</v>
      </c>
      <c r="AG54" s="79" t="s">
        <v>2139</v>
      </c>
      <c r="AH54" s="79"/>
      <c r="AI54" s="85" t="s">
        <v>2100</v>
      </c>
      <c r="AJ54" s="79" t="b">
        <v>0</v>
      </c>
      <c r="AK54" s="79">
        <v>8</v>
      </c>
      <c r="AL54" s="85" t="s">
        <v>2100</v>
      </c>
      <c r="AM54" s="79" t="s">
        <v>2145</v>
      </c>
      <c r="AN54" s="79" t="b">
        <v>0</v>
      </c>
      <c r="AO54" s="85" t="s">
        <v>1570</v>
      </c>
      <c r="AP54" s="79" t="s">
        <v>178</v>
      </c>
      <c r="AQ54" s="79">
        <v>0</v>
      </c>
      <c r="AR54" s="79">
        <v>0</v>
      </c>
      <c r="AS54" s="79"/>
      <c r="AT54" s="79"/>
      <c r="AU54" s="79"/>
      <c r="AV54" s="79"/>
      <c r="AW54" s="79"/>
      <c r="AX54" s="79"/>
      <c r="AY54" s="79"/>
      <c r="AZ54" s="79"/>
      <c r="BA54" s="78" t="str">
        <f>REPLACE(INDEX(GroupVertices[Group],MATCH(Edges[[#This Row],[Vertex 1]],GroupVertices[Vertex],0)),1,1,"")</f>
        <v>3</v>
      </c>
      <c r="BB54" s="78" t="str">
        <f>REPLACE(INDEX(GroupVertices[Group],MATCH(Edges[[#This Row],[Vertex 2]],GroupVertices[Vertex],0)),1,1,"")</f>
        <v>5</v>
      </c>
    </row>
    <row r="55" spans="1:54" ht="15">
      <c r="A55" s="65" t="s">
        <v>239</v>
      </c>
      <c r="B55" s="65" t="s">
        <v>319</v>
      </c>
      <c r="C55" s="66" t="s">
        <v>2798</v>
      </c>
      <c r="D55" s="67"/>
      <c r="E55" s="68"/>
      <c r="F55" s="69"/>
      <c r="G55" s="66"/>
      <c r="H55" s="70"/>
      <c r="I55" s="71"/>
      <c r="J55" s="71"/>
      <c r="K55" s="34" t="s">
        <v>65</v>
      </c>
      <c r="L55" s="77">
        <v>55</v>
      </c>
      <c r="M55" s="77"/>
      <c r="N55" s="73"/>
      <c r="O55" s="79" t="s">
        <v>326</v>
      </c>
      <c r="P55" s="81">
        <v>43528.079050925924</v>
      </c>
      <c r="Q55" s="79" t="s">
        <v>333</v>
      </c>
      <c r="R55" s="79"/>
      <c r="S55" s="79"/>
      <c r="T55" s="79"/>
      <c r="U55" s="79"/>
      <c r="V55" s="82" t="s">
        <v>830</v>
      </c>
      <c r="W55" s="81">
        <v>43528.079050925924</v>
      </c>
      <c r="X55" s="82" t="s">
        <v>947</v>
      </c>
      <c r="Y55" s="79"/>
      <c r="Z55" s="79"/>
      <c r="AA55" s="85" t="s">
        <v>1529</v>
      </c>
      <c r="AB55" s="79"/>
      <c r="AC55" s="79" t="b">
        <v>0</v>
      </c>
      <c r="AD55" s="79">
        <v>0</v>
      </c>
      <c r="AE55" s="85" t="s">
        <v>2100</v>
      </c>
      <c r="AF55" s="79" t="b">
        <v>0</v>
      </c>
      <c r="AG55" s="79" t="s">
        <v>2139</v>
      </c>
      <c r="AH55" s="79"/>
      <c r="AI55" s="85" t="s">
        <v>2100</v>
      </c>
      <c r="AJ55" s="79" t="b">
        <v>0</v>
      </c>
      <c r="AK55" s="79">
        <v>8</v>
      </c>
      <c r="AL55" s="85" t="s">
        <v>1570</v>
      </c>
      <c r="AM55" s="79" t="s">
        <v>2146</v>
      </c>
      <c r="AN55" s="79" t="b">
        <v>0</v>
      </c>
      <c r="AO55" s="85" t="s">
        <v>1570</v>
      </c>
      <c r="AP55" s="79" t="s">
        <v>178</v>
      </c>
      <c r="AQ55" s="79">
        <v>0</v>
      </c>
      <c r="AR55" s="79">
        <v>0</v>
      </c>
      <c r="AS55" s="79"/>
      <c r="AT55" s="79"/>
      <c r="AU55" s="79"/>
      <c r="AV55" s="79"/>
      <c r="AW55" s="79"/>
      <c r="AX55" s="79"/>
      <c r="AY55" s="79"/>
      <c r="AZ55" s="79"/>
      <c r="BA55" s="78" t="str">
        <f>REPLACE(INDEX(GroupVertices[Group],MATCH(Edges[[#This Row],[Vertex 1]],GroupVertices[Vertex],0)),1,1,"")</f>
        <v>5</v>
      </c>
      <c r="BB55" s="78" t="str">
        <f>REPLACE(INDEX(GroupVertices[Group],MATCH(Edges[[#This Row],[Vertex 2]],GroupVertices[Vertex],0)),1,1,"")</f>
        <v>5</v>
      </c>
    </row>
    <row r="56" spans="1:54" ht="15">
      <c r="A56" s="65" t="s">
        <v>278</v>
      </c>
      <c r="B56" s="65" t="s">
        <v>279</v>
      </c>
      <c r="C56" s="66" t="s">
        <v>2796</v>
      </c>
      <c r="D56" s="67"/>
      <c r="E56" s="68"/>
      <c r="F56" s="69"/>
      <c r="G56" s="66"/>
      <c r="H56" s="70"/>
      <c r="I56" s="71"/>
      <c r="J56" s="71"/>
      <c r="K56" s="34" t="s">
        <v>65</v>
      </c>
      <c r="L56" s="77">
        <v>56</v>
      </c>
      <c r="M56" s="77"/>
      <c r="N56" s="73"/>
      <c r="O56" s="79" t="s">
        <v>325</v>
      </c>
      <c r="P56" s="81">
        <v>43528.0165625</v>
      </c>
      <c r="Q56" s="79" t="s">
        <v>423</v>
      </c>
      <c r="R56" s="79"/>
      <c r="S56" s="79"/>
      <c r="T56" s="79"/>
      <c r="U56" s="79"/>
      <c r="V56" s="82" t="s">
        <v>868</v>
      </c>
      <c r="W56" s="81">
        <v>43528.0165625</v>
      </c>
      <c r="X56" s="82" t="s">
        <v>1032</v>
      </c>
      <c r="Y56" s="79"/>
      <c r="Z56" s="79"/>
      <c r="AA56" s="85" t="s">
        <v>1614</v>
      </c>
      <c r="AB56" s="79"/>
      <c r="AC56" s="79" t="b">
        <v>0</v>
      </c>
      <c r="AD56" s="79">
        <v>0</v>
      </c>
      <c r="AE56" s="85" t="s">
        <v>2100</v>
      </c>
      <c r="AF56" s="79" t="b">
        <v>0</v>
      </c>
      <c r="AG56" s="79" t="s">
        <v>2139</v>
      </c>
      <c r="AH56" s="79"/>
      <c r="AI56" s="85" t="s">
        <v>2100</v>
      </c>
      <c r="AJ56" s="79" t="b">
        <v>0</v>
      </c>
      <c r="AK56" s="79">
        <v>1</v>
      </c>
      <c r="AL56" s="85" t="s">
        <v>1613</v>
      </c>
      <c r="AM56" s="79" t="s">
        <v>2147</v>
      </c>
      <c r="AN56" s="79" t="b">
        <v>0</v>
      </c>
      <c r="AO56" s="85" t="s">
        <v>1613</v>
      </c>
      <c r="AP56" s="79" t="s">
        <v>178</v>
      </c>
      <c r="AQ56" s="79">
        <v>0</v>
      </c>
      <c r="AR56" s="79">
        <v>0</v>
      </c>
      <c r="AS56" s="79"/>
      <c r="AT56" s="79"/>
      <c r="AU56" s="79"/>
      <c r="AV56" s="79"/>
      <c r="AW56" s="79"/>
      <c r="AX56" s="79"/>
      <c r="AY56" s="79"/>
      <c r="AZ56" s="79"/>
      <c r="BA56" s="78" t="str">
        <f>REPLACE(INDEX(GroupVertices[Group],MATCH(Edges[[#This Row],[Vertex 1]],GroupVertices[Vertex],0)),1,1,"")</f>
        <v>2</v>
      </c>
      <c r="BB56" s="78" t="str">
        <f>REPLACE(INDEX(GroupVertices[Group],MATCH(Edges[[#This Row],[Vertex 2]],GroupVertices[Vertex],0)),1,1,"")</f>
        <v>2</v>
      </c>
    </row>
    <row r="57" spans="1:54" ht="15">
      <c r="A57" s="65" t="s">
        <v>278</v>
      </c>
      <c r="B57" s="65" t="s">
        <v>279</v>
      </c>
      <c r="C57" s="66" t="s">
        <v>2796</v>
      </c>
      <c r="D57" s="67"/>
      <c r="E57" s="68"/>
      <c r="F57" s="69"/>
      <c r="G57" s="66"/>
      <c r="H57" s="70"/>
      <c r="I57" s="71"/>
      <c r="J57" s="71"/>
      <c r="K57" s="34" t="s">
        <v>65</v>
      </c>
      <c r="L57" s="77">
        <v>57</v>
      </c>
      <c r="M57" s="77"/>
      <c r="N57" s="73"/>
      <c r="O57" s="79" t="s">
        <v>325</v>
      </c>
      <c r="P57" s="81">
        <v>43528.01671296296</v>
      </c>
      <c r="Q57" s="79" t="s">
        <v>422</v>
      </c>
      <c r="R57" s="79"/>
      <c r="S57" s="79"/>
      <c r="T57" s="79"/>
      <c r="U57" s="79"/>
      <c r="V57" s="82" t="s">
        <v>868</v>
      </c>
      <c r="W57" s="81">
        <v>43528.01671296296</v>
      </c>
      <c r="X57" s="82" t="s">
        <v>1033</v>
      </c>
      <c r="Y57" s="79"/>
      <c r="Z57" s="79"/>
      <c r="AA57" s="85" t="s">
        <v>1615</v>
      </c>
      <c r="AB57" s="79"/>
      <c r="AC57" s="79" t="b">
        <v>0</v>
      </c>
      <c r="AD57" s="79">
        <v>0</v>
      </c>
      <c r="AE57" s="85" t="s">
        <v>2100</v>
      </c>
      <c r="AF57" s="79" t="b">
        <v>0</v>
      </c>
      <c r="AG57" s="79" t="s">
        <v>2139</v>
      </c>
      <c r="AH57" s="79"/>
      <c r="AI57" s="85" t="s">
        <v>2100</v>
      </c>
      <c r="AJ57" s="79" t="b">
        <v>0</v>
      </c>
      <c r="AK57" s="79">
        <v>1</v>
      </c>
      <c r="AL57" s="85" t="s">
        <v>1612</v>
      </c>
      <c r="AM57" s="79" t="s">
        <v>2147</v>
      </c>
      <c r="AN57" s="79" t="b">
        <v>0</v>
      </c>
      <c r="AO57" s="85" t="s">
        <v>1612</v>
      </c>
      <c r="AP57" s="79" t="s">
        <v>178</v>
      </c>
      <c r="AQ57" s="79">
        <v>0</v>
      </c>
      <c r="AR57" s="79">
        <v>0</v>
      </c>
      <c r="AS57" s="79"/>
      <c r="AT57" s="79"/>
      <c r="AU57" s="79"/>
      <c r="AV57" s="79"/>
      <c r="AW57" s="79"/>
      <c r="AX57" s="79"/>
      <c r="AY57" s="79"/>
      <c r="AZ57" s="79"/>
      <c r="BA57" s="78" t="str">
        <f>REPLACE(INDEX(GroupVertices[Group],MATCH(Edges[[#This Row],[Vertex 1]],GroupVertices[Vertex],0)),1,1,"")</f>
        <v>2</v>
      </c>
      <c r="BB57" s="78" t="str">
        <f>REPLACE(INDEX(GroupVertices[Group],MATCH(Edges[[#This Row],[Vertex 2]],GroupVertices[Vertex],0)),1,1,"")</f>
        <v>2</v>
      </c>
    </row>
    <row r="58" spans="1:54" ht="15">
      <c r="A58" s="65" t="s">
        <v>255</v>
      </c>
      <c r="B58" s="65" t="s">
        <v>311</v>
      </c>
      <c r="C58" s="66" t="s">
        <v>2796</v>
      </c>
      <c r="D58" s="67"/>
      <c r="E58" s="68"/>
      <c r="F58" s="69"/>
      <c r="G58" s="66"/>
      <c r="H58" s="70"/>
      <c r="I58" s="71"/>
      <c r="J58" s="71"/>
      <c r="K58" s="34" t="s">
        <v>65</v>
      </c>
      <c r="L58" s="77">
        <v>58</v>
      </c>
      <c r="M58" s="77"/>
      <c r="N58" s="73"/>
      <c r="O58" s="79" t="s">
        <v>325</v>
      </c>
      <c r="P58" s="81">
        <v>43532.876909722225</v>
      </c>
      <c r="Q58" s="79" t="s">
        <v>362</v>
      </c>
      <c r="R58" s="79"/>
      <c r="S58" s="79"/>
      <c r="T58" s="79"/>
      <c r="U58" s="79"/>
      <c r="V58" s="82" t="s">
        <v>845</v>
      </c>
      <c r="W58" s="81">
        <v>43532.876909722225</v>
      </c>
      <c r="X58" s="82" t="s">
        <v>968</v>
      </c>
      <c r="Y58" s="79"/>
      <c r="Z58" s="79"/>
      <c r="AA58" s="85" t="s">
        <v>1550</v>
      </c>
      <c r="AB58" s="79"/>
      <c r="AC58" s="79" t="b">
        <v>0</v>
      </c>
      <c r="AD58" s="79">
        <v>0</v>
      </c>
      <c r="AE58" s="85" t="s">
        <v>2100</v>
      </c>
      <c r="AF58" s="79" t="b">
        <v>0</v>
      </c>
      <c r="AG58" s="79" t="s">
        <v>2139</v>
      </c>
      <c r="AH58" s="79"/>
      <c r="AI58" s="85" t="s">
        <v>2100</v>
      </c>
      <c r="AJ58" s="79" t="b">
        <v>0</v>
      </c>
      <c r="AK58" s="79">
        <v>6</v>
      </c>
      <c r="AL58" s="85" t="s">
        <v>1960</v>
      </c>
      <c r="AM58" s="79" t="s">
        <v>2147</v>
      </c>
      <c r="AN58" s="79" t="b">
        <v>0</v>
      </c>
      <c r="AO58" s="85" t="s">
        <v>1960</v>
      </c>
      <c r="AP58" s="79" t="s">
        <v>178</v>
      </c>
      <c r="AQ58" s="79">
        <v>0</v>
      </c>
      <c r="AR58" s="79">
        <v>0</v>
      </c>
      <c r="AS58" s="79"/>
      <c r="AT58" s="79"/>
      <c r="AU58" s="79"/>
      <c r="AV58" s="79"/>
      <c r="AW58" s="79"/>
      <c r="AX58" s="79"/>
      <c r="AY58" s="79"/>
      <c r="AZ58" s="79"/>
      <c r="BA58" s="78" t="str">
        <f>REPLACE(INDEX(GroupVertices[Group],MATCH(Edges[[#This Row],[Vertex 1]],GroupVertices[Vertex],0)),1,1,"")</f>
        <v>1</v>
      </c>
      <c r="BB58" s="78" t="str">
        <f>REPLACE(INDEX(GroupVertices[Group],MATCH(Edges[[#This Row],[Vertex 2]],GroupVertices[Vertex],0)),1,1,"")</f>
        <v>1</v>
      </c>
    </row>
    <row r="59" spans="1:54" ht="15">
      <c r="A59" s="65" t="s">
        <v>287</v>
      </c>
      <c r="B59" s="65" t="s">
        <v>311</v>
      </c>
      <c r="C59" s="66" t="s">
        <v>2798</v>
      </c>
      <c r="D59" s="67"/>
      <c r="E59" s="68"/>
      <c r="F59" s="69"/>
      <c r="G59" s="66"/>
      <c r="H59" s="70"/>
      <c r="I59" s="71"/>
      <c r="J59" s="71"/>
      <c r="K59" s="34" t="s">
        <v>65</v>
      </c>
      <c r="L59" s="77">
        <v>59</v>
      </c>
      <c r="M59" s="77"/>
      <c r="N59" s="73"/>
      <c r="O59" s="79" t="s">
        <v>326</v>
      </c>
      <c r="P59" s="81">
        <v>43534.89273148148</v>
      </c>
      <c r="Q59" s="79" t="s">
        <v>474</v>
      </c>
      <c r="R59" s="79"/>
      <c r="S59" s="79"/>
      <c r="T59" s="79" t="s">
        <v>787</v>
      </c>
      <c r="U59" s="79"/>
      <c r="V59" s="82" t="s">
        <v>877</v>
      </c>
      <c r="W59" s="81">
        <v>43534.89273148148</v>
      </c>
      <c r="X59" s="82" t="s">
        <v>1099</v>
      </c>
      <c r="Y59" s="79"/>
      <c r="Z59" s="79"/>
      <c r="AA59" s="85" t="s">
        <v>1681</v>
      </c>
      <c r="AB59" s="85" t="s">
        <v>1679</v>
      </c>
      <c r="AC59" s="79" t="b">
        <v>0</v>
      </c>
      <c r="AD59" s="79">
        <v>4</v>
      </c>
      <c r="AE59" s="85" t="s">
        <v>2120</v>
      </c>
      <c r="AF59" s="79" t="b">
        <v>0</v>
      </c>
      <c r="AG59" s="79" t="s">
        <v>2139</v>
      </c>
      <c r="AH59" s="79"/>
      <c r="AI59" s="85" t="s">
        <v>2100</v>
      </c>
      <c r="AJ59" s="79" t="b">
        <v>0</v>
      </c>
      <c r="AK59" s="79">
        <v>0</v>
      </c>
      <c r="AL59" s="85" t="s">
        <v>2100</v>
      </c>
      <c r="AM59" s="79" t="s">
        <v>2147</v>
      </c>
      <c r="AN59" s="79" t="b">
        <v>0</v>
      </c>
      <c r="AO59" s="85" t="s">
        <v>1679</v>
      </c>
      <c r="AP59" s="79" t="s">
        <v>178</v>
      </c>
      <c r="AQ59" s="79">
        <v>0</v>
      </c>
      <c r="AR59" s="79">
        <v>0</v>
      </c>
      <c r="AS59" s="79"/>
      <c r="AT59" s="79"/>
      <c r="AU59" s="79"/>
      <c r="AV59" s="79"/>
      <c r="AW59" s="79"/>
      <c r="AX59" s="79"/>
      <c r="AY59" s="79"/>
      <c r="AZ59" s="79"/>
      <c r="BA59" s="78" t="str">
        <f>REPLACE(INDEX(GroupVertices[Group],MATCH(Edges[[#This Row],[Vertex 1]],GroupVertices[Vertex],0)),1,1,"")</f>
        <v>1</v>
      </c>
      <c r="BB59" s="78" t="str">
        <f>REPLACE(INDEX(GroupVertices[Group],MATCH(Edges[[#This Row],[Vertex 2]],GroupVertices[Vertex],0)),1,1,"")</f>
        <v>1</v>
      </c>
    </row>
    <row r="60" spans="1:54" ht="15">
      <c r="A60" s="65" t="s">
        <v>287</v>
      </c>
      <c r="B60" s="65" t="s">
        <v>311</v>
      </c>
      <c r="C60" s="66" t="s">
        <v>2797</v>
      </c>
      <c r="D60" s="67"/>
      <c r="E60" s="68"/>
      <c r="F60" s="69"/>
      <c r="G60" s="66"/>
      <c r="H60" s="70"/>
      <c r="I60" s="71"/>
      <c r="J60" s="71"/>
      <c r="K60" s="34" t="s">
        <v>65</v>
      </c>
      <c r="L60" s="77">
        <v>60</v>
      </c>
      <c r="M60" s="77"/>
      <c r="N60" s="73"/>
      <c r="O60" s="79" t="s">
        <v>327</v>
      </c>
      <c r="P60" s="81">
        <v>43527.90039351852</v>
      </c>
      <c r="Q60" s="79" t="s">
        <v>475</v>
      </c>
      <c r="R60" s="79"/>
      <c r="S60" s="79"/>
      <c r="T60" s="79" t="s">
        <v>787</v>
      </c>
      <c r="U60" s="79"/>
      <c r="V60" s="82" t="s">
        <v>877</v>
      </c>
      <c r="W60" s="81">
        <v>43527.90039351852</v>
      </c>
      <c r="X60" s="82" t="s">
        <v>1100</v>
      </c>
      <c r="Y60" s="79"/>
      <c r="Z60" s="79"/>
      <c r="AA60" s="85" t="s">
        <v>1682</v>
      </c>
      <c r="AB60" s="85" t="s">
        <v>1959</v>
      </c>
      <c r="AC60" s="79" t="b">
        <v>0</v>
      </c>
      <c r="AD60" s="79">
        <v>4</v>
      </c>
      <c r="AE60" s="85" t="s">
        <v>2102</v>
      </c>
      <c r="AF60" s="79" t="b">
        <v>0</v>
      </c>
      <c r="AG60" s="79" t="s">
        <v>2139</v>
      </c>
      <c r="AH60" s="79"/>
      <c r="AI60" s="85" t="s">
        <v>2100</v>
      </c>
      <c r="AJ60" s="79" t="b">
        <v>0</v>
      </c>
      <c r="AK60" s="79">
        <v>0</v>
      </c>
      <c r="AL60" s="85" t="s">
        <v>2100</v>
      </c>
      <c r="AM60" s="79" t="s">
        <v>2147</v>
      </c>
      <c r="AN60" s="79" t="b">
        <v>0</v>
      </c>
      <c r="AO60" s="85" t="s">
        <v>1959</v>
      </c>
      <c r="AP60" s="79" t="s">
        <v>178</v>
      </c>
      <c r="AQ60" s="79">
        <v>0</v>
      </c>
      <c r="AR60" s="79">
        <v>0</v>
      </c>
      <c r="AS60" s="79"/>
      <c r="AT60" s="79"/>
      <c r="AU60" s="79"/>
      <c r="AV60" s="79"/>
      <c r="AW60" s="79"/>
      <c r="AX60" s="79"/>
      <c r="AY60" s="79"/>
      <c r="AZ60" s="79"/>
      <c r="BA60" s="78" t="str">
        <f>REPLACE(INDEX(GroupVertices[Group],MATCH(Edges[[#This Row],[Vertex 1]],GroupVertices[Vertex],0)),1,1,"")</f>
        <v>1</v>
      </c>
      <c r="BB60" s="78" t="str">
        <f>REPLACE(INDEX(GroupVertices[Group],MATCH(Edges[[#This Row],[Vertex 2]],GroupVertices[Vertex],0)),1,1,"")</f>
        <v>1</v>
      </c>
    </row>
    <row r="61" spans="1:54" ht="15">
      <c r="A61" s="65" t="s">
        <v>287</v>
      </c>
      <c r="B61" s="65" t="s">
        <v>311</v>
      </c>
      <c r="C61" s="66" t="s">
        <v>2797</v>
      </c>
      <c r="D61" s="67"/>
      <c r="E61" s="68"/>
      <c r="F61" s="69"/>
      <c r="G61" s="66"/>
      <c r="H61" s="70"/>
      <c r="I61" s="71"/>
      <c r="J61" s="71"/>
      <c r="K61" s="34" t="s">
        <v>65</v>
      </c>
      <c r="L61" s="77">
        <v>61</v>
      </c>
      <c r="M61" s="77"/>
      <c r="N61" s="73"/>
      <c r="O61" s="79" t="s">
        <v>327</v>
      </c>
      <c r="P61" s="81">
        <v>43527.9028587963</v>
      </c>
      <c r="Q61" s="79" t="s">
        <v>476</v>
      </c>
      <c r="R61" s="79"/>
      <c r="S61" s="79"/>
      <c r="T61" s="79" t="s">
        <v>787</v>
      </c>
      <c r="U61" s="79"/>
      <c r="V61" s="82" t="s">
        <v>877</v>
      </c>
      <c r="W61" s="81">
        <v>43527.9028587963</v>
      </c>
      <c r="X61" s="82" t="s">
        <v>1101</v>
      </c>
      <c r="Y61" s="79"/>
      <c r="Z61" s="79"/>
      <c r="AA61" s="85" t="s">
        <v>1683</v>
      </c>
      <c r="AB61" s="85" t="s">
        <v>1961</v>
      </c>
      <c r="AC61" s="79" t="b">
        <v>0</v>
      </c>
      <c r="AD61" s="79">
        <v>0</v>
      </c>
      <c r="AE61" s="85" t="s">
        <v>2102</v>
      </c>
      <c r="AF61" s="79" t="b">
        <v>0</v>
      </c>
      <c r="AG61" s="79" t="s">
        <v>2139</v>
      </c>
      <c r="AH61" s="79"/>
      <c r="AI61" s="85" t="s">
        <v>2100</v>
      </c>
      <c r="AJ61" s="79" t="b">
        <v>0</v>
      </c>
      <c r="AK61" s="79">
        <v>0</v>
      </c>
      <c r="AL61" s="85" t="s">
        <v>2100</v>
      </c>
      <c r="AM61" s="79" t="s">
        <v>2147</v>
      </c>
      <c r="AN61" s="79" t="b">
        <v>0</v>
      </c>
      <c r="AO61" s="85" t="s">
        <v>1961</v>
      </c>
      <c r="AP61" s="79" t="s">
        <v>178</v>
      </c>
      <c r="AQ61" s="79">
        <v>0</v>
      </c>
      <c r="AR61" s="79">
        <v>0</v>
      </c>
      <c r="AS61" s="79"/>
      <c r="AT61" s="79"/>
      <c r="AU61" s="79"/>
      <c r="AV61" s="79"/>
      <c r="AW61" s="79"/>
      <c r="AX61" s="79"/>
      <c r="AY61" s="79"/>
      <c r="AZ61" s="79"/>
      <c r="BA61" s="78" t="str">
        <f>REPLACE(INDEX(GroupVertices[Group],MATCH(Edges[[#This Row],[Vertex 1]],GroupVertices[Vertex],0)),1,1,"")</f>
        <v>1</v>
      </c>
      <c r="BB61" s="78" t="str">
        <f>REPLACE(INDEX(GroupVertices[Group],MATCH(Edges[[#This Row],[Vertex 2]],GroupVertices[Vertex],0)),1,1,"")</f>
        <v>1</v>
      </c>
    </row>
    <row r="62" spans="1:54" ht="15">
      <c r="A62" s="65" t="s">
        <v>287</v>
      </c>
      <c r="B62" s="65" t="s">
        <v>311</v>
      </c>
      <c r="C62" s="66" t="s">
        <v>2797</v>
      </c>
      <c r="D62" s="67"/>
      <c r="E62" s="68"/>
      <c r="F62" s="69"/>
      <c r="G62" s="66"/>
      <c r="H62" s="70"/>
      <c r="I62" s="71"/>
      <c r="J62" s="71"/>
      <c r="K62" s="34" t="s">
        <v>65</v>
      </c>
      <c r="L62" s="77">
        <v>62</v>
      </c>
      <c r="M62" s="77"/>
      <c r="N62" s="73"/>
      <c r="O62" s="79" t="s">
        <v>327</v>
      </c>
      <c r="P62" s="81">
        <v>43527.90472222222</v>
      </c>
      <c r="Q62" s="79" t="s">
        <v>477</v>
      </c>
      <c r="R62" s="79"/>
      <c r="S62" s="79"/>
      <c r="T62" s="79" t="s">
        <v>787</v>
      </c>
      <c r="U62" s="79"/>
      <c r="V62" s="82" t="s">
        <v>877</v>
      </c>
      <c r="W62" s="81">
        <v>43527.90472222222</v>
      </c>
      <c r="X62" s="82" t="s">
        <v>1102</v>
      </c>
      <c r="Y62" s="79"/>
      <c r="Z62" s="79"/>
      <c r="AA62" s="85" t="s">
        <v>1684</v>
      </c>
      <c r="AB62" s="85" t="s">
        <v>1962</v>
      </c>
      <c r="AC62" s="79" t="b">
        <v>0</v>
      </c>
      <c r="AD62" s="79">
        <v>2</v>
      </c>
      <c r="AE62" s="85" t="s">
        <v>2102</v>
      </c>
      <c r="AF62" s="79" t="b">
        <v>0</v>
      </c>
      <c r="AG62" s="79" t="s">
        <v>2139</v>
      </c>
      <c r="AH62" s="79"/>
      <c r="AI62" s="85" t="s">
        <v>2100</v>
      </c>
      <c r="AJ62" s="79" t="b">
        <v>0</v>
      </c>
      <c r="AK62" s="79">
        <v>0</v>
      </c>
      <c r="AL62" s="85" t="s">
        <v>2100</v>
      </c>
      <c r="AM62" s="79" t="s">
        <v>2147</v>
      </c>
      <c r="AN62" s="79" t="b">
        <v>0</v>
      </c>
      <c r="AO62" s="85" t="s">
        <v>1962</v>
      </c>
      <c r="AP62" s="79" t="s">
        <v>178</v>
      </c>
      <c r="AQ62" s="79">
        <v>0</v>
      </c>
      <c r="AR62" s="79">
        <v>0</v>
      </c>
      <c r="AS62" s="79"/>
      <c r="AT62" s="79"/>
      <c r="AU62" s="79"/>
      <c r="AV62" s="79"/>
      <c r="AW62" s="79"/>
      <c r="AX62" s="79"/>
      <c r="AY62" s="79"/>
      <c r="AZ62" s="79"/>
      <c r="BA62" s="78" t="str">
        <f>REPLACE(INDEX(GroupVertices[Group],MATCH(Edges[[#This Row],[Vertex 1]],GroupVertices[Vertex],0)),1,1,"")</f>
        <v>1</v>
      </c>
      <c r="BB62" s="78" t="str">
        <f>REPLACE(INDEX(GroupVertices[Group],MATCH(Edges[[#This Row],[Vertex 2]],GroupVertices[Vertex],0)),1,1,"")</f>
        <v>1</v>
      </c>
    </row>
    <row r="63" spans="1:54" ht="15">
      <c r="A63" s="65" t="s">
        <v>287</v>
      </c>
      <c r="B63" s="65" t="s">
        <v>311</v>
      </c>
      <c r="C63" s="66" t="s">
        <v>2797</v>
      </c>
      <c r="D63" s="67"/>
      <c r="E63" s="68"/>
      <c r="F63" s="69"/>
      <c r="G63" s="66"/>
      <c r="H63" s="70"/>
      <c r="I63" s="71"/>
      <c r="J63" s="71"/>
      <c r="K63" s="34" t="s">
        <v>65</v>
      </c>
      <c r="L63" s="77">
        <v>63</v>
      </c>
      <c r="M63" s="77"/>
      <c r="N63" s="73"/>
      <c r="O63" s="79" t="s">
        <v>327</v>
      </c>
      <c r="P63" s="81">
        <v>43527.916817129626</v>
      </c>
      <c r="Q63" s="79" t="s">
        <v>479</v>
      </c>
      <c r="R63" s="79"/>
      <c r="S63" s="79"/>
      <c r="T63" s="79" t="s">
        <v>787</v>
      </c>
      <c r="U63" s="79"/>
      <c r="V63" s="82" t="s">
        <v>877</v>
      </c>
      <c r="W63" s="81">
        <v>43527.916817129626</v>
      </c>
      <c r="X63" s="82" t="s">
        <v>1104</v>
      </c>
      <c r="Y63" s="79"/>
      <c r="Z63" s="79"/>
      <c r="AA63" s="85" t="s">
        <v>1686</v>
      </c>
      <c r="AB63" s="85" t="s">
        <v>1964</v>
      </c>
      <c r="AC63" s="79" t="b">
        <v>0</v>
      </c>
      <c r="AD63" s="79">
        <v>1</v>
      </c>
      <c r="AE63" s="85" t="s">
        <v>2102</v>
      </c>
      <c r="AF63" s="79" t="b">
        <v>0</v>
      </c>
      <c r="AG63" s="79" t="s">
        <v>2139</v>
      </c>
      <c r="AH63" s="79"/>
      <c r="AI63" s="85" t="s">
        <v>2100</v>
      </c>
      <c r="AJ63" s="79" t="b">
        <v>0</v>
      </c>
      <c r="AK63" s="79">
        <v>0</v>
      </c>
      <c r="AL63" s="85" t="s">
        <v>2100</v>
      </c>
      <c r="AM63" s="79" t="s">
        <v>2147</v>
      </c>
      <c r="AN63" s="79" t="b">
        <v>0</v>
      </c>
      <c r="AO63" s="85" t="s">
        <v>1964</v>
      </c>
      <c r="AP63" s="79" t="s">
        <v>178</v>
      </c>
      <c r="AQ63" s="79">
        <v>0</v>
      </c>
      <c r="AR63" s="79">
        <v>0</v>
      </c>
      <c r="AS63" s="79"/>
      <c r="AT63" s="79"/>
      <c r="AU63" s="79"/>
      <c r="AV63" s="79"/>
      <c r="AW63" s="79"/>
      <c r="AX63" s="79"/>
      <c r="AY63" s="79"/>
      <c r="AZ63" s="79"/>
      <c r="BA63" s="78" t="str">
        <f>REPLACE(INDEX(GroupVertices[Group],MATCH(Edges[[#This Row],[Vertex 1]],GroupVertices[Vertex],0)),1,1,"")</f>
        <v>1</v>
      </c>
      <c r="BB63" s="78" t="str">
        <f>REPLACE(INDEX(GroupVertices[Group],MATCH(Edges[[#This Row],[Vertex 2]],GroupVertices[Vertex],0)),1,1,"")</f>
        <v>1</v>
      </c>
    </row>
    <row r="64" spans="1:54" ht="15">
      <c r="A64" s="65" t="s">
        <v>287</v>
      </c>
      <c r="B64" s="65" t="s">
        <v>311</v>
      </c>
      <c r="C64" s="66" t="s">
        <v>2797</v>
      </c>
      <c r="D64" s="67"/>
      <c r="E64" s="68"/>
      <c r="F64" s="69"/>
      <c r="G64" s="66"/>
      <c r="H64" s="70"/>
      <c r="I64" s="71"/>
      <c r="J64" s="71"/>
      <c r="K64" s="34" t="s">
        <v>65</v>
      </c>
      <c r="L64" s="77">
        <v>64</v>
      </c>
      <c r="M64" s="77"/>
      <c r="N64" s="73"/>
      <c r="O64" s="79" t="s">
        <v>327</v>
      </c>
      <c r="P64" s="81">
        <v>43534.87584490741</v>
      </c>
      <c r="Q64" s="79" t="s">
        <v>480</v>
      </c>
      <c r="R64" s="79"/>
      <c r="S64" s="79"/>
      <c r="T64" s="79" t="s">
        <v>787</v>
      </c>
      <c r="U64" s="79"/>
      <c r="V64" s="82" t="s">
        <v>877</v>
      </c>
      <c r="W64" s="81">
        <v>43534.87584490741</v>
      </c>
      <c r="X64" s="82" t="s">
        <v>1106</v>
      </c>
      <c r="Y64" s="79"/>
      <c r="Z64" s="79"/>
      <c r="AA64" s="85" t="s">
        <v>1688</v>
      </c>
      <c r="AB64" s="85" t="s">
        <v>1982</v>
      </c>
      <c r="AC64" s="79" t="b">
        <v>0</v>
      </c>
      <c r="AD64" s="79">
        <v>5</v>
      </c>
      <c r="AE64" s="85" t="s">
        <v>2102</v>
      </c>
      <c r="AF64" s="79" t="b">
        <v>0</v>
      </c>
      <c r="AG64" s="79" t="s">
        <v>2139</v>
      </c>
      <c r="AH64" s="79"/>
      <c r="AI64" s="85" t="s">
        <v>2100</v>
      </c>
      <c r="AJ64" s="79" t="b">
        <v>0</v>
      </c>
      <c r="AK64" s="79">
        <v>0</v>
      </c>
      <c r="AL64" s="85" t="s">
        <v>2100</v>
      </c>
      <c r="AM64" s="79" t="s">
        <v>2147</v>
      </c>
      <c r="AN64" s="79" t="b">
        <v>0</v>
      </c>
      <c r="AO64" s="85" t="s">
        <v>1982</v>
      </c>
      <c r="AP64" s="79" t="s">
        <v>178</v>
      </c>
      <c r="AQ64" s="79">
        <v>0</v>
      </c>
      <c r="AR64" s="79">
        <v>0</v>
      </c>
      <c r="AS64" s="79"/>
      <c r="AT64" s="79"/>
      <c r="AU64" s="79"/>
      <c r="AV64" s="79"/>
      <c r="AW64" s="79"/>
      <c r="AX64" s="79"/>
      <c r="AY64" s="79"/>
      <c r="AZ64" s="79"/>
      <c r="BA64" s="78" t="str">
        <f>REPLACE(INDEX(GroupVertices[Group],MATCH(Edges[[#This Row],[Vertex 1]],GroupVertices[Vertex],0)),1,1,"")</f>
        <v>1</v>
      </c>
      <c r="BB64" s="78" t="str">
        <f>REPLACE(INDEX(GroupVertices[Group],MATCH(Edges[[#This Row],[Vertex 2]],GroupVertices[Vertex],0)),1,1,"")</f>
        <v>1</v>
      </c>
    </row>
    <row r="65" spans="1:54" ht="15">
      <c r="A65" s="65" t="s">
        <v>287</v>
      </c>
      <c r="B65" s="65" t="s">
        <v>311</v>
      </c>
      <c r="C65" s="66" t="s">
        <v>2797</v>
      </c>
      <c r="D65" s="67"/>
      <c r="E65" s="68"/>
      <c r="F65" s="69"/>
      <c r="G65" s="66"/>
      <c r="H65" s="70"/>
      <c r="I65" s="71"/>
      <c r="J65" s="71"/>
      <c r="K65" s="34" t="s">
        <v>65</v>
      </c>
      <c r="L65" s="77">
        <v>65</v>
      </c>
      <c r="M65" s="77"/>
      <c r="N65" s="73"/>
      <c r="O65" s="79" t="s">
        <v>327</v>
      </c>
      <c r="P65" s="81">
        <v>43534.88045138889</v>
      </c>
      <c r="Q65" s="79" t="s">
        <v>481</v>
      </c>
      <c r="R65" s="79"/>
      <c r="S65" s="79"/>
      <c r="T65" s="79" t="s">
        <v>787</v>
      </c>
      <c r="U65" s="79"/>
      <c r="V65" s="82" t="s">
        <v>877</v>
      </c>
      <c r="W65" s="81">
        <v>43534.88045138889</v>
      </c>
      <c r="X65" s="82" t="s">
        <v>1107</v>
      </c>
      <c r="Y65" s="79"/>
      <c r="Z65" s="79"/>
      <c r="AA65" s="85" t="s">
        <v>1689</v>
      </c>
      <c r="AB65" s="85" t="s">
        <v>1985</v>
      </c>
      <c r="AC65" s="79" t="b">
        <v>0</v>
      </c>
      <c r="AD65" s="79">
        <v>2</v>
      </c>
      <c r="AE65" s="85" t="s">
        <v>2102</v>
      </c>
      <c r="AF65" s="79" t="b">
        <v>0</v>
      </c>
      <c r="AG65" s="79" t="s">
        <v>2139</v>
      </c>
      <c r="AH65" s="79"/>
      <c r="AI65" s="85" t="s">
        <v>2100</v>
      </c>
      <c r="AJ65" s="79" t="b">
        <v>0</v>
      </c>
      <c r="AK65" s="79">
        <v>0</v>
      </c>
      <c r="AL65" s="85" t="s">
        <v>2100</v>
      </c>
      <c r="AM65" s="79" t="s">
        <v>2147</v>
      </c>
      <c r="AN65" s="79" t="b">
        <v>0</v>
      </c>
      <c r="AO65" s="85" t="s">
        <v>1985</v>
      </c>
      <c r="AP65" s="79" t="s">
        <v>178</v>
      </c>
      <c r="AQ65" s="79">
        <v>0</v>
      </c>
      <c r="AR65" s="79">
        <v>0</v>
      </c>
      <c r="AS65" s="79"/>
      <c r="AT65" s="79"/>
      <c r="AU65" s="79"/>
      <c r="AV65" s="79"/>
      <c r="AW65" s="79"/>
      <c r="AX65" s="79"/>
      <c r="AY65" s="79"/>
      <c r="AZ65" s="79"/>
      <c r="BA65" s="78" t="str">
        <f>REPLACE(INDEX(GroupVertices[Group],MATCH(Edges[[#This Row],[Vertex 1]],GroupVertices[Vertex],0)),1,1,"")</f>
        <v>1</v>
      </c>
      <c r="BB65" s="78" t="str">
        <f>REPLACE(INDEX(GroupVertices[Group],MATCH(Edges[[#This Row],[Vertex 2]],GroupVertices[Vertex],0)),1,1,"")</f>
        <v>1</v>
      </c>
    </row>
    <row r="66" spans="1:54" ht="15">
      <c r="A66" s="65" t="s">
        <v>287</v>
      </c>
      <c r="B66" s="65" t="s">
        <v>311</v>
      </c>
      <c r="C66" s="66" t="s">
        <v>2797</v>
      </c>
      <c r="D66" s="67"/>
      <c r="E66" s="68"/>
      <c r="F66" s="69"/>
      <c r="G66" s="66"/>
      <c r="H66" s="70"/>
      <c r="I66" s="71"/>
      <c r="J66" s="71"/>
      <c r="K66" s="34" t="s">
        <v>65</v>
      </c>
      <c r="L66" s="77">
        <v>66</v>
      </c>
      <c r="M66" s="77"/>
      <c r="N66" s="73"/>
      <c r="O66" s="79" t="s">
        <v>327</v>
      </c>
      <c r="P66" s="81">
        <v>43534.88337962963</v>
      </c>
      <c r="Q66" s="79" t="s">
        <v>482</v>
      </c>
      <c r="R66" s="79"/>
      <c r="S66" s="79"/>
      <c r="T66" s="79" t="s">
        <v>787</v>
      </c>
      <c r="U66" s="79"/>
      <c r="V66" s="82" t="s">
        <v>877</v>
      </c>
      <c r="W66" s="81">
        <v>43534.88337962963</v>
      </c>
      <c r="X66" s="82" t="s">
        <v>1108</v>
      </c>
      <c r="Y66" s="79"/>
      <c r="Z66" s="79"/>
      <c r="AA66" s="85" t="s">
        <v>1690</v>
      </c>
      <c r="AB66" s="85" t="s">
        <v>1986</v>
      </c>
      <c r="AC66" s="79" t="b">
        <v>0</v>
      </c>
      <c r="AD66" s="79">
        <v>1</v>
      </c>
      <c r="AE66" s="85" t="s">
        <v>2102</v>
      </c>
      <c r="AF66" s="79" t="b">
        <v>0</v>
      </c>
      <c r="AG66" s="79" t="s">
        <v>2139</v>
      </c>
      <c r="AH66" s="79"/>
      <c r="AI66" s="85" t="s">
        <v>2100</v>
      </c>
      <c r="AJ66" s="79" t="b">
        <v>0</v>
      </c>
      <c r="AK66" s="79">
        <v>0</v>
      </c>
      <c r="AL66" s="85" t="s">
        <v>2100</v>
      </c>
      <c r="AM66" s="79" t="s">
        <v>2147</v>
      </c>
      <c r="AN66" s="79" t="b">
        <v>0</v>
      </c>
      <c r="AO66" s="85" t="s">
        <v>1986</v>
      </c>
      <c r="AP66" s="79" t="s">
        <v>178</v>
      </c>
      <c r="AQ66" s="79">
        <v>0</v>
      </c>
      <c r="AR66" s="79">
        <v>0</v>
      </c>
      <c r="AS66" s="79"/>
      <c r="AT66" s="79"/>
      <c r="AU66" s="79"/>
      <c r="AV66" s="79"/>
      <c r="AW66" s="79"/>
      <c r="AX66" s="79"/>
      <c r="AY66" s="79"/>
      <c r="AZ66" s="79"/>
      <c r="BA66" s="78" t="str">
        <f>REPLACE(INDEX(GroupVertices[Group],MATCH(Edges[[#This Row],[Vertex 1]],GroupVertices[Vertex],0)),1,1,"")</f>
        <v>1</v>
      </c>
      <c r="BB66" s="78" t="str">
        <f>REPLACE(INDEX(GroupVertices[Group],MATCH(Edges[[#This Row],[Vertex 2]],GroupVertices[Vertex],0)),1,1,"")</f>
        <v>1</v>
      </c>
    </row>
    <row r="67" spans="1:54" ht="15">
      <c r="A67" s="65" t="s">
        <v>287</v>
      </c>
      <c r="B67" s="65" t="s">
        <v>311</v>
      </c>
      <c r="C67" s="66" t="s">
        <v>2797</v>
      </c>
      <c r="D67" s="67"/>
      <c r="E67" s="68"/>
      <c r="F67" s="69"/>
      <c r="G67" s="66"/>
      <c r="H67" s="70"/>
      <c r="I67" s="71"/>
      <c r="J67" s="71"/>
      <c r="K67" s="34" t="s">
        <v>65</v>
      </c>
      <c r="L67" s="77">
        <v>67</v>
      </c>
      <c r="M67" s="77"/>
      <c r="N67" s="73"/>
      <c r="O67" s="79" t="s">
        <v>327</v>
      </c>
      <c r="P67" s="81">
        <v>43534.88699074074</v>
      </c>
      <c r="Q67" s="79" t="s">
        <v>483</v>
      </c>
      <c r="R67" s="79"/>
      <c r="S67" s="79"/>
      <c r="T67" s="79" t="s">
        <v>787</v>
      </c>
      <c r="U67" s="79"/>
      <c r="V67" s="82" t="s">
        <v>877</v>
      </c>
      <c r="W67" s="81">
        <v>43534.88699074074</v>
      </c>
      <c r="X67" s="82" t="s">
        <v>1109</v>
      </c>
      <c r="Y67" s="79"/>
      <c r="Z67" s="79"/>
      <c r="AA67" s="85" t="s">
        <v>1691</v>
      </c>
      <c r="AB67" s="85" t="s">
        <v>1987</v>
      </c>
      <c r="AC67" s="79" t="b">
        <v>0</v>
      </c>
      <c r="AD67" s="79">
        <v>4</v>
      </c>
      <c r="AE67" s="85" t="s">
        <v>2102</v>
      </c>
      <c r="AF67" s="79" t="b">
        <v>0</v>
      </c>
      <c r="AG67" s="79" t="s">
        <v>2139</v>
      </c>
      <c r="AH67" s="79"/>
      <c r="AI67" s="85" t="s">
        <v>2100</v>
      </c>
      <c r="AJ67" s="79" t="b">
        <v>0</v>
      </c>
      <c r="AK67" s="79">
        <v>0</v>
      </c>
      <c r="AL67" s="85" t="s">
        <v>2100</v>
      </c>
      <c r="AM67" s="79" t="s">
        <v>2147</v>
      </c>
      <c r="AN67" s="79" t="b">
        <v>0</v>
      </c>
      <c r="AO67" s="85" t="s">
        <v>1987</v>
      </c>
      <c r="AP67" s="79" t="s">
        <v>178</v>
      </c>
      <c r="AQ67" s="79">
        <v>0</v>
      </c>
      <c r="AR67" s="79">
        <v>0</v>
      </c>
      <c r="AS67" s="79"/>
      <c r="AT67" s="79"/>
      <c r="AU67" s="79"/>
      <c r="AV67" s="79"/>
      <c r="AW67" s="79"/>
      <c r="AX67" s="79"/>
      <c r="AY67" s="79"/>
      <c r="AZ67" s="79"/>
      <c r="BA67" s="78" t="str">
        <f>REPLACE(INDEX(GroupVertices[Group],MATCH(Edges[[#This Row],[Vertex 1]],GroupVertices[Vertex],0)),1,1,"")</f>
        <v>1</v>
      </c>
      <c r="BB67" s="78" t="str">
        <f>REPLACE(INDEX(GroupVertices[Group],MATCH(Edges[[#This Row],[Vertex 2]],GroupVertices[Vertex],0)),1,1,"")</f>
        <v>1</v>
      </c>
    </row>
    <row r="68" spans="1:54" ht="15">
      <c r="A68" s="65" t="s">
        <v>287</v>
      </c>
      <c r="B68" s="65" t="s">
        <v>311</v>
      </c>
      <c r="C68" s="66" t="s">
        <v>2797</v>
      </c>
      <c r="D68" s="67"/>
      <c r="E68" s="68"/>
      <c r="F68" s="69"/>
      <c r="G68" s="66"/>
      <c r="H68" s="70"/>
      <c r="I68" s="71"/>
      <c r="J68" s="71"/>
      <c r="K68" s="34" t="s">
        <v>65</v>
      </c>
      <c r="L68" s="77">
        <v>68</v>
      </c>
      <c r="M68" s="77"/>
      <c r="N68" s="73"/>
      <c r="O68" s="79" t="s">
        <v>327</v>
      </c>
      <c r="P68" s="81">
        <v>43534.899664351855</v>
      </c>
      <c r="Q68" s="79" t="s">
        <v>484</v>
      </c>
      <c r="R68" s="79"/>
      <c r="S68" s="79"/>
      <c r="T68" s="79" t="s">
        <v>787</v>
      </c>
      <c r="U68" s="79"/>
      <c r="V68" s="82" t="s">
        <v>877</v>
      </c>
      <c r="W68" s="81">
        <v>43534.899664351855</v>
      </c>
      <c r="X68" s="82" t="s">
        <v>1110</v>
      </c>
      <c r="Y68" s="79"/>
      <c r="Z68" s="79"/>
      <c r="AA68" s="85" t="s">
        <v>1692</v>
      </c>
      <c r="AB68" s="85" t="s">
        <v>1984</v>
      </c>
      <c r="AC68" s="79" t="b">
        <v>0</v>
      </c>
      <c r="AD68" s="79">
        <v>0</v>
      </c>
      <c r="AE68" s="85" t="s">
        <v>2102</v>
      </c>
      <c r="AF68" s="79" t="b">
        <v>0</v>
      </c>
      <c r="AG68" s="79" t="s">
        <v>2139</v>
      </c>
      <c r="AH68" s="79"/>
      <c r="AI68" s="85" t="s">
        <v>2100</v>
      </c>
      <c r="AJ68" s="79" t="b">
        <v>0</v>
      </c>
      <c r="AK68" s="79">
        <v>0</v>
      </c>
      <c r="AL68" s="85" t="s">
        <v>2100</v>
      </c>
      <c r="AM68" s="79" t="s">
        <v>2147</v>
      </c>
      <c r="AN68" s="79" t="b">
        <v>0</v>
      </c>
      <c r="AO68" s="85" t="s">
        <v>1984</v>
      </c>
      <c r="AP68" s="79" t="s">
        <v>178</v>
      </c>
      <c r="AQ68" s="79">
        <v>0</v>
      </c>
      <c r="AR68" s="79">
        <v>0</v>
      </c>
      <c r="AS68" s="79"/>
      <c r="AT68" s="79"/>
      <c r="AU68" s="79"/>
      <c r="AV68" s="79"/>
      <c r="AW68" s="79"/>
      <c r="AX68" s="79"/>
      <c r="AY68" s="79"/>
      <c r="AZ68" s="79"/>
      <c r="BA68" s="78" t="str">
        <f>REPLACE(INDEX(GroupVertices[Group],MATCH(Edges[[#This Row],[Vertex 1]],GroupVertices[Vertex],0)),1,1,"")</f>
        <v>1</v>
      </c>
      <c r="BB68" s="78" t="str">
        <f>REPLACE(INDEX(GroupVertices[Group],MATCH(Edges[[#This Row],[Vertex 2]],GroupVertices[Vertex],0)),1,1,"")</f>
        <v>1</v>
      </c>
    </row>
    <row r="69" spans="1:54" ht="15">
      <c r="A69" s="65" t="s">
        <v>287</v>
      </c>
      <c r="B69" s="65" t="s">
        <v>311</v>
      </c>
      <c r="C69" s="66" t="s">
        <v>2796</v>
      </c>
      <c r="D69" s="67"/>
      <c r="E69" s="68"/>
      <c r="F69" s="69"/>
      <c r="G69" s="66"/>
      <c r="H69" s="70"/>
      <c r="I69" s="71"/>
      <c r="J69" s="71"/>
      <c r="K69" s="34" t="s">
        <v>65</v>
      </c>
      <c r="L69" s="77">
        <v>69</v>
      </c>
      <c r="M69" s="77"/>
      <c r="N69" s="73"/>
      <c r="O69" s="79" t="s">
        <v>325</v>
      </c>
      <c r="P69" s="81">
        <v>43527.917766203704</v>
      </c>
      <c r="Q69" s="79" t="s">
        <v>362</v>
      </c>
      <c r="R69" s="79"/>
      <c r="S69" s="79"/>
      <c r="T69" s="79"/>
      <c r="U69" s="79"/>
      <c r="V69" s="82" t="s">
        <v>877</v>
      </c>
      <c r="W69" s="81">
        <v>43527.917766203704</v>
      </c>
      <c r="X69" s="82" t="s">
        <v>1105</v>
      </c>
      <c r="Y69" s="79"/>
      <c r="Z69" s="79"/>
      <c r="AA69" s="85" t="s">
        <v>1687</v>
      </c>
      <c r="AB69" s="79"/>
      <c r="AC69" s="79" t="b">
        <v>0</v>
      </c>
      <c r="AD69" s="79">
        <v>0</v>
      </c>
      <c r="AE69" s="85" t="s">
        <v>2100</v>
      </c>
      <c r="AF69" s="79" t="b">
        <v>0</v>
      </c>
      <c r="AG69" s="79" t="s">
        <v>2139</v>
      </c>
      <c r="AH69" s="79"/>
      <c r="AI69" s="85" t="s">
        <v>2100</v>
      </c>
      <c r="AJ69" s="79" t="b">
        <v>0</v>
      </c>
      <c r="AK69" s="79">
        <v>6</v>
      </c>
      <c r="AL69" s="85" t="s">
        <v>1960</v>
      </c>
      <c r="AM69" s="79" t="s">
        <v>2147</v>
      </c>
      <c r="AN69" s="79" t="b">
        <v>0</v>
      </c>
      <c r="AO69" s="85" t="s">
        <v>1960</v>
      </c>
      <c r="AP69" s="79" t="s">
        <v>178</v>
      </c>
      <c r="AQ69" s="79">
        <v>0</v>
      </c>
      <c r="AR69" s="79">
        <v>0</v>
      </c>
      <c r="AS69" s="79"/>
      <c r="AT69" s="79"/>
      <c r="AU69" s="79"/>
      <c r="AV69" s="79"/>
      <c r="AW69" s="79"/>
      <c r="AX69" s="79"/>
      <c r="AY69" s="79"/>
      <c r="AZ69" s="79"/>
      <c r="BA69" s="78" t="str">
        <f>REPLACE(INDEX(GroupVertices[Group],MATCH(Edges[[#This Row],[Vertex 1]],GroupVertices[Vertex],0)),1,1,"")</f>
        <v>1</v>
      </c>
      <c r="BB69" s="78" t="str">
        <f>REPLACE(INDEX(GroupVertices[Group],MATCH(Edges[[#This Row],[Vertex 2]],GroupVertices[Vertex],0)),1,1,"")</f>
        <v>1</v>
      </c>
    </row>
    <row r="70" spans="1:54" ht="15">
      <c r="A70" s="65" t="s">
        <v>275</v>
      </c>
      <c r="B70" s="65" t="s">
        <v>311</v>
      </c>
      <c r="C70" s="66" t="s">
        <v>2797</v>
      </c>
      <c r="D70" s="67"/>
      <c r="E70" s="68"/>
      <c r="F70" s="69"/>
      <c r="G70" s="66"/>
      <c r="H70" s="70"/>
      <c r="I70" s="71"/>
      <c r="J70" s="71"/>
      <c r="K70" s="34" t="s">
        <v>65</v>
      </c>
      <c r="L70" s="77">
        <v>70</v>
      </c>
      <c r="M70" s="77"/>
      <c r="N70" s="73"/>
      <c r="O70" s="79" t="s">
        <v>327</v>
      </c>
      <c r="P70" s="81">
        <v>43534.88811342593</v>
      </c>
      <c r="Q70" s="79" t="s">
        <v>415</v>
      </c>
      <c r="R70" s="79"/>
      <c r="S70" s="79"/>
      <c r="T70" s="79"/>
      <c r="U70" s="79"/>
      <c r="V70" s="82" t="s">
        <v>865</v>
      </c>
      <c r="W70" s="81">
        <v>43534.88811342593</v>
      </c>
      <c r="X70" s="82" t="s">
        <v>1021</v>
      </c>
      <c r="Y70" s="79"/>
      <c r="Z70" s="79"/>
      <c r="AA70" s="85" t="s">
        <v>1603</v>
      </c>
      <c r="AB70" s="79"/>
      <c r="AC70" s="79" t="b">
        <v>0</v>
      </c>
      <c r="AD70" s="79">
        <v>0</v>
      </c>
      <c r="AE70" s="85" t="s">
        <v>2100</v>
      </c>
      <c r="AF70" s="79" t="b">
        <v>0</v>
      </c>
      <c r="AG70" s="79" t="s">
        <v>2139</v>
      </c>
      <c r="AH70" s="79"/>
      <c r="AI70" s="85" t="s">
        <v>2100</v>
      </c>
      <c r="AJ70" s="79" t="b">
        <v>0</v>
      </c>
      <c r="AK70" s="79">
        <v>8</v>
      </c>
      <c r="AL70" s="85" t="s">
        <v>1902</v>
      </c>
      <c r="AM70" s="79" t="s">
        <v>2145</v>
      </c>
      <c r="AN70" s="79" t="b">
        <v>0</v>
      </c>
      <c r="AO70" s="85" t="s">
        <v>1902</v>
      </c>
      <c r="AP70" s="79" t="s">
        <v>178</v>
      </c>
      <c r="AQ70" s="79">
        <v>0</v>
      </c>
      <c r="AR70" s="79">
        <v>0</v>
      </c>
      <c r="AS70" s="79"/>
      <c r="AT70" s="79"/>
      <c r="AU70" s="79"/>
      <c r="AV70" s="79"/>
      <c r="AW70" s="79"/>
      <c r="AX70" s="79"/>
      <c r="AY70" s="79"/>
      <c r="AZ70" s="79"/>
      <c r="BA70" s="78" t="str">
        <f>REPLACE(INDEX(GroupVertices[Group],MATCH(Edges[[#This Row],[Vertex 1]],GroupVertices[Vertex],0)),1,1,"")</f>
        <v>1</v>
      </c>
      <c r="BB70" s="78" t="str">
        <f>REPLACE(INDEX(GroupVertices[Group],MATCH(Edges[[#This Row],[Vertex 2]],GroupVertices[Vertex],0)),1,1,"")</f>
        <v>1</v>
      </c>
    </row>
    <row r="71" spans="1:54" ht="15">
      <c r="A71" s="65" t="s">
        <v>271</v>
      </c>
      <c r="B71" s="65" t="s">
        <v>311</v>
      </c>
      <c r="C71" s="66" t="s">
        <v>2798</v>
      </c>
      <c r="D71" s="67"/>
      <c r="E71" s="68"/>
      <c r="F71" s="69"/>
      <c r="G71" s="66"/>
      <c r="H71" s="70"/>
      <c r="I71" s="71"/>
      <c r="J71" s="71"/>
      <c r="K71" s="34" t="s">
        <v>65</v>
      </c>
      <c r="L71" s="77">
        <v>71</v>
      </c>
      <c r="M71" s="77"/>
      <c r="N71" s="73"/>
      <c r="O71" s="79" t="s">
        <v>326</v>
      </c>
      <c r="P71" s="81">
        <v>43534.86184027778</v>
      </c>
      <c r="Q71" s="79" t="s">
        <v>404</v>
      </c>
      <c r="R71" s="79"/>
      <c r="S71" s="79"/>
      <c r="T71" s="79" t="s">
        <v>787</v>
      </c>
      <c r="U71" s="79"/>
      <c r="V71" s="82" t="s">
        <v>861</v>
      </c>
      <c r="W71" s="81">
        <v>43534.86184027778</v>
      </c>
      <c r="X71" s="82" t="s">
        <v>1010</v>
      </c>
      <c r="Y71" s="79"/>
      <c r="Z71" s="79"/>
      <c r="AA71" s="85" t="s">
        <v>1592</v>
      </c>
      <c r="AB71" s="85" t="s">
        <v>1701</v>
      </c>
      <c r="AC71" s="79" t="b">
        <v>0</v>
      </c>
      <c r="AD71" s="79">
        <v>3</v>
      </c>
      <c r="AE71" s="85" t="s">
        <v>2110</v>
      </c>
      <c r="AF71" s="79" t="b">
        <v>0</v>
      </c>
      <c r="AG71" s="79" t="s">
        <v>2139</v>
      </c>
      <c r="AH71" s="79"/>
      <c r="AI71" s="85" t="s">
        <v>2100</v>
      </c>
      <c r="AJ71" s="79" t="b">
        <v>0</v>
      </c>
      <c r="AK71" s="79">
        <v>0</v>
      </c>
      <c r="AL71" s="85" t="s">
        <v>2100</v>
      </c>
      <c r="AM71" s="79" t="s">
        <v>2145</v>
      </c>
      <c r="AN71" s="79" t="b">
        <v>0</v>
      </c>
      <c r="AO71" s="85" t="s">
        <v>1701</v>
      </c>
      <c r="AP71" s="79" t="s">
        <v>178</v>
      </c>
      <c r="AQ71" s="79">
        <v>0</v>
      </c>
      <c r="AR71" s="79">
        <v>0</v>
      </c>
      <c r="AS71" s="79"/>
      <c r="AT71" s="79"/>
      <c r="AU71" s="79"/>
      <c r="AV71" s="79"/>
      <c r="AW71" s="79"/>
      <c r="AX71" s="79"/>
      <c r="AY71" s="79"/>
      <c r="AZ71" s="79"/>
      <c r="BA71" s="78" t="str">
        <f>REPLACE(INDEX(GroupVertices[Group],MATCH(Edges[[#This Row],[Vertex 1]],GroupVertices[Vertex],0)),1,1,"")</f>
        <v>2</v>
      </c>
      <c r="BB71" s="78" t="str">
        <f>REPLACE(INDEX(GroupVertices[Group],MATCH(Edges[[#This Row],[Vertex 2]],GroupVertices[Vertex],0)),1,1,"")</f>
        <v>1</v>
      </c>
    </row>
    <row r="72" spans="1:54" ht="15">
      <c r="A72" s="65" t="s">
        <v>271</v>
      </c>
      <c r="B72" s="65" t="s">
        <v>311</v>
      </c>
      <c r="C72" s="66" t="s">
        <v>2798</v>
      </c>
      <c r="D72" s="67"/>
      <c r="E72" s="68"/>
      <c r="F72" s="69"/>
      <c r="G72" s="66"/>
      <c r="H72" s="70"/>
      <c r="I72" s="71"/>
      <c r="J72" s="71"/>
      <c r="K72" s="34" t="s">
        <v>65</v>
      </c>
      <c r="L72" s="77">
        <v>72</v>
      </c>
      <c r="M72" s="77"/>
      <c r="N72" s="73"/>
      <c r="O72" s="79" t="s">
        <v>326</v>
      </c>
      <c r="P72" s="81">
        <v>43534.86314814815</v>
      </c>
      <c r="Q72" s="79" t="s">
        <v>405</v>
      </c>
      <c r="R72" s="79"/>
      <c r="S72" s="79"/>
      <c r="T72" s="79" t="s">
        <v>787</v>
      </c>
      <c r="U72" s="79"/>
      <c r="V72" s="82" t="s">
        <v>861</v>
      </c>
      <c r="W72" s="81">
        <v>43534.86314814815</v>
      </c>
      <c r="X72" s="82" t="s">
        <v>1011</v>
      </c>
      <c r="Y72" s="79"/>
      <c r="Z72" s="79"/>
      <c r="AA72" s="85" t="s">
        <v>1593</v>
      </c>
      <c r="AB72" s="85" t="s">
        <v>2091</v>
      </c>
      <c r="AC72" s="79" t="b">
        <v>0</v>
      </c>
      <c r="AD72" s="79">
        <v>3</v>
      </c>
      <c r="AE72" s="85" t="s">
        <v>2111</v>
      </c>
      <c r="AF72" s="79" t="b">
        <v>0</v>
      </c>
      <c r="AG72" s="79" t="s">
        <v>2139</v>
      </c>
      <c r="AH72" s="79"/>
      <c r="AI72" s="85" t="s">
        <v>2100</v>
      </c>
      <c r="AJ72" s="79" t="b">
        <v>0</v>
      </c>
      <c r="AK72" s="79">
        <v>0</v>
      </c>
      <c r="AL72" s="85" t="s">
        <v>2100</v>
      </c>
      <c r="AM72" s="79" t="s">
        <v>2145</v>
      </c>
      <c r="AN72" s="79" t="b">
        <v>0</v>
      </c>
      <c r="AO72" s="85" t="s">
        <v>2091</v>
      </c>
      <c r="AP72" s="79" t="s">
        <v>178</v>
      </c>
      <c r="AQ72" s="79">
        <v>0</v>
      </c>
      <c r="AR72" s="79">
        <v>0</v>
      </c>
      <c r="AS72" s="79"/>
      <c r="AT72" s="79"/>
      <c r="AU72" s="79"/>
      <c r="AV72" s="79"/>
      <c r="AW72" s="79"/>
      <c r="AX72" s="79"/>
      <c r="AY72" s="79"/>
      <c r="AZ72" s="79"/>
      <c r="BA72" s="78" t="str">
        <f>REPLACE(INDEX(GroupVertices[Group],MATCH(Edges[[#This Row],[Vertex 1]],GroupVertices[Vertex],0)),1,1,"")</f>
        <v>2</v>
      </c>
      <c r="BB72" s="78" t="str">
        <f>REPLACE(INDEX(GroupVertices[Group],MATCH(Edges[[#This Row],[Vertex 2]],GroupVertices[Vertex],0)),1,1,"")</f>
        <v>1</v>
      </c>
    </row>
    <row r="73" spans="1:54" ht="15">
      <c r="A73" s="65" t="s">
        <v>271</v>
      </c>
      <c r="B73" s="65" t="s">
        <v>311</v>
      </c>
      <c r="C73" s="66" t="s">
        <v>2797</v>
      </c>
      <c r="D73" s="67"/>
      <c r="E73" s="68"/>
      <c r="F73" s="69"/>
      <c r="G73" s="66"/>
      <c r="H73" s="70"/>
      <c r="I73" s="71"/>
      <c r="J73" s="71"/>
      <c r="K73" s="34" t="s">
        <v>65</v>
      </c>
      <c r="L73" s="77">
        <v>73</v>
      </c>
      <c r="M73" s="77"/>
      <c r="N73" s="73"/>
      <c r="O73" s="79" t="s">
        <v>327</v>
      </c>
      <c r="P73" s="81">
        <v>43534.86892361111</v>
      </c>
      <c r="Q73" s="79" t="s">
        <v>406</v>
      </c>
      <c r="R73" s="79"/>
      <c r="S73" s="79"/>
      <c r="T73" s="79" t="s">
        <v>787</v>
      </c>
      <c r="U73" s="79"/>
      <c r="V73" s="82" t="s">
        <v>861</v>
      </c>
      <c r="W73" s="81">
        <v>43534.86892361111</v>
      </c>
      <c r="X73" s="82" t="s">
        <v>1012</v>
      </c>
      <c r="Y73" s="79"/>
      <c r="Z73" s="79"/>
      <c r="AA73" s="85" t="s">
        <v>1594</v>
      </c>
      <c r="AB73" s="85" t="s">
        <v>1986</v>
      </c>
      <c r="AC73" s="79" t="b">
        <v>0</v>
      </c>
      <c r="AD73" s="79">
        <v>7</v>
      </c>
      <c r="AE73" s="85" t="s">
        <v>2102</v>
      </c>
      <c r="AF73" s="79" t="b">
        <v>0</v>
      </c>
      <c r="AG73" s="79" t="s">
        <v>2139</v>
      </c>
      <c r="AH73" s="79"/>
      <c r="AI73" s="85" t="s">
        <v>2100</v>
      </c>
      <c r="AJ73" s="79" t="b">
        <v>0</v>
      </c>
      <c r="AK73" s="79">
        <v>1</v>
      </c>
      <c r="AL73" s="85" t="s">
        <v>2100</v>
      </c>
      <c r="AM73" s="79" t="s">
        <v>2145</v>
      </c>
      <c r="AN73" s="79" t="b">
        <v>0</v>
      </c>
      <c r="AO73" s="85" t="s">
        <v>1986</v>
      </c>
      <c r="AP73" s="79" t="s">
        <v>178</v>
      </c>
      <c r="AQ73" s="79">
        <v>0</v>
      </c>
      <c r="AR73" s="79">
        <v>0</v>
      </c>
      <c r="AS73" s="79"/>
      <c r="AT73" s="79"/>
      <c r="AU73" s="79"/>
      <c r="AV73" s="79"/>
      <c r="AW73" s="79"/>
      <c r="AX73" s="79"/>
      <c r="AY73" s="79"/>
      <c r="AZ73" s="79"/>
      <c r="BA73" s="78" t="str">
        <f>REPLACE(INDEX(GroupVertices[Group],MATCH(Edges[[#This Row],[Vertex 1]],GroupVertices[Vertex],0)),1,1,"")</f>
        <v>2</v>
      </c>
      <c r="BB73" s="78" t="str">
        <f>REPLACE(INDEX(GroupVertices[Group],MATCH(Edges[[#This Row],[Vertex 2]],GroupVertices[Vertex],0)),1,1,"")</f>
        <v>1</v>
      </c>
    </row>
    <row r="74" spans="1:54" ht="15">
      <c r="A74" s="65" t="s">
        <v>271</v>
      </c>
      <c r="B74" s="65" t="s">
        <v>311</v>
      </c>
      <c r="C74" s="66" t="s">
        <v>2797</v>
      </c>
      <c r="D74" s="67"/>
      <c r="E74" s="68"/>
      <c r="F74" s="69"/>
      <c r="G74" s="66"/>
      <c r="H74" s="70"/>
      <c r="I74" s="71"/>
      <c r="J74" s="71"/>
      <c r="K74" s="34" t="s">
        <v>65</v>
      </c>
      <c r="L74" s="77">
        <v>74</v>
      </c>
      <c r="M74" s="77"/>
      <c r="N74" s="73"/>
      <c r="O74" s="79" t="s">
        <v>327</v>
      </c>
      <c r="P74" s="81">
        <v>43534.87023148148</v>
      </c>
      <c r="Q74" s="79" t="s">
        <v>407</v>
      </c>
      <c r="R74" s="79"/>
      <c r="S74" s="79"/>
      <c r="T74" s="79" t="s">
        <v>787</v>
      </c>
      <c r="U74" s="79"/>
      <c r="V74" s="82" t="s">
        <v>861</v>
      </c>
      <c r="W74" s="81">
        <v>43534.87023148148</v>
      </c>
      <c r="X74" s="82" t="s">
        <v>1013</v>
      </c>
      <c r="Y74" s="79"/>
      <c r="Z74" s="79"/>
      <c r="AA74" s="85" t="s">
        <v>1595</v>
      </c>
      <c r="AB74" s="85" t="s">
        <v>1987</v>
      </c>
      <c r="AC74" s="79" t="b">
        <v>0</v>
      </c>
      <c r="AD74" s="79">
        <v>4</v>
      </c>
      <c r="AE74" s="85" t="s">
        <v>2102</v>
      </c>
      <c r="AF74" s="79" t="b">
        <v>0</v>
      </c>
      <c r="AG74" s="79" t="s">
        <v>2139</v>
      </c>
      <c r="AH74" s="79"/>
      <c r="AI74" s="85" t="s">
        <v>2100</v>
      </c>
      <c r="AJ74" s="79" t="b">
        <v>0</v>
      </c>
      <c r="AK74" s="79">
        <v>0</v>
      </c>
      <c r="AL74" s="85" t="s">
        <v>2100</v>
      </c>
      <c r="AM74" s="79" t="s">
        <v>2145</v>
      </c>
      <c r="AN74" s="79" t="b">
        <v>0</v>
      </c>
      <c r="AO74" s="85" t="s">
        <v>1987</v>
      </c>
      <c r="AP74" s="79" t="s">
        <v>178</v>
      </c>
      <c r="AQ74" s="79">
        <v>0</v>
      </c>
      <c r="AR74" s="79">
        <v>0</v>
      </c>
      <c r="AS74" s="79"/>
      <c r="AT74" s="79"/>
      <c r="AU74" s="79"/>
      <c r="AV74" s="79"/>
      <c r="AW74" s="79"/>
      <c r="AX74" s="79"/>
      <c r="AY74" s="79"/>
      <c r="AZ74" s="79"/>
      <c r="BA74" s="78" t="str">
        <f>REPLACE(INDEX(GroupVertices[Group],MATCH(Edges[[#This Row],[Vertex 1]],GroupVertices[Vertex],0)),1,1,"")</f>
        <v>2</v>
      </c>
      <c r="BB74" s="78" t="str">
        <f>REPLACE(INDEX(GroupVertices[Group],MATCH(Edges[[#This Row],[Vertex 2]],GroupVertices[Vertex],0)),1,1,"")</f>
        <v>1</v>
      </c>
    </row>
    <row r="75" spans="1:54" ht="15">
      <c r="A75" s="65" t="s">
        <v>271</v>
      </c>
      <c r="B75" s="65" t="s">
        <v>311</v>
      </c>
      <c r="C75" s="66" t="s">
        <v>2797</v>
      </c>
      <c r="D75" s="67"/>
      <c r="E75" s="68"/>
      <c r="F75" s="69"/>
      <c r="G75" s="66"/>
      <c r="H75" s="70"/>
      <c r="I75" s="71"/>
      <c r="J75" s="71"/>
      <c r="K75" s="34" t="s">
        <v>65</v>
      </c>
      <c r="L75" s="77">
        <v>75</v>
      </c>
      <c r="M75" s="77"/>
      <c r="N75" s="73"/>
      <c r="O75" s="79" t="s">
        <v>327</v>
      </c>
      <c r="P75" s="81">
        <v>43534.87357638889</v>
      </c>
      <c r="Q75" s="79" t="s">
        <v>408</v>
      </c>
      <c r="R75" s="79"/>
      <c r="S75" s="79"/>
      <c r="T75" s="79" t="s">
        <v>787</v>
      </c>
      <c r="U75" s="79"/>
      <c r="V75" s="82" t="s">
        <v>861</v>
      </c>
      <c r="W75" s="81">
        <v>43534.87357638889</v>
      </c>
      <c r="X75" s="82" t="s">
        <v>1014</v>
      </c>
      <c r="Y75" s="79"/>
      <c r="Z75" s="79"/>
      <c r="AA75" s="85" t="s">
        <v>1596</v>
      </c>
      <c r="AB75" s="85" t="s">
        <v>1987</v>
      </c>
      <c r="AC75" s="79" t="b">
        <v>0</v>
      </c>
      <c r="AD75" s="79">
        <v>3</v>
      </c>
      <c r="AE75" s="85" t="s">
        <v>2102</v>
      </c>
      <c r="AF75" s="79" t="b">
        <v>0</v>
      </c>
      <c r="AG75" s="79" t="s">
        <v>2139</v>
      </c>
      <c r="AH75" s="79"/>
      <c r="AI75" s="85" t="s">
        <v>2100</v>
      </c>
      <c r="AJ75" s="79" t="b">
        <v>0</v>
      </c>
      <c r="AK75" s="79">
        <v>0</v>
      </c>
      <c r="AL75" s="85" t="s">
        <v>2100</v>
      </c>
      <c r="AM75" s="79" t="s">
        <v>2145</v>
      </c>
      <c r="AN75" s="79" t="b">
        <v>0</v>
      </c>
      <c r="AO75" s="85" t="s">
        <v>1987</v>
      </c>
      <c r="AP75" s="79" t="s">
        <v>178</v>
      </c>
      <c r="AQ75" s="79">
        <v>0</v>
      </c>
      <c r="AR75" s="79">
        <v>0</v>
      </c>
      <c r="AS75" s="79"/>
      <c r="AT75" s="79"/>
      <c r="AU75" s="79"/>
      <c r="AV75" s="79"/>
      <c r="AW75" s="79"/>
      <c r="AX75" s="79"/>
      <c r="AY75" s="79"/>
      <c r="AZ75" s="79"/>
      <c r="BA75" s="78" t="str">
        <f>REPLACE(INDEX(GroupVertices[Group],MATCH(Edges[[#This Row],[Vertex 1]],GroupVertices[Vertex],0)),1,1,"")</f>
        <v>2</v>
      </c>
      <c r="BB75" s="78" t="str">
        <f>REPLACE(INDEX(GroupVertices[Group],MATCH(Edges[[#This Row],[Vertex 2]],GroupVertices[Vertex],0)),1,1,"")</f>
        <v>1</v>
      </c>
    </row>
    <row r="76" spans="1:54" ht="15">
      <c r="A76" s="65" t="s">
        <v>271</v>
      </c>
      <c r="B76" s="65" t="s">
        <v>311</v>
      </c>
      <c r="C76" s="66" t="s">
        <v>2797</v>
      </c>
      <c r="D76" s="67"/>
      <c r="E76" s="68"/>
      <c r="F76" s="69"/>
      <c r="G76" s="66"/>
      <c r="H76" s="70"/>
      <c r="I76" s="71"/>
      <c r="J76" s="71"/>
      <c r="K76" s="34" t="s">
        <v>65</v>
      </c>
      <c r="L76" s="77">
        <v>76</v>
      </c>
      <c r="M76" s="77"/>
      <c r="N76" s="73"/>
      <c r="O76" s="79" t="s">
        <v>327</v>
      </c>
      <c r="P76" s="81">
        <v>43534.8759375</v>
      </c>
      <c r="Q76" s="79" t="s">
        <v>409</v>
      </c>
      <c r="R76" s="79"/>
      <c r="S76" s="79"/>
      <c r="T76" s="79" t="s">
        <v>787</v>
      </c>
      <c r="U76" s="79"/>
      <c r="V76" s="82" t="s">
        <v>861</v>
      </c>
      <c r="W76" s="81">
        <v>43534.8759375</v>
      </c>
      <c r="X76" s="82" t="s">
        <v>1015</v>
      </c>
      <c r="Y76" s="79"/>
      <c r="Z76" s="79"/>
      <c r="AA76" s="85" t="s">
        <v>1597</v>
      </c>
      <c r="AB76" s="85" t="s">
        <v>1596</v>
      </c>
      <c r="AC76" s="79" t="b">
        <v>0</v>
      </c>
      <c r="AD76" s="79">
        <v>1</v>
      </c>
      <c r="AE76" s="85" t="s">
        <v>2109</v>
      </c>
      <c r="AF76" s="79" t="b">
        <v>0</v>
      </c>
      <c r="AG76" s="79" t="s">
        <v>2139</v>
      </c>
      <c r="AH76" s="79"/>
      <c r="AI76" s="85" t="s">
        <v>2100</v>
      </c>
      <c r="AJ76" s="79" t="b">
        <v>0</v>
      </c>
      <c r="AK76" s="79">
        <v>0</v>
      </c>
      <c r="AL76" s="85" t="s">
        <v>2100</v>
      </c>
      <c r="AM76" s="79" t="s">
        <v>2145</v>
      </c>
      <c r="AN76" s="79" t="b">
        <v>0</v>
      </c>
      <c r="AO76" s="85" t="s">
        <v>1596</v>
      </c>
      <c r="AP76" s="79" t="s">
        <v>178</v>
      </c>
      <c r="AQ76" s="79">
        <v>0</v>
      </c>
      <c r="AR76" s="79">
        <v>0</v>
      </c>
      <c r="AS76" s="79"/>
      <c r="AT76" s="79"/>
      <c r="AU76" s="79"/>
      <c r="AV76" s="79"/>
      <c r="AW76" s="79"/>
      <c r="AX76" s="79"/>
      <c r="AY76" s="79"/>
      <c r="AZ76" s="79"/>
      <c r="BA76" s="78" t="str">
        <f>REPLACE(INDEX(GroupVertices[Group],MATCH(Edges[[#This Row],[Vertex 1]],GroupVertices[Vertex],0)),1,1,"")</f>
        <v>2</v>
      </c>
      <c r="BB76" s="78" t="str">
        <f>REPLACE(INDEX(GroupVertices[Group],MATCH(Edges[[#This Row],[Vertex 2]],GroupVertices[Vertex],0)),1,1,"")</f>
        <v>1</v>
      </c>
    </row>
    <row r="77" spans="1:54" ht="15">
      <c r="A77" s="65" t="s">
        <v>308</v>
      </c>
      <c r="B77" s="65" t="s">
        <v>311</v>
      </c>
      <c r="C77" s="66" t="s">
        <v>2797</v>
      </c>
      <c r="D77" s="67"/>
      <c r="E77" s="68"/>
      <c r="F77" s="69"/>
      <c r="G77" s="66"/>
      <c r="H77" s="70"/>
      <c r="I77" s="71"/>
      <c r="J77" s="71"/>
      <c r="K77" s="34" t="s">
        <v>65</v>
      </c>
      <c r="L77" s="77">
        <v>77</v>
      </c>
      <c r="M77" s="77"/>
      <c r="N77" s="73"/>
      <c r="O77" s="79" t="s">
        <v>327</v>
      </c>
      <c r="P77" s="81">
        <v>43527.90204861111</v>
      </c>
      <c r="Q77" s="79" t="s">
        <v>559</v>
      </c>
      <c r="R77" s="79"/>
      <c r="S77" s="79"/>
      <c r="T77" s="79" t="s">
        <v>799</v>
      </c>
      <c r="U77" s="79"/>
      <c r="V77" s="82" t="s">
        <v>898</v>
      </c>
      <c r="W77" s="81">
        <v>43527.90204861111</v>
      </c>
      <c r="X77" s="82" t="s">
        <v>1360</v>
      </c>
      <c r="Y77" s="79"/>
      <c r="Z77" s="79"/>
      <c r="AA77" s="85" t="s">
        <v>1944</v>
      </c>
      <c r="AB77" s="85" t="s">
        <v>1959</v>
      </c>
      <c r="AC77" s="79" t="b">
        <v>0</v>
      </c>
      <c r="AD77" s="79">
        <v>11</v>
      </c>
      <c r="AE77" s="85" t="s">
        <v>2102</v>
      </c>
      <c r="AF77" s="79" t="b">
        <v>0</v>
      </c>
      <c r="AG77" s="79" t="s">
        <v>2139</v>
      </c>
      <c r="AH77" s="79"/>
      <c r="AI77" s="85" t="s">
        <v>2100</v>
      </c>
      <c r="AJ77" s="79" t="b">
        <v>0</v>
      </c>
      <c r="AK77" s="79">
        <v>1</v>
      </c>
      <c r="AL77" s="85" t="s">
        <v>2100</v>
      </c>
      <c r="AM77" s="79" t="s">
        <v>2144</v>
      </c>
      <c r="AN77" s="79" t="b">
        <v>0</v>
      </c>
      <c r="AO77" s="85" t="s">
        <v>1959</v>
      </c>
      <c r="AP77" s="79" t="s">
        <v>178</v>
      </c>
      <c r="AQ77" s="79">
        <v>0</v>
      </c>
      <c r="AR77" s="79">
        <v>0</v>
      </c>
      <c r="AS77" s="79"/>
      <c r="AT77" s="79"/>
      <c r="AU77" s="79"/>
      <c r="AV77" s="79"/>
      <c r="AW77" s="79"/>
      <c r="AX77" s="79"/>
      <c r="AY77" s="79"/>
      <c r="AZ77" s="79"/>
      <c r="BA77" s="78" t="str">
        <f>REPLACE(INDEX(GroupVertices[Group],MATCH(Edges[[#This Row],[Vertex 1]],GroupVertices[Vertex],0)),1,1,"")</f>
        <v>3</v>
      </c>
      <c r="BB77" s="78" t="str">
        <f>REPLACE(INDEX(GroupVertices[Group],MATCH(Edges[[#This Row],[Vertex 2]],GroupVertices[Vertex],0)),1,1,"")</f>
        <v>1</v>
      </c>
    </row>
    <row r="78" spans="1:54" ht="15">
      <c r="A78" s="65" t="s">
        <v>308</v>
      </c>
      <c r="B78" s="65" t="s">
        <v>311</v>
      </c>
      <c r="C78" s="66" t="s">
        <v>2797</v>
      </c>
      <c r="D78" s="67"/>
      <c r="E78" s="68"/>
      <c r="F78" s="69"/>
      <c r="G78" s="66"/>
      <c r="H78" s="70"/>
      <c r="I78" s="71"/>
      <c r="J78" s="71"/>
      <c r="K78" s="34" t="s">
        <v>65</v>
      </c>
      <c r="L78" s="77">
        <v>78</v>
      </c>
      <c r="M78" s="77"/>
      <c r="N78" s="73"/>
      <c r="O78" s="79" t="s">
        <v>327</v>
      </c>
      <c r="P78" s="81">
        <v>43527.90435185185</v>
      </c>
      <c r="Q78" s="79" t="s">
        <v>662</v>
      </c>
      <c r="R78" s="79"/>
      <c r="S78" s="79"/>
      <c r="T78" s="79" t="s">
        <v>787</v>
      </c>
      <c r="U78" s="79"/>
      <c r="V78" s="82" t="s">
        <v>898</v>
      </c>
      <c r="W78" s="81">
        <v>43527.90435185185</v>
      </c>
      <c r="X78" s="82" t="s">
        <v>1361</v>
      </c>
      <c r="Y78" s="79"/>
      <c r="Z78" s="79"/>
      <c r="AA78" s="85" t="s">
        <v>1945</v>
      </c>
      <c r="AB78" s="85" t="s">
        <v>1961</v>
      </c>
      <c r="AC78" s="79" t="b">
        <v>0</v>
      </c>
      <c r="AD78" s="79">
        <v>0</v>
      </c>
      <c r="AE78" s="85" t="s">
        <v>2102</v>
      </c>
      <c r="AF78" s="79" t="b">
        <v>0</v>
      </c>
      <c r="AG78" s="79" t="s">
        <v>2139</v>
      </c>
      <c r="AH78" s="79"/>
      <c r="AI78" s="85" t="s">
        <v>2100</v>
      </c>
      <c r="AJ78" s="79" t="b">
        <v>0</v>
      </c>
      <c r="AK78" s="79">
        <v>0</v>
      </c>
      <c r="AL78" s="85" t="s">
        <v>2100</v>
      </c>
      <c r="AM78" s="79" t="s">
        <v>2144</v>
      </c>
      <c r="AN78" s="79" t="b">
        <v>0</v>
      </c>
      <c r="AO78" s="85" t="s">
        <v>1961</v>
      </c>
      <c r="AP78" s="79" t="s">
        <v>178</v>
      </c>
      <c r="AQ78" s="79">
        <v>0</v>
      </c>
      <c r="AR78" s="79">
        <v>0</v>
      </c>
      <c r="AS78" s="79"/>
      <c r="AT78" s="79"/>
      <c r="AU78" s="79"/>
      <c r="AV78" s="79"/>
      <c r="AW78" s="79"/>
      <c r="AX78" s="79"/>
      <c r="AY78" s="79"/>
      <c r="AZ78" s="79"/>
      <c r="BA78" s="78" t="str">
        <f>REPLACE(INDEX(GroupVertices[Group],MATCH(Edges[[#This Row],[Vertex 1]],GroupVertices[Vertex],0)),1,1,"")</f>
        <v>3</v>
      </c>
      <c r="BB78" s="78" t="str">
        <f>REPLACE(INDEX(GroupVertices[Group],MATCH(Edges[[#This Row],[Vertex 2]],GroupVertices[Vertex],0)),1,1,"")</f>
        <v>1</v>
      </c>
    </row>
    <row r="79" spans="1:54" ht="15">
      <c r="A79" s="65" t="s">
        <v>308</v>
      </c>
      <c r="B79" s="65" t="s">
        <v>311</v>
      </c>
      <c r="C79" s="66" t="s">
        <v>2797</v>
      </c>
      <c r="D79" s="67"/>
      <c r="E79" s="68"/>
      <c r="F79" s="69"/>
      <c r="G79" s="66"/>
      <c r="H79" s="70"/>
      <c r="I79" s="71"/>
      <c r="J79" s="71"/>
      <c r="K79" s="34" t="s">
        <v>65</v>
      </c>
      <c r="L79" s="77">
        <v>79</v>
      </c>
      <c r="M79" s="77"/>
      <c r="N79" s="73"/>
      <c r="O79" s="79" t="s">
        <v>327</v>
      </c>
      <c r="P79" s="81">
        <v>43527.90528935185</v>
      </c>
      <c r="Q79" s="79" t="s">
        <v>663</v>
      </c>
      <c r="R79" s="79"/>
      <c r="S79" s="79"/>
      <c r="T79" s="79" t="s">
        <v>787</v>
      </c>
      <c r="U79" s="79"/>
      <c r="V79" s="82" t="s">
        <v>898</v>
      </c>
      <c r="W79" s="81">
        <v>43527.90528935185</v>
      </c>
      <c r="X79" s="82" t="s">
        <v>1362</v>
      </c>
      <c r="Y79" s="79"/>
      <c r="Z79" s="79"/>
      <c r="AA79" s="85" t="s">
        <v>1946</v>
      </c>
      <c r="AB79" s="85" t="s">
        <v>1962</v>
      </c>
      <c r="AC79" s="79" t="b">
        <v>0</v>
      </c>
      <c r="AD79" s="79">
        <v>1</v>
      </c>
      <c r="AE79" s="85" t="s">
        <v>2102</v>
      </c>
      <c r="AF79" s="79" t="b">
        <v>0</v>
      </c>
      <c r="AG79" s="79" t="s">
        <v>2139</v>
      </c>
      <c r="AH79" s="79"/>
      <c r="AI79" s="85" t="s">
        <v>2100</v>
      </c>
      <c r="AJ79" s="79" t="b">
        <v>0</v>
      </c>
      <c r="AK79" s="79">
        <v>0</v>
      </c>
      <c r="AL79" s="85" t="s">
        <v>2100</v>
      </c>
      <c r="AM79" s="79" t="s">
        <v>2144</v>
      </c>
      <c r="AN79" s="79" t="b">
        <v>0</v>
      </c>
      <c r="AO79" s="85" t="s">
        <v>1962</v>
      </c>
      <c r="AP79" s="79" t="s">
        <v>178</v>
      </c>
      <c r="AQ79" s="79">
        <v>0</v>
      </c>
      <c r="AR79" s="79">
        <v>0</v>
      </c>
      <c r="AS79" s="79"/>
      <c r="AT79" s="79"/>
      <c r="AU79" s="79"/>
      <c r="AV79" s="79"/>
      <c r="AW79" s="79"/>
      <c r="AX79" s="79"/>
      <c r="AY79" s="79"/>
      <c r="AZ79" s="79"/>
      <c r="BA79" s="78" t="str">
        <f>REPLACE(INDEX(GroupVertices[Group],MATCH(Edges[[#This Row],[Vertex 1]],GroupVertices[Vertex],0)),1,1,"")</f>
        <v>3</v>
      </c>
      <c r="BB79" s="78" t="str">
        <f>REPLACE(INDEX(GroupVertices[Group],MATCH(Edges[[#This Row],[Vertex 2]],GroupVertices[Vertex],0)),1,1,"")</f>
        <v>1</v>
      </c>
    </row>
    <row r="80" spans="1:54" ht="15">
      <c r="A80" s="65" t="s">
        <v>308</v>
      </c>
      <c r="B80" s="65" t="s">
        <v>311</v>
      </c>
      <c r="C80" s="66" t="s">
        <v>2797</v>
      </c>
      <c r="D80" s="67"/>
      <c r="E80" s="68"/>
      <c r="F80" s="69"/>
      <c r="G80" s="66"/>
      <c r="H80" s="70"/>
      <c r="I80" s="71"/>
      <c r="J80" s="71"/>
      <c r="K80" s="34" t="s">
        <v>65</v>
      </c>
      <c r="L80" s="77">
        <v>80</v>
      </c>
      <c r="M80" s="77"/>
      <c r="N80" s="73"/>
      <c r="O80" s="79" t="s">
        <v>327</v>
      </c>
      <c r="P80" s="81">
        <v>43527.90773148148</v>
      </c>
      <c r="Q80" s="79" t="s">
        <v>664</v>
      </c>
      <c r="R80" s="79"/>
      <c r="S80" s="79"/>
      <c r="T80" s="79" t="s">
        <v>787</v>
      </c>
      <c r="U80" s="79"/>
      <c r="V80" s="82" t="s">
        <v>898</v>
      </c>
      <c r="W80" s="81">
        <v>43527.90773148148</v>
      </c>
      <c r="X80" s="82" t="s">
        <v>1363</v>
      </c>
      <c r="Y80" s="79"/>
      <c r="Z80" s="79"/>
      <c r="AA80" s="85" t="s">
        <v>1947</v>
      </c>
      <c r="AB80" s="85" t="s">
        <v>1963</v>
      </c>
      <c r="AC80" s="79" t="b">
        <v>0</v>
      </c>
      <c r="AD80" s="79">
        <v>4</v>
      </c>
      <c r="AE80" s="85" t="s">
        <v>2102</v>
      </c>
      <c r="AF80" s="79" t="b">
        <v>0</v>
      </c>
      <c r="AG80" s="79" t="s">
        <v>2139</v>
      </c>
      <c r="AH80" s="79"/>
      <c r="AI80" s="85" t="s">
        <v>2100</v>
      </c>
      <c r="AJ80" s="79" t="b">
        <v>0</v>
      </c>
      <c r="AK80" s="79">
        <v>0</v>
      </c>
      <c r="AL80" s="85" t="s">
        <v>2100</v>
      </c>
      <c r="AM80" s="79" t="s">
        <v>2144</v>
      </c>
      <c r="AN80" s="79" t="b">
        <v>0</v>
      </c>
      <c r="AO80" s="85" t="s">
        <v>1963</v>
      </c>
      <c r="AP80" s="79" t="s">
        <v>178</v>
      </c>
      <c r="AQ80" s="79">
        <v>0</v>
      </c>
      <c r="AR80" s="79">
        <v>0</v>
      </c>
      <c r="AS80" s="79"/>
      <c r="AT80" s="79"/>
      <c r="AU80" s="79"/>
      <c r="AV80" s="79"/>
      <c r="AW80" s="79"/>
      <c r="AX80" s="79"/>
      <c r="AY80" s="79"/>
      <c r="AZ80" s="79"/>
      <c r="BA80" s="78" t="str">
        <f>REPLACE(INDEX(GroupVertices[Group],MATCH(Edges[[#This Row],[Vertex 1]],GroupVertices[Vertex],0)),1,1,"")</f>
        <v>3</v>
      </c>
      <c r="BB80" s="78" t="str">
        <f>REPLACE(INDEX(GroupVertices[Group],MATCH(Edges[[#This Row],[Vertex 2]],GroupVertices[Vertex],0)),1,1,"")</f>
        <v>1</v>
      </c>
    </row>
    <row r="81" spans="1:54" ht="15">
      <c r="A81" s="65" t="s">
        <v>308</v>
      </c>
      <c r="B81" s="65" t="s">
        <v>311</v>
      </c>
      <c r="C81" s="66" t="s">
        <v>2797</v>
      </c>
      <c r="D81" s="67"/>
      <c r="E81" s="68"/>
      <c r="F81" s="69"/>
      <c r="G81" s="66"/>
      <c r="H81" s="70"/>
      <c r="I81" s="71"/>
      <c r="J81" s="71"/>
      <c r="K81" s="34" t="s">
        <v>65</v>
      </c>
      <c r="L81" s="77">
        <v>81</v>
      </c>
      <c r="M81" s="77"/>
      <c r="N81" s="73"/>
      <c r="O81" s="79" t="s">
        <v>327</v>
      </c>
      <c r="P81" s="81">
        <v>43527.90844907407</v>
      </c>
      <c r="Q81" s="79" t="s">
        <v>665</v>
      </c>
      <c r="R81" s="79"/>
      <c r="S81" s="79"/>
      <c r="T81" s="79" t="s">
        <v>787</v>
      </c>
      <c r="U81" s="79"/>
      <c r="V81" s="82" t="s">
        <v>898</v>
      </c>
      <c r="W81" s="81">
        <v>43527.90844907407</v>
      </c>
      <c r="X81" s="82" t="s">
        <v>1364</v>
      </c>
      <c r="Y81" s="79"/>
      <c r="Z81" s="79"/>
      <c r="AA81" s="85" t="s">
        <v>1948</v>
      </c>
      <c r="AB81" s="85" t="s">
        <v>1964</v>
      </c>
      <c r="AC81" s="79" t="b">
        <v>0</v>
      </c>
      <c r="AD81" s="79">
        <v>1</v>
      </c>
      <c r="AE81" s="85" t="s">
        <v>2102</v>
      </c>
      <c r="AF81" s="79" t="b">
        <v>0</v>
      </c>
      <c r="AG81" s="79" t="s">
        <v>2139</v>
      </c>
      <c r="AH81" s="79"/>
      <c r="AI81" s="85" t="s">
        <v>2100</v>
      </c>
      <c r="AJ81" s="79" t="b">
        <v>0</v>
      </c>
      <c r="AK81" s="79">
        <v>0</v>
      </c>
      <c r="AL81" s="85" t="s">
        <v>2100</v>
      </c>
      <c r="AM81" s="79" t="s">
        <v>2144</v>
      </c>
      <c r="AN81" s="79" t="b">
        <v>0</v>
      </c>
      <c r="AO81" s="85" t="s">
        <v>1964</v>
      </c>
      <c r="AP81" s="79" t="s">
        <v>178</v>
      </c>
      <c r="AQ81" s="79">
        <v>0</v>
      </c>
      <c r="AR81" s="79">
        <v>0</v>
      </c>
      <c r="AS81" s="79"/>
      <c r="AT81" s="79"/>
      <c r="AU81" s="79"/>
      <c r="AV81" s="79"/>
      <c r="AW81" s="79"/>
      <c r="AX81" s="79"/>
      <c r="AY81" s="79"/>
      <c r="AZ81" s="79"/>
      <c r="BA81" s="78" t="str">
        <f>REPLACE(INDEX(GroupVertices[Group],MATCH(Edges[[#This Row],[Vertex 1]],GroupVertices[Vertex],0)),1,1,"")</f>
        <v>3</v>
      </c>
      <c r="BB81" s="78" t="str">
        <f>REPLACE(INDEX(GroupVertices[Group],MATCH(Edges[[#This Row],[Vertex 2]],GroupVertices[Vertex],0)),1,1,"")</f>
        <v>1</v>
      </c>
    </row>
    <row r="82" spans="1:54" ht="15">
      <c r="A82" s="65" t="s">
        <v>288</v>
      </c>
      <c r="B82" s="65" t="s">
        <v>311</v>
      </c>
      <c r="C82" s="66" t="s">
        <v>2797</v>
      </c>
      <c r="D82" s="67"/>
      <c r="E82" s="68"/>
      <c r="F82" s="69"/>
      <c r="G82" s="66"/>
      <c r="H82" s="70"/>
      <c r="I82" s="71"/>
      <c r="J82" s="71"/>
      <c r="K82" s="34" t="s">
        <v>65</v>
      </c>
      <c r="L82" s="77">
        <v>82</v>
      </c>
      <c r="M82" s="77"/>
      <c r="N82" s="73"/>
      <c r="O82" s="79" t="s">
        <v>327</v>
      </c>
      <c r="P82" s="81">
        <v>43534.88553240741</v>
      </c>
      <c r="Q82" s="79" t="s">
        <v>501</v>
      </c>
      <c r="R82" s="79"/>
      <c r="S82" s="79"/>
      <c r="T82" s="79"/>
      <c r="U82" s="79"/>
      <c r="V82" s="82" t="s">
        <v>878</v>
      </c>
      <c r="W82" s="81">
        <v>43534.88553240741</v>
      </c>
      <c r="X82" s="82" t="s">
        <v>1134</v>
      </c>
      <c r="Y82" s="79"/>
      <c r="Z82" s="79"/>
      <c r="AA82" s="85" t="s">
        <v>1716</v>
      </c>
      <c r="AB82" s="79"/>
      <c r="AC82" s="79" t="b">
        <v>0</v>
      </c>
      <c r="AD82" s="79">
        <v>0</v>
      </c>
      <c r="AE82" s="85" t="s">
        <v>2100</v>
      </c>
      <c r="AF82" s="79" t="b">
        <v>0</v>
      </c>
      <c r="AG82" s="79" t="s">
        <v>2139</v>
      </c>
      <c r="AH82" s="79"/>
      <c r="AI82" s="85" t="s">
        <v>2100</v>
      </c>
      <c r="AJ82" s="79" t="b">
        <v>0</v>
      </c>
      <c r="AK82" s="79">
        <v>2</v>
      </c>
      <c r="AL82" s="85" t="s">
        <v>1712</v>
      </c>
      <c r="AM82" s="79" t="s">
        <v>2144</v>
      </c>
      <c r="AN82" s="79" t="b">
        <v>0</v>
      </c>
      <c r="AO82" s="85" t="s">
        <v>1712</v>
      </c>
      <c r="AP82" s="79" t="s">
        <v>178</v>
      </c>
      <c r="AQ82" s="79">
        <v>0</v>
      </c>
      <c r="AR82" s="79">
        <v>0</v>
      </c>
      <c r="AS82" s="79"/>
      <c r="AT82" s="79"/>
      <c r="AU82" s="79"/>
      <c r="AV82" s="79"/>
      <c r="AW82" s="79"/>
      <c r="AX82" s="79"/>
      <c r="AY82" s="79"/>
      <c r="AZ82" s="79"/>
      <c r="BA82" s="78" t="str">
        <f>REPLACE(INDEX(GroupVertices[Group],MATCH(Edges[[#This Row],[Vertex 1]],GroupVertices[Vertex],0)),1,1,"")</f>
        <v>1</v>
      </c>
      <c r="BB82" s="78" t="str">
        <f>REPLACE(INDEX(GroupVertices[Group],MATCH(Edges[[#This Row],[Vertex 2]],GroupVertices[Vertex],0)),1,1,"")</f>
        <v>1</v>
      </c>
    </row>
    <row r="83" spans="1:54" ht="15">
      <c r="A83" s="65" t="s">
        <v>288</v>
      </c>
      <c r="B83" s="65" t="s">
        <v>311</v>
      </c>
      <c r="C83" s="66" t="s">
        <v>2797</v>
      </c>
      <c r="D83" s="67"/>
      <c r="E83" s="68"/>
      <c r="F83" s="69"/>
      <c r="G83" s="66"/>
      <c r="H83" s="70"/>
      <c r="I83" s="71"/>
      <c r="J83" s="71"/>
      <c r="K83" s="34" t="s">
        <v>65</v>
      </c>
      <c r="L83" s="77">
        <v>83</v>
      </c>
      <c r="M83" s="77"/>
      <c r="N83" s="73"/>
      <c r="O83" s="79" t="s">
        <v>327</v>
      </c>
      <c r="P83" s="81">
        <v>43534.903599537036</v>
      </c>
      <c r="Q83" s="79" t="s">
        <v>415</v>
      </c>
      <c r="R83" s="79"/>
      <c r="S83" s="79"/>
      <c r="T83" s="79"/>
      <c r="U83" s="79"/>
      <c r="V83" s="82" t="s">
        <v>878</v>
      </c>
      <c r="W83" s="81">
        <v>43534.903599537036</v>
      </c>
      <c r="X83" s="82" t="s">
        <v>1138</v>
      </c>
      <c r="Y83" s="79"/>
      <c r="Z83" s="79"/>
      <c r="AA83" s="85" t="s">
        <v>1720</v>
      </c>
      <c r="AB83" s="79"/>
      <c r="AC83" s="79" t="b">
        <v>0</v>
      </c>
      <c r="AD83" s="79">
        <v>0</v>
      </c>
      <c r="AE83" s="85" t="s">
        <v>2100</v>
      </c>
      <c r="AF83" s="79" t="b">
        <v>0</v>
      </c>
      <c r="AG83" s="79" t="s">
        <v>2139</v>
      </c>
      <c r="AH83" s="79"/>
      <c r="AI83" s="85" t="s">
        <v>2100</v>
      </c>
      <c r="AJ83" s="79" t="b">
        <v>0</v>
      </c>
      <c r="AK83" s="79">
        <v>8</v>
      </c>
      <c r="AL83" s="85" t="s">
        <v>1902</v>
      </c>
      <c r="AM83" s="79" t="s">
        <v>2144</v>
      </c>
      <c r="AN83" s="79" t="b">
        <v>0</v>
      </c>
      <c r="AO83" s="85" t="s">
        <v>1902</v>
      </c>
      <c r="AP83" s="79" t="s">
        <v>178</v>
      </c>
      <c r="AQ83" s="79">
        <v>0</v>
      </c>
      <c r="AR83" s="79">
        <v>0</v>
      </c>
      <c r="AS83" s="79"/>
      <c r="AT83" s="79"/>
      <c r="AU83" s="79"/>
      <c r="AV83" s="79"/>
      <c r="AW83" s="79"/>
      <c r="AX83" s="79"/>
      <c r="AY83" s="79"/>
      <c r="AZ83" s="79"/>
      <c r="BA83" s="78" t="str">
        <f>REPLACE(INDEX(GroupVertices[Group],MATCH(Edges[[#This Row],[Vertex 1]],GroupVertices[Vertex],0)),1,1,"")</f>
        <v>1</v>
      </c>
      <c r="BB83" s="78" t="str">
        <f>REPLACE(INDEX(GroupVertices[Group],MATCH(Edges[[#This Row],[Vertex 2]],GroupVertices[Vertex],0)),1,1,"")</f>
        <v>1</v>
      </c>
    </row>
    <row r="84" spans="1:54" ht="15">
      <c r="A84" s="65" t="s">
        <v>279</v>
      </c>
      <c r="B84" s="65" t="s">
        <v>311</v>
      </c>
      <c r="C84" s="66" t="s">
        <v>2797</v>
      </c>
      <c r="D84" s="67"/>
      <c r="E84" s="68"/>
      <c r="F84" s="69"/>
      <c r="G84" s="66"/>
      <c r="H84" s="70"/>
      <c r="I84" s="71"/>
      <c r="J84" s="71"/>
      <c r="K84" s="34" t="s">
        <v>65</v>
      </c>
      <c r="L84" s="77">
        <v>84</v>
      </c>
      <c r="M84" s="77"/>
      <c r="N84" s="73"/>
      <c r="O84" s="79" t="s">
        <v>327</v>
      </c>
      <c r="P84" s="81">
        <v>43527.929247685184</v>
      </c>
      <c r="Q84" s="79" t="s">
        <v>422</v>
      </c>
      <c r="R84" s="79"/>
      <c r="S84" s="79"/>
      <c r="T84" s="79" t="s">
        <v>787</v>
      </c>
      <c r="U84" s="79"/>
      <c r="V84" s="82" t="s">
        <v>869</v>
      </c>
      <c r="W84" s="81">
        <v>43527.929247685184</v>
      </c>
      <c r="X84" s="82" t="s">
        <v>1030</v>
      </c>
      <c r="Y84" s="79"/>
      <c r="Z84" s="79"/>
      <c r="AA84" s="85" t="s">
        <v>1612</v>
      </c>
      <c r="AB84" s="85" t="s">
        <v>1964</v>
      </c>
      <c r="AC84" s="79" t="b">
        <v>0</v>
      </c>
      <c r="AD84" s="79">
        <v>3</v>
      </c>
      <c r="AE84" s="85" t="s">
        <v>2102</v>
      </c>
      <c r="AF84" s="79" t="b">
        <v>0</v>
      </c>
      <c r="AG84" s="79" t="s">
        <v>2139</v>
      </c>
      <c r="AH84" s="79"/>
      <c r="AI84" s="85" t="s">
        <v>2100</v>
      </c>
      <c r="AJ84" s="79" t="b">
        <v>0</v>
      </c>
      <c r="AK84" s="79">
        <v>1</v>
      </c>
      <c r="AL84" s="85" t="s">
        <v>2100</v>
      </c>
      <c r="AM84" s="79" t="s">
        <v>2146</v>
      </c>
      <c r="AN84" s="79" t="b">
        <v>0</v>
      </c>
      <c r="AO84" s="85" t="s">
        <v>1964</v>
      </c>
      <c r="AP84" s="79" t="s">
        <v>178</v>
      </c>
      <c r="AQ84" s="79">
        <v>0</v>
      </c>
      <c r="AR84" s="79">
        <v>0</v>
      </c>
      <c r="AS84" s="79"/>
      <c r="AT84" s="79"/>
      <c r="AU84" s="79"/>
      <c r="AV84" s="79"/>
      <c r="AW84" s="79"/>
      <c r="AX84" s="79"/>
      <c r="AY84" s="79"/>
      <c r="AZ84" s="79"/>
      <c r="BA84" s="78" t="str">
        <f>REPLACE(INDEX(GroupVertices[Group],MATCH(Edges[[#This Row],[Vertex 1]],GroupVertices[Vertex],0)),1,1,"")</f>
        <v>2</v>
      </c>
      <c r="BB84" s="78" t="str">
        <f>REPLACE(INDEX(GroupVertices[Group],MATCH(Edges[[#This Row],[Vertex 2]],GroupVertices[Vertex],0)),1,1,"")</f>
        <v>1</v>
      </c>
    </row>
    <row r="85" spans="1:54" ht="15">
      <c r="A85" s="65" t="s">
        <v>279</v>
      </c>
      <c r="B85" s="65" t="s">
        <v>311</v>
      </c>
      <c r="C85" s="66" t="s">
        <v>2797</v>
      </c>
      <c r="D85" s="67"/>
      <c r="E85" s="68"/>
      <c r="F85" s="69"/>
      <c r="G85" s="66"/>
      <c r="H85" s="70"/>
      <c r="I85" s="71"/>
      <c r="J85" s="71"/>
      <c r="K85" s="34" t="s">
        <v>65</v>
      </c>
      <c r="L85" s="77">
        <v>85</v>
      </c>
      <c r="M85" s="77"/>
      <c r="N85" s="73"/>
      <c r="O85" s="79" t="s">
        <v>327</v>
      </c>
      <c r="P85" s="81">
        <v>43527.929606481484</v>
      </c>
      <c r="Q85" s="79" t="s">
        <v>423</v>
      </c>
      <c r="R85" s="79"/>
      <c r="S85" s="79"/>
      <c r="T85" s="79" t="s">
        <v>787</v>
      </c>
      <c r="U85" s="79"/>
      <c r="V85" s="82" t="s">
        <v>869</v>
      </c>
      <c r="W85" s="81">
        <v>43527.929606481484</v>
      </c>
      <c r="X85" s="82" t="s">
        <v>1031</v>
      </c>
      <c r="Y85" s="79"/>
      <c r="Z85" s="79"/>
      <c r="AA85" s="85" t="s">
        <v>1613</v>
      </c>
      <c r="AB85" s="85" t="s">
        <v>1963</v>
      </c>
      <c r="AC85" s="79" t="b">
        <v>0</v>
      </c>
      <c r="AD85" s="79">
        <v>7</v>
      </c>
      <c r="AE85" s="85" t="s">
        <v>2102</v>
      </c>
      <c r="AF85" s="79" t="b">
        <v>0</v>
      </c>
      <c r="AG85" s="79" t="s">
        <v>2139</v>
      </c>
      <c r="AH85" s="79"/>
      <c r="AI85" s="85" t="s">
        <v>2100</v>
      </c>
      <c r="AJ85" s="79" t="b">
        <v>0</v>
      </c>
      <c r="AK85" s="79">
        <v>1</v>
      </c>
      <c r="AL85" s="85" t="s">
        <v>2100</v>
      </c>
      <c r="AM85" s="79" t="s">
        <v>2146</v>
      </c>
      <c r="AN85" s="79" t="b">
        <v>0</v>
      </c>
      <c r="AO85" s="85" t="s">
        <v>1963</v>
      </c>
      <c r="AP85" s="79" t="s">
        <v>178</v>
      </c>
      <c r="AQ85" s="79">
        <v>0</v>
      </c>
      <c r="AR85" s="79">
        <v>0</v>
      </c>
      <c r="AS85" s="79"/>
      <c r="AT85" s="79"/>
      <c r="AU85" s="79"/>
      <c r="AV85" s="79"/>
      <c r="AW85" s="79"/>
      <c r="AX85" s="79"/>
      <c r="AY85" s="79"/>
      <c r="AZ85" s="79"/>
      <c r="BA85" s="78" t="str">
        <f>REPLACE(INDEX(GroupVertices[Group],MATCH(Edges[[#This Row],[Vertex 1]],GroupVertices[Vertex],0)),1,1,"")</f>
        <v>2</v>
      </c>
      <c r="BB85" s="78" t="str">
        <f>REPLACE(INDEX(GroupVertices[Group],MATCH(Edges[[#This Row],[Vertex 2]],GroupVertices[Vertex],0)),1,1,"")</f>
        <v>1</v>
      </c>
    </row>
    <row r="86" spans="1:54" ht="15">
      <c r="A86" s="65" t="s">
        <v>311</v>
      </c>
      <c r="B86" s="65" t="s">
        <v>311</v>
      </c>
      <c r="C86" s="66" t="s">
        <v>2795</v>
      </c>
      <c r="D86" s="67"/>
      <c r="E86" s="68"/>
      <c r="F86" s="69"/>
      <c r="G86" s="66"/>
      <c r="H86" s="70"/>
      <c r="I86" s="71"/>
      <c r="J86" s="71"/>
      <c r="K86" s="34" t="s">
        <v>65</v>
      </c>
      <c r="L86" s="77">
        <v>86</v>
      </c>
      <c r="M86" s="77"/>
      <c r="N86" s="73"/>
      <c r="O86" s="79" t="s">
        <v>178</v>
      </c>
      <c r="P86" s="81">
        <v>43527.835335648146</v>
      </c>
      <c r="Q86" s="79" t="s">
        <v>667</v>
      </c>
      <c r="R86" s="82" t="s">
        <v>769</v>
      </c>
      <c r="S86" s="79" t="s">
        <v>785</v>
      </c>
      <c r="T86" s="79" t="s">
        <v>789</v>
      </c>
      <c r="U86" s="79"/>
      <c r="V86" s="82" t="s">
        <v>901</v>
      </c>
      <c r="W86" s="81">
        <v>43527.835335648146</v>
      </c>
      <c r="X86" s="82" t="s">
        <v>1367</v>
      </c>
      <c r="Y86" s="79"/>
      <c r="Z86" s="79"/>
      <c r="AA86" s="85" t="s">
        <v>1951</v>
      </c>
      <c r="AB86" s="79"/>
      <c r="AC86" s="79" t="b">
        <v>0</v>
      </c>
      <c r="AD86" s="79">
        <v>2</v>
      </c>
      <c r="AE86" s="85" t="s">
        <v>2100</v>
      </c>
      <c r="AF86" s="79" t="b">
        <v>0</v>
      </c>
      <c r="AG86" s="79" t="s">
        <v>2139</v>
      </c>
      <c r="AH86" s="79"/>
      <c r="AI86" s="85" t="s">
        <v>2100</v>
      </c>
      <c r="AJ86" s="79" t="b">
        <v>0</v>
      </c>
      <c r="AK86" s="79">
        <v>1</v>
      </c>
      <c r="AL86" s="85" t="s">
        <v>2100</v>
      </c>
      <c r="AM86" s="79" t="s">
        <v>2148</v>
      </c>
      <c r="AN86" s="79" t="b">
        <v>0</v>
      </c>
      <c r="AO86" s="85" t="s">
        <v>1951</v>
      </c>
      <c r="AP86" s="79" t="s">
        <v>178</v>
      </c>
      <c r="AQ86" s="79">
        <v>0</v>
      </c>
      <c r="AR86" s="79">
        <v>0</v>
      </c>
      <c r="AS86" s="79"/>
      <c r="AT86" s="79"/>
      <c r="AU86" s="79"/>
      <c r="AV86" s="79"/>
      <c r="AW86" s="79"/>
      <c r="AX86" s="79"/>
      <c r="AY86" s="79"/>
      <c r="AZ86" s="79"/>
      <c r="BA86" s="78" t="str">
        <f>REPLACE(INDEX(GroupVertices[Group],MATCH(Edges[[#This Row],[Vertex 1]],GroupVertices[Vertex],0)),1,1,"")</f>
        <v>1</v>
      </c>
      <c r="BB86" s="78" t="str">
        <f>REPLACE(INDEX(GroupVertices[Group],MATCH(Edges[[#This Row],[Vertex 2]],GroupVertices[Vertex],0)),1,1,"")</f>
        <v>1</v>
      </c>
    </row>
    <row r="87" spans="1:54" ht="15">
      <c r="A87" s="65" t="s">
        <v>311</v>
      </c>
      <c r="B87" s="65" t="s">
        <v>311</v>
      </c>
      <c r="C87" s="66" t="s">
        <v>2795</v>
      </c>
      <c r="D87" s="67"/>
      <c r="E87" s="68"/>
      <c r="F87" s="69"/>
      <c r="G87" s="66"/>
      <c r="H87" s="70"/>
      <c r="I87" s="71"/>
      <c r="J87" s="71"/>
      <c r="K87" s="34" t="s">
        <v>65</v>
      </c>
      <c r="L87" s="77">
        <v>87</v>
      </c>
      <c r="M87" s="77"/>
      <c r="N87" s="73"/>
      <c r="O87" s="79" t="s">
        <v>178</v>
      </c>
      <c r="P87" s="81">
        <v>43527.87634259259</v>
      </c>
      <c r="Q87" s="79" t="s">
        <v>578</v>
      </c>
      <c r="R87" s="79" t="s">
        <v>770</v>
      </c>
      <c r="S87" s="79" t="s">
        <v>786</v>
      </c>
      <c r="T87" s="79" t="s">
        <v>788</v>
      </c>
      <c r="U87" s="79"/>
      <c r="V87" s="82" t="s">
        <v>901</v>
      </c>
      <c r="W87" s="81">
        <v>43527.87634259259</v>
      </c>
      <c r="X87" s="82" t="s">
        <v>1368</v>
      </c>
      <c r="Y87" s="79"/>
      <c r="Z87" s="79"/>
      <c r="AA87" s="85" t="s">
        <v>1952</v>
      </c>
      <c r="AB87" s="79"/>
      <c r="AC87" s="79" t="b">
        <v>0</v>
      </c>
      <c r="AD87" s="79">
        <v>0</v>
      </c>
      <c r="AE87" s="85" t="s">
        <v>2100</v>
      </c>
      <c r="AF87" s="79" t="b">
        <v>0</v>
      </c>
      <c r="AG87" s="79" t="s">
        <v>2139</v>
      </c>
      <c r="AH87" s="79"/>
      <c r="AI87" s="85" t="s">
        <v>2100</v>
      </c>
      <c r="AJ87" s="79" t="b">
        <v>0</v>
      </c>
      <c r="AK87" s="79">
        <v>1</v>
      </c>
      <c r="AL87" s="85" t="s">
        <v>2100</v>
      </c>
      <c r="AM87" s="79" t="s">
        <v>2148</v>
      </c>
      <c r="AN87" s="79" t="b">
        <v>0</v>
      </c>
      <c r="AO87" s="85" t="s">
        <v>1952</v>
      </c>
      <c r="AP87" s="79" t="s">
        <v>178</v>
      </c>
      <c r="AQ87" s="79">
        <v>0</v>
      </c>
      <c r="AR87" s="79">
        <v>0</v>
      </c>
      <c r="AS87" s="79"/>
      <c r="AT87" s="79"/>
      <c r="AU87" s="79"/>
      <c r="AV87" s="79"/>
      <c r="AW87" s="79"/>
      <c r="AX87" s="79"/>
      <c r="AY87" s="79"/>
      <c r="AZ87" s="79"/>
      <c r="BA87" s="78" t="str">
        <f>REPLACE(INDEX(GroupVertices[Group],MATCH(Edges[[#This Row],[Vertex 1]],GroupVertices[Vertex],0)),1,1,"")</f>
        <v>1</v>
      </c>
      <c r="BB87" s="78" t="str">
        <f>REPLACE(INDEX(GroupVertices[Group],MATCH(Edges[[#This Row],[Vertex 2]],GroupVertices[Vertex],0)),1,1,"")</f>
        <v>1</v>
      </c>
    </row>
    <row r="88" spans="1:54" ht="15">
      <c r="A88" s="65" t="s">
        <v>311</v>
      </c>
      <c r="B88" s="65" t="s">
        <v>311</v>
      </c>
      <c r="C88" s="66" t="s">
        <v>2795</v>
      </c>
      <c r="D88" s="67"/>
      <c r="E88" s="68"/>
      <c r="F88" s="69"/>
      <c r="G88" s="66"/>
      <c r="H88" s="70"/>
      <c r="I88" s="71"/>
      <c r="J88" s="71"/>
      <c r="K88" s="34" t="s">
        <v>65</v>
      </c>
      <c r="L88" s="77">
        <v>88</v>
      </c>
      <c r="M88" s="77"/>
      <c r="N88" s="73"/>
      <c r="O88" s="79" t="s">
        <v>178</v>
      </c>
      <c r="P88" s="81">
        <v>43527.87642361111</v>
      </c>
      <c r="Q88" s="79" t="s">
        <v>546</v>
      </c>
      <c r="R88" s="79"/>
      <c r="S88" s="79"/>
      <c r="T88" s="79" t="s">
        <v>787</v>
      </c>
      <c r="U88" s="79"/>
      <c r="V88" s="82" t="s">
        <v>901</v>
      </c>
      <c r="W88" s="81">
        <v>43527.87642361111</v>
      </c>
      <c r="X88" s="82" t="s">
        <v>1369</v>
      </c>
      <c r="Y88" s="79"/>
      <c r="Z88" s="79"/>
      <c r="AA88" s="85" t="s">
        <v>1953</v>
      </c>
      <c r="AB88" s="79"/>
      <c r="AC88" s="79" t="b">
        <v>0</v>
      </c>
      <c r="AD88" s="79">
        <v>0</v>
      </c>
      <c r="AE88" s="85" t="s">
        <v>2100</v>
      </c>
      <c r="AF88" s="79" t="b">
        <v>0</v>
      </c>
      <c r="AG88" s="79" t="s">
        <v>2139</v>
      </c>
      <c r="AH88" s="79"/>
      <c r="AI88" s="85" t="s">
        <v>2100</v>
      </c>
      <c r="AJ88" s="79" t="b">
        <v>0</v>
      </c>
      <c r="AK88" s="79">
        <v>1</v>
      </c>
      <c r="AL88" s="85" t="s">
        <v>2100</v>
      </c>
      <c r="AM88" s="79" t="s">
        <v>2148</v>
      </c>
      <c r="AN88" s="79" t="b">
        <v>0</v>
      </c>
      <c r="AO88" s="85" t="s">
        <v>1953</v>
      </c>
      <c r="AP88" s="79" t="s">
        <v>178</v>
      </c>
      <c r="AQ88" s="79">
        <v>0</v>
      </c>
      <c r="AR88" s="79">
        <v>0</v>
      </c>
      <c r="AS88" s="79"/>
      <c r="AT88" s="79"/>
      <c r="AU88" s="79"/>
      <c r="AV88" s="79"/>
      <c r="AW88" s="79"/>
      <c r="AX88" s="79"/>
      <c r="AY88" s="79"/>
      <c r="AZ88" s="79"/>
      <c r="BA88" s="78" t="str">
        <f>REPLACE(INDEX(GroupVertices[Group],MATCH(Edges[[#This Row],[Vertex 1]],GroupVertices[Vertex],0)),1,1,"")</f>
        <v>1</v>
      </c>
      <c r="BB88" s="78" t="str">
        <f>REPLACE(INDEX(GroupVertices[Group],MATCH(Edges[[#This Row],[Vertex 2]],GroupVertices[Vertex],0)),1,1,"")</f>
        <v>1</v>
      </c>
    </row>
    <row r="89" spans="1:54" ht="15">
      <c r="A89" s="65" t="s">
        <v>311</v>
      </c>
      <c r="B89" s="65" t="s">
        <v>311</v>
      </c>
      <c r="C89" s="66" t="s">
        <v>2795</v>
      </c>
      <c r="D89" s="67"/>
      <c r="E89" s="68"/>
      <c r="F89" s="69"/>
      <c r="G89" s="66"/>
      <c r="H89" s="70"/>
      <c r="I89" s="71"/>
      <c r="J89" s="71"/>
      <c r="K89" s="34" t="s">
        <v>65</v>
      </c>
      <c r="L89" s="77">
        <v>89</v>
      </c>
      <c r="M89" s="77"/>
      <c r="N89" s="73"/>
      <c r="O89" s="79" t="s">
        <v>178</v>
      </c>
      <c r="P89" s="81">
        <v>43527.87702546296</v>
      </c>
      <c r="Q89" s="79" t="s">
        <v>668</v>
      </c>
      <c r="R89" s="82" t="s">
        <v>771</v>
      </c>
      <c r="S89" s="79" t="s">
        <v>785</v>
      </c>
      <c r="T89" s="79" t="s">
        <v>787</v>
      </c>
      <c r="U89" s="79"/>
      <c r="V89" s="82" t="s">
        <v>901</v>
      </c>
      <c r="W89" s="81">
        <v>43527.87702546296</v>
      </c>
      <c r="X89" s="82" t="s">
        <v>1370</v>
      </c>
      <c r="Y89" s="79"/>
      <c r="Z89" s="79"/>
      <c r="AA89" s="85" t="s">
        <v>1954</v>
      </c>
      <c r="AB89" s="79"/>
      <c r="AC89" s="79" t="b">
        <v>0</v>
      </c>
      <c r="AD89" s="79">
        <v>0</v>
      </c>
      <c r="AE89" s="85" t="s">
        <v>2100</v>
      </c>
      <c r="AF89" s="79" t="b">
        <v>0</v>
      </c>
      <c r="AG89" s="79" t="s">
        <v>2139</v>
      </c>
      <c r="AH89" s="79"/>
      <c r="AI89" s="85" t="s">
        <v>2100</v>
      </c>
      <c r="AJ89" s="79" t="b">
        <v>0</v>
      </c>
      <c r="AK89" s="79">
        <v>0</v>
      </c>
      <c r="AL89" s="85" t="s">
        <v>2100</v>
      </c>
      <c r="AM89" s="79" t="s">
        <v>2148</v>
      </c>
      <c r="AN89" s="79" t="b">
        <v>0</v>
      </c>
      <c r="AO89" s="85" t="s">
        <v>1954</v>
      </c>
      <c r="AP89" s="79" t="s">
        <v>178</v>
      </c>
      <c r="AQ89" s="79">
        <v>0</v>
      </c>
      <c r="AR89" s="79">
        <v>0</v>
      </c>
      <c r="AS89" s="79"/>
      <c r="AT89" s="79"/>
      <c r="AU89" s="79"/>
      <c r="AV89" s="79"/>
      <c r="AW89" s="79"/>
      <c r="AX89" s="79"/>
      <c r="AY89" s="79"/>
      <c r="AZ89" s="79"/>
      <c r="BA89" s="78" t="str">
        <f>REPLACE(INDEX(GroupVertices[Group],MATCH(Edges[[#This Row],[Vertex 1]],GroupVertices[Vertex],0)),1,1,"")</f>
        <v>1</v>
      </c>
      <c r="BB89" s="78" t="str">
        <f>REPLACE(INDEX(GroupVertices[Group],MATCH(Edges[[#This Row],[Vertex 2]],GroupVertices[Vertex],0)),1,1,"")</f>
        <v>1</v>
      </c>
    </row>
    <row r="90" spans="1:54" ht="15">
      <c r="A90" s="65" t="s">
        <v>311</v>
      </c>
      <c r="B90" s="65" t="s">
        <v>311</v>
      </c>
      <c r="C90" s="66" t="s">
        <v>2795</v>
      </c>
      <c r="D90" s="67"/>
      <c r="E90" s="68"/>
      <c r="F90" s="69"/>
      <c r="G90" s="66"/>
      <c r="H90" s="70"/>
      <c r="I90" s="71"/>
      <c r="J90" s="71"/>
      <c r="K90" s="34" t="s">
        <v>65</v>
      </c>
      <c r="L90" s="77">
        <v>90</v>
      </c>
      <c r="M90" s="77"/>
      <c r="N90" s="73"/>
      <c r="O90" s="79" t="s">
        <v>178</v>
      </c>
      <c r="P90" s="81">
        <v>43527.87710648148</v>
      </c>
      <c r="Q90" s="79" t="s">
        <v>669</v>
      </c>
      <c r="R90" s="79"/>
      <c r="S90" s="79"/>
      <c r="T90" s="79" t="s">
        <v>787</v>
      </c>
      <c r="U90" s="79"/>
      <c r="V90" s="82" t="s">
        <v>901</v>
      </c>
      <c r="W90" s="81">
        <v>43527.87710648148</v>
      </c>
      <c r="X90" s="82" t="s">
        <v>1371</v>
      </c>
      <c r="Y90" s="79"/>
      <c r="Z90" s="79"/>
      <c r="AA90" s="85" t="s">
        <v>1955</v>
      </c>
      <c r="AB90" s="79"/>
      <c r="AC90" s="79" t="b">
        <v>0</v>
      </c>
      <c r="AD90" s="79">
        <v>0</v>
      </c>
      <c r="AE90" s="85" t="s">
        <v>2100</v>
      </c>
      <c r="AF90" s="79" t="b">
        <v>0</v>
      </c>
      <c r="AG90" s="79" t="s">
        <v>2139</v>
      </c>
      <c r="AH90" s="79"/>
      <c r="AI90" s="85" t="s">
        <v>2100</v>
      </c>
      <c r="AJ90" s="79" t="b">
        <v>0</v>
      </c>
      <c r="AK90" s="79">
        <v>0</v>
      </c>
      <c r="AL90" s="85" t="s">
        <v>2100</v>
      </c>
      <c r="AM90" s="79" t="s">
        <v>2148</v>
      </c>
      <c r="AN90" s="79" t="b">
        <v>0</v>
      </c>
      <c r="AO90" s="85" t="s">
        <v>1955</v>
      </c>
      <c r="AP90" s="79" t="s">
        <v>178</v>
      </c>
      <c r="AQ90" s="79">
        <v>0</v>
      </c>
      <c r="AR90" s="79">
        <v>0</v>
      </c>
      <c r="AS90" s="79"/>
      <c r="AT90" s="79"/>
      <c r="AU90" s="79"/>
      <c r="AV90" s="79"/>
      <c r="AW90" s="79"/>
      <c r="AX90" s="79"/>
      <c r="AY90" s="79"/>
      <c r="AZ90" s="79"/>
      <c r="BA90" s="78" t="str">
        <f>REPLACE(INDEX(GroupVertices[Group],MATCH(Edges[[#This Row],[Vertex 1]],GroupVertices[Vertex],0)),1,1,"")</f>
        <v>1</v>
      </c>
      <c r="BB90" s="78" t="str">
        <f>REPLACE(INDEX(GroupVertices[Group],MATCH(Edges[[#This Row],[Vertex 2]],GroupVertices[Vertex],0)),1,1,"")</f>
        <v>1</v>
      </c>
    </row>
    <row r="91" spans="1:54" ht="15">
      <c r="A91" s="65" t="s">
        <v>311</v>
      </c>
      <c r="B91" s="65" t="s">
        <v>311</v>
      </c>
      <c r="C91" s="66" t="s">
        <v>2795</v>
      </c>
      <c r="D91" s="67"/>
      <c r="E91" s="68"/>
      <c r="F91" s="69"/>
      <c r="G91" s="66"/>
      <c r="H91" s="70"/>
      <c r="I91" s="71"/>
      <c r="J91" s="71"/>
      <c r="K91" s="34" t="s">
        <v>65</v>
      </c>
      <c r="L91" s="77">
        <v>91</v>
      </c>
      <c r="M91" s="77"/>
      <c r="N91" s="73"/>
      <c r="O91" s="79" t="s">
        <v>178</v>
      </c>
      <c r="P91" s="81">
        <v>43527.877222222225</v>
      </c>
      <c r="Q91" s="79" t="s">
        <v>670</v>
      </c>
      <c r="R91" s="82" t="s">
        <v>772</v>
      </c>
      <c r="S91" s="79" t="s">
        <v>785</v>
      </c>
      <c r="T91" s="79" t="s">
        <v>788</v>
      </c>
      <c r="U91" s="79"/>
      <c r="V91" s="82" t="s">
        <v>901</v>
      </c>
      <c r="W91" s="81">
        <v>43527.877222222225</v>
      </c>
      <c r="X91" s="82" t="s">
        <v>1372</v>
      </c>
      <c r="Y91" s="79"/>
      <c r="Z91" s="79"/>
      <c r="AA91" s="85" t="s">
        <v>1956</v>
      </c>
      <c r="AB91" s="79"/>
      <c r="AC91" s="79" t="b">
        <v>0</v>
      </c>
      <c r="AD91" s="79">
        <v>0</v>
      </c>
      <c r="AE91" s="85" t="s">
        <v>2100</v>
      </c>
      <c r="AF91" s="79" t="b">
        <v>0</v>
      </c>
      <c r="AG91" s="79" t="s">
        <v>2139</v>
      </c>
      <c r="AH91" s="79"/>
      <c r="AI91" s="85" t="s">
        <v>2100</v>
      </c>
      <c r="AJ91" s="79" t="b">
        <v>0</v>
      </c>
      <c r="AK91" s="79">
        <v>0</v>
      </c>
      <c r="AL91" s="85" t="s">
        <v>2100</v>
      </c>
      <c r="AM91" s="79" t="s">
        <v>2148</v>
      </c>
      <c r="AN91" s="79" t="b">
        <v>0</v>
      </c>
      <c r="AO91" s="85" t="s">
        <v>1956</v>
      </c>
      <c r="AP91" s="79" t="s">
        <v>178</v>
      </c>
      <c r="AQ91" s="79">
        <v>0</v>
      </c>
      <c r="AR91" s="79">
        <v>0</v>
      </c>
      <c r="AS91" s="79"/>
      <c r="AT91" s="79"/>
      <c r="AU91" s="79"/>
      <c r="AV91" s="79"/>
      <c r="AW91" s="79"/>
      <c r="AX91" s="79"/>
      <c r="AY91" s="79"/>
      <c r="AZ91" s="79"/>
      <c r="BA91" s="78" t="str">
        <f>REPLACE(INDEX(GroupVertices[Group],MATCH(Edges[[#This Row],[Vertex 1]],GroupVertices[Vertex],0)),1,1,"")</f>
        <v>1</v>
      </c>
      <c r="BB91" s="78" t="str">
        <f>REPLACE(INDEX(GroupVertices[Group],MATCH(Edges[[#This Row],[Vertex 2]],GroupVertices[Vertex],0)),1,1,"")</f>
        <v>1</v>
      </c>
    </row>
    <row r="92" spans="1:54" ht="15">
      <c r="A92" s="65" t="s">
        <v>311</v>
      </c>
      <c r="B92" s="65" t="s">
        <v>311</v>
      </c>
      <c r="C92" s="66" t="s">
        <v>2795</v>
      </c>
      <c r="D92" s="67"/>
      <c r="E92" s="68"/>
      <c r="F92" s="69"/>
      <c r="G92" s="66"/>
      <c r="H92" s="70"/>
      <c r="I92" s="71"/>
      <c r="J92" s="71"/>
      <c r="K92" s="34" t="s">
        <v>65</v>
      </c>
      <c r="L92" s="77">
        <v>92</v>
      </c>
      <c r="M92" s="77"/>
      <c r="N92" s="73"/>
      <c r="O92" s="79" t="s">
        <v>178</v>
      </c>
      <c r="P92" s="81">
        <v>43527.877337962964</v>
      </c>
      <c r="Q92" s="79" t="s">
        <v>671</v>
      </c>
      <c r="R92" s="79"/>
      <c r="S92" s="79"/>
      <c r="T92" s="79" t="s">
        <v>788</v>
      </c>
      <c r="U92" s="79"/>
      <c r="V92" s="82" t="s">
        <v>901</v>
      </c>
      <c r="W92" s="81">
        <v>43527.877337962964</v>
      </c>
      <c r="X92" s="82" t="s">
        <v>1373</v>
      </c>
      <c r="Y92" s="79"/>
      <c r="Z92" s="79"/>
      <c r="AA92" s="85" t="s">
        <v>1957</v>
      </c>
      <c r="AB92" s="79"/>
      <c r="AC92" s="79" t="b">
        <v>0</v>
      </c>
      <c r="AD92" s="79">
        <v>2</v>
      </c>
      <c r="AE92" s="85" t="s">
        <v>2100</v>
      </c>
      <c r="AF92" s="79" t="b">
        <v>0</v>
      </c>
      <c r="AG92" s="79" t="s">
        <v>2139</v>
      </c>
      <c r="AH92" s="79"/>
      <c r="AI92" s="85" t="s">
        <v>2100</v>
      </c>
      <c r="AJ92" s="79" t="b">
        <v>0</v>
      </c>
      <c r="AK92" s="79">
        <v>0</v>
      </c>
      <c r="AL92" s="85" t="s">
        <v>2100</v>
      </c>
      <c r="AM92" s="79" t="s">
        <v>2148</v>
      </c>
      <c r="AN92" s="79" t="b">
        <v>0</v>
      </c>
      <c r="AO92" s="85" t="s">
        <v>1957</v>
      </c>
      <c r="AP92" s="79" t="s">
        <v>178</v>
      </c>
      <c r="AQ92" s="79">
        <v>0</v>
      </c>
      <c r="AR92" s="79">
        <v>0</v>
      </c>
      <c r="AS92" s="79"/>
      <c r="AT92" s="79"/>
      <c r="AU92" s="79"/>
      <c r="AV92" s="79"/>
      <c r="AW92" s="79"/>
      <c r="AX92" s="79"/>
      <c r="AY92" s="79"/>
      <c r="AZ92" s="79"/>
      <c r="BA92" s="78" t="str">
        <f>REPLACE(INDEX(GroupVertices[Group],MATCH(Edges[[#This Row],[Vertex 1]],GroupVertices[Vertex],0)),1,1,"")</f>
        <v>1</v>
      </c>
      <c r="BB92" s="78" t="str">
        <f>REPLACE(INDEX(GroupVertices[Group],MATCH(Edges[[#This Row],[Vertex 2]],GroupVertices[Vertex],0)),1,1,"")</f>
        <v>1</v>
      </c>
    </row>
    <row r="93" spans="1:54" ht="15">
      <c r="A93" s="65" t="s">
        <v>311</v>
      </c>
      <c r="B93" s="65" t="s">
        <v>311</v>
      </c>
      <c r="C93" s="66" t="s">
        <v>2795</v>
      </c>
      <c r="D93" s="67"/>
      <c r="E93" s="68"/>
      <c r="F93" s="69"/>
      <c r="G93" s="66"/>
      <c r="H93" s="70"/>
      <c r="I93" s="71"/>
      <c r="J93" s="71"/>
      <c r="K93" s="34" t="s">
        <v>65</v>
      </c>
      <c r="L93" s="77">
        <v>93</v>
      </c>
      <c r="M93" s="77"/>
      <c r="N93" s="73"/>
      <c r="O93" s="79" t="s">
        <v>178</v>
      </c>
      <c r="P93" s="81">
        <v>43527.87788194444</v>
      </c>
      <c r="Q93" s="79" t="s">
        <v>440</v>
      </c>
      <c r="R93" s="79"/>
      <c r="S93" s="79"/>
      <c r="T93" s="79" t="s">
        <v>787</v>
      </c>
      <c r="U93" s="79"/>
      <c r="V93" s="82" t="s">
        <v>901</v>
      </c>
      <c r="W93" s="81">
        <v>43527.87788194444</v>
      </c>
      <c r="X93" s="82" t="s">
        <v>1374</v>
      </c>
      <c r="Y93" s="79"/>
      <c r="Z93" s="79"/>
      <c r="AA93" s="85" t="s">
        <v>1958</v>
      </c>
      <c r="AB93" s="79"/>
      <c r="AC93" s="79" t="b">
        <v>0</v>
      </c>
      <c r="AD93" s="79">
        <v>4</v>
      </c>
      <c r="AE93" s="85" t="s">
        <v>2100</v>
      </c>
      <c r="AF93" s="79" t="b">
        <v>0</v>
      </c>
      <c r="AG93" s="79" t="s">
        <v>2139</v>
      </c>
      <c r="AH93" s="79"/>
      <c r="AI93" s="85" t="s">
        <v>2100</v>
      </c>
      <c r="AJ93" s="79" t="b">
        <v>0</v>
      </c>
      <c r="AK93" s="79">
        <v>2</v>
      </c>
      <c r="AL93" s="85" t="s">
        <v>2100</v>
      </c>
      <c r="AM93" s="79" t="s">
        <v>2148</v>
      </c>
      <c r="AN93" s="79" t="b">
        <v>0</v>
      </c>
      <c r="AO93" s="85" t="s">
        <v>1958</v>
      </c>
      <c r="AP93" s="79" t="s">
        <v>178</v>
      </c>
      <c r="AQ93" s="79">
        <v>0</v>
      </c>
      <c r="AR93" s="79">
        <v>0</v>
      </c>
      <c r="AS93" s="79"/>
      <c r="AT93" s="79"/>
      <c r="AU93" s="79"/>
      <c r="AV93" s="79"/>
      <c r="AW93" s="79"/>
      <c r="AX93" s="79"/>
      <c r="AY93" s="79"/>
      <c r="AZ93" s="79"/>
      <c r="BA93" s="78" t="str">
        <f>REPLACE(INDEX(GroupVertices[Group],MATCH(Edges[[#This Row],[Vertex 1]],GroupVertices[Vertex],0)),1,1,"")</f>
        <v>1</v>
      </c>
      <c r="BB93" s="78" t="str">
        <f>REPLACE(INDEX(GroupVertices[Group],MATCH(Edges[[#This Row],[Vertex 2]],GroupVertices[Vertex],0)),1,1,"")</f>
        <v>1</v>
      </c>
    </row>
    <row r="94" spans="1:54" ht="15">
      <c r="A94" s="65" t="s">
        <v>311</v>
      </c>
      <c r="B94" s="65" t="s">
        <v>311</v>
      </c>
      <c r="C94" s="66" t="s">
        <v>2795</v>
      </c>
      <c r="D94" s="67"/>
      <c r="E94" s="68"/>
      <c r="F94" s="69"/>
      <c r="G94" s="66"/>
      <c r="H94" s="70"/>
      <c r="I94" s="71"/>
      <c r="J94" s="71"/>
      <c r="K94" s="34" t="s">
        <v>65</v>
      </c>
      <c r="L94" s="77">
        <v>94</v>
      </c>
      <c r="M94" s="77"/>
      <c r="N94" s="73"/>
      <c r="O94" s="79" t="s">
        <v>178</v>
      </c>
      <c r="P94" s="81">
        <v>43527.87793981482</v>
      </c>
      <c r="Q94" s="79" t="s">
        <v>579</v>
      </c>
      <c r="R94" s="82" t="s">
        <v>769</v>
      </c>
      <c r="S94" s="79" t="s">
        <v>785</v>
      </c>
      <c r="T94" s="79" t="s">
        <v>788</v>
      </c>
      <c r="U94" s="79"/>
      <c r="V94" s="82" t="s">
        <v>901</v>
      </c>
      <c r="W94" s="81">
        <v>43527.87793981482</v>
      </c>
      <c r="X94" s="82" t="s">
        <v>748</v>
      </c>
      <c r="Y94" s="79"/>
      <c r="Z94" s="79"/>
      <c r="AA94" s="85" t="s">
        <v>1959</v>
      </c>
      <c r="AB94" s="79"/>
      <c r="AC94" s="79" t="b">
        <v>0</v>
      </c>
      <c r="AD94" s="79">
        <v>6</v>
      </c>
      <c r="AE94" s="85" t="s">
        <v>2100</v>
      </c>
      <c r="AF94" s="79" t="b">
        <v>0</v>
      </c>
      <c r="AG94" s="79" t="s">
        <v>2139</v>
      </c>
      <c r="AH94" s="79"/>
      <c r="AI94" s="85" t="s">
        <v>2100</v>
      </c>
      <c r="AJ94" s="79" t="b">
        <v>0</v>
      </c>
      <c r="AK94" s="79">
        <v>1</v>
      </c>
      <c r="AL94" s="85" t="s">
        <v>2100</v>
      </c>
      <c r="AM94" s="79" t="s">
        <v>2148</v>
      </c>
      <c r="AN94" s="79" t="b">
        <v>0</v>
      </c>
      <c r="AO94" s="85" t="s">
        <v>1959</v>
      </c>
      <c r="AP94" s="79" t="s">
        <v>178</v>
      </c>
      <c r="AQ94" s="79">
        <v>0</v>
      </c>
      <c r="AR94" s="79">
        <v>0</v>
      </c>
      <c r="AS94" s="79"/>
      <c r="AT94" s="79"/>
      <c r="AU94" s="79"/>
      <c r="AV94" s="79"/>
      <c r="AW94" s="79"/>
      <c r="AX94" s="79"/>
      <c r="AY94" s="79"/>
      <c r="AZ94" s="79"/>
      <c r="BA94" s="78" t="str">
        <f>REPLACE(INDEX(GroupVertices[Group],MATCH(Edges[[#This Row],[Vertex 1]],GroupVertices[Vertex],0)),1,1,"")</f>
        <v>1</v>
      </c>
      <c r="BB94" s="78" t="str">
        <f>REPLACE(INDEX(GroupVertices[Group],MATCH(Edges[[#This Row],[Vertex 2]],GroupVertices[Vertex],0)),1,1,"")</f>
        <v>1</v>
      </c>
    </row>
    <row r="95" spans="1:54" ht="15">
      <c r="A95" s="65" t="s">
        <v>311</v>
      </c>
      <c r="B95" s="65" t="s">
        <v>311</v>
      </c>
      <c r="C95" s="66" t="s">
        <v>2795</v>
      </c>
      <c r="D95" s="67"/>
      <c r="E95" s="68"/>
      <c r="F95" s="69"/>
      <c r="G95" s="66"/>
      <c r="H95" s="70"/>
      <c r="I95" s="71"/>
      <c r="J95" s="71"/>
      <c r="K95" s="34" t="s">
        <v>65</v>
      </c>
      <c r="L95" s="77">
        <v>95</v>
      </c>
      <c r="M95" s="77"/>
      <c r="N95" s="73"/>
      <c r="O95" s="79" t="s">
        <v>178</v>
      </c>
      <c r="P95" s="81">
        <v>43527.881875</v>
      </c>
      <c r="Q95" s="79" t="s">
        <v>362</v>
      </c>
      <c r="R95" s="79"/>
      <c r="S95" s="79"/>
      <c r="T95" s="79" t="s">
        <v>787</v>
      </c>
      <c r="U95" s="79"/>
      <c r="V95" s="82" t="s">
        <v>901</v>
      </c>
      <c r="W95" s="81">
        <v>43527.881875</v>
      </c>
      <c r="X95" s="82" t="s">
        <v>1375</v>
      </c>
      <c r="Y95" s="79"/>
      <c r="Z95" s="79"/>
      <c r="AA95" s="85" t="s">
        <v>1960</v>
      </c>
      <c r="AB95" s="79"/>
      <c r="AC95" s="79" t="b">
        <v>0</v>
      </c>
      <c r="AD95" s="79">
        <v>11</v>
      </c>
      <c r="AE95" s="85" t="s">
        <v>2100</v>
      </c>
      <c r="AF95" s="79" t="b">
        <v>0</v>
      </c>
      <c r="AG95" s="79" t="s">
        <v>2139</v>
      </c>
      <c r="AH95" s="79"/>
      <c r="AI95" s="85" t="s">
        <v>2100</v>
      </c>
      <c r="AJ95" s="79" t="b">
        <v>0</v>
      </c>
      <c r="AK95" s="79">
        <v>6</v>
      </c>
      <c r="AL95" s="85" t="s">
        <v>2100</v>
      </c>
      <c r="AM95" s="79" t="s">
        <v>2148</v>
      </c>
      <c r="AN95" s="79" t="b">
        <v>0</v>
      </c>
      <c r="AO95" s="85" t="s">
        <v>1960</v>
      </c>
      <c r="AP95" s="79" t="s">
        <v>178</v>
      </c>
      <c r="AQ95" s="79">
        <v>0</v>
      </c>
      <c r="AR95" s="79">
        <v>0</v>
      </c>
      <c r="AS95" s="79"/>
      <c r="AT95" s="79"/>
      <c r="AU95" s="79"/>
      <c r="AV95" s="79"/>
      <c r="AW95" s="79"/>
      <c r="AX95" s="79"/>
      <c r="AY95" s="79"/>
      <c r="AZ95" s="79"/>
      <c r="BA95" s="78" t="str">
        <f>REPLACE(INDEX(GroupVertices[Group],MATCH(Edges[[#This Row],[Vertex 1]],GroupVertices[Vertex],0)),1,1,"")</f>
        <v>1</v>
      </c>
      <c r="BB95" s="78" t="str">
        <f>REPLACE(INDEX(GroupVertices[Group],MATCH(Edges[[#This Row],[Vertex 2]],GroupVertices[Vertex],0)),1,1,"")</f>
        <v>1</v>
      </c>
    </row>
    <row r="96" spans="1:54" ht="15">
      <c r="A96" s="65" t="s">
        <v>311</v>
      </c>
      <c r="B96" s="65" t="s">
        <v>311</v>
      </c>
      <c r="C96" s="66" t="s">
        <v>2795</v>
      </c>
      <c r="D96" s="67"/>
      <c r="E96" s="68"/>
      <c r="F96" s="69"/>
      <c r="G96" s="66"/>
      <c r="H96" s="70"/>
      <c r="I96" s="71"/>
      <c r="J96" s="71"/>
      <c r="K96" s="34" t="s">
        <v>65</v>
      </c>
      <c r="L96" s="77">
        <v>96</v>
      </c>
      <c r="M96" s="77"/>
      <c r="N96" s="73"/>
      <c r="O96" s="79" t="s">
        <v>178</v>
      </c>
      <c r="P96" s="81">
        <v>43527.88195601852</v>
      </c>
      <c r="Q96" s="79" t="s">
        <v>335</v>
      </c>
      <c r="R96" s="79"/>
      <c r="S96" s="79"/>
      <c r="T96" s="79" t="s">
        <v>787</v>
      </c>
      <c r="U96" s="79"/>
      <c r="V96" s="82" t="s">
        <v>901</v>
      </c>
      <c r="W96" s="81">
        <v>43527.88195601852</v>
      </c>
      <c r="X96" s="82" t="s">
        <v>745</v>
      </c>
      <c r="Y96" s="79"/>
      <c r="Z96" s="79"/>
      <c r="AA96" s="85" t="s">
        <v>1961</v>
      </c>
      <c r="AB96" s="79"/>
      <c r="AC96" s="79" t="b">
        <v>0</v>
      </c>
      <c r="AD96" s="79">
        <v>10</v>
      </c>
      <c r="AE96" s="85" t="s">
        <v>2100</v>
      </c>
      <c r="AF96" s="79" t="b">
        <v>0</v>
      </c>
      <c r="AG96" s="79" t="s">
        <v>2139</v>
      </c>
      <c r="AH96" s="79"/>
      <c r="AI96" s="85" t="s">
        <v>2100</v>
      </c>
      <c r="AJ96" s="79" t="b">
        <v>0</v>
      </c>
      <c r="AK96" s="79">
        <v>3</v>
      </c>
      <c r="AL96" s="85" t="s">
        <v>2100</v>
      </c>
      <c r="AM96" s="79" t="s">
        <v>2148</v>
      </c>
      <c r="AN96" s="79" t="b">
        <v>0</v>
      </c>
      <c r="AO96" s="85" t="s">
        <v>1961</v>
      </c>
      <c r="AP96" s="79" t="s">
        <v>178</v>
      </c>
      <c r="AQ96" s="79">
        <v>0</v>
      </c>
      <c r="AR96" s="79">
        <v>0</v>
      </c>
      <c r="AS96" s="79"/>
      <c r="AT96" s="79"/>
      <c r="AU96" s="79"/>
      <c r="AV96" s="79"/>
      <c r="AW96" s="79"/>
      <c r="AX96" s="79"/>
      <c r="AY96" s="79"/>
      <c r="AZ96" s="79"/>
      <c r="BA96" s="78" t="str">
        <f>REPLACE(INDEX(GroupVertices[Group],MATCH(Edges[[#This Row],[Vertex 1]],GroupVertices[Vertex],0)),1,1,"")</f>
        <v>1</v>
      </c>
      <c r="BB96" s="78" t="str">
        <f>REPLACE(INDEX(GroupVertices[Group],MATCH(Edges[[#This Row],[Vertex 2]],GroupVertices[Vertex],0)),1,1,"")</f>
        <v>1</v>
      </c>
    </row>
    <row r="97" spans="1:54" ht="15">
      <c r="A97" s="65" t="s">
        <v>311</v>
      </c>
      <c r="B97" s="65" t="s">
        <v>311</v>
      </c>
      <c r="C97" s="66" t="s">
        <v>2795</v>
      </c>
      <c r="D97" s="67"/>
      <c r="E97" s="68"/>
      <c r="F97" s="69"/>
      <c r="G97" s="66"/>
      <c r="H97" s="70"/>
      <c r="I97" s="71"/>
      <c r="J97" s="71"/>
      <c r="K97" s="34" t="s">
        <v>65</v>
      </c>
      <c r="L97" s="77">
        <v>97</v>
      </c>
      <c r="M97" s="77"/>
      <c r="N97" s="73"/>
      <c r="O97" s="79" t="s">
        <v>178</v>
      </c>
      <c r="P97" s="81">
        <v>43527.88584490741</v>
      </c>
      <c r="Q97" s="79" t="s">
        <v>580</v>
      </c>
      <c r="R97" s="79"/>
      <c r="S97" s="79"/>
      <c r="T97" s="79" t="s">
        <v>787</v>
      </c>
      <c r="U97" s="79"/>
      <c r="V97" s="82" t="s">
        <v>901</v>
      </c>
      <c r="W97" s="81">
        <v>43527.88584490741</v>
      </c>
      <c r="X97" s="82" t="s">
        <v>744</v>
      </c>
      <c r="Y97" s="79"/>
      <c r="Z97" s="79"/>
      <c r="AA97" s="85" t="s">
        <v>1962</v>
      </c>
      <c r="AB97" s="79"/>
      <c r="AC97" s="79" t="b">
        <v>0</v>
      </c>
      <c r="AD97" s="79">
        <v>7</v>
      </c>
      <c r="AE97" s="85" t="s">
        <v>2100</v>
      </c>
      <c r="AF97" s="79" t="b">
        <v>0</v>
      </c>
      <c r="AG97" s="79" t="s">
        <v>2139</v>
      </c>
      <c r="AH97" s="79"/>
      <c r="AI97" s="85" t="s">
        <v>2100</v>
      </c>
      <c r="AJ97" s="79" t="b">
        <v>0</v>
      </c>
      <c r="AK97" s="79">
        <v>1</v>
      </c>
      <c r="AL97" s="85" t="s">
        <v>2100</v>
      </c>
      <c r="AM97" s="79" t="s">
        <v>2148</v>
      </c>
      <c r="AN97" s="79" t="b">
        <v>0</v>
      </c>
      <c r="AO97" s="85" t="s">
        <v>1962</v>
      </c>
      <c r="AP97" s="79" t="s">
        <v>178</v>
      </c>
      <c r="AQ97" s="79">
        <v>0</v>
      </c>
      <c r="AR97" s="79">
        <v>0</v>
      </c>
      <c r="AS97" s="79"/>
      <c r="AT97" s="79"/>
      <c r="AU97" s="79"/>
      <c r="AV97" s="79"/>
      <c r="AW97" s="79"/>
      <c r="AX97" s="79"/>
      <c r="AY97" s="79"/>
      <c r="AZ97" s="79"/>
      <c r="BA97" s="78" t="str">
        <f>REPLACE(INDEX(GroupVertices[Group],MATCH(Edges[[#This Row],[Vertex 1]],GroupVertices[Vertex],0)),1,1,"")</f>
        <v>1</v>
      </c>
      <c r="BB97" s="78" t="str">
        <f>REPLACE(INDEX(GroupVertices[Group],MATCH(Edges[[#This Row],[Vertex 2]],GroupVertices[Vertex],0)),1,1,"")</f>
        <v>1</v>
      </c>
    </row>
    <row r="98" spans="1:54" ht="15">
      <c r="A98" s="65" t="s">
        <v>311</v>
      </c>
      <c r="B98" s="65" t="s">
        <v>311</v>
      </c>
      <c r="C98" s="66" t="s">
        <v>2795</v>
      </c>
      <c r="D98" s="67"/>
      <c r="E98" s="68"/>
      <c r="F98" s="69"/>
      <c r="G98" s="66"/>
      <c r="H98" s="70"/>
      <c r="I98" s="71"/>
      <c r="J98" s="71"/>
      <c r="K98" s="34" t="s">
        <v>65</v>
      </c>
      <c r="L98" s="77">
        <v>98</v>
      </c>
      <c r="M98" s="77"/>
      <c r="N98" s="73"/>
      <c r="O98" s="79" t="s">
        <v>178</v>
      </c>
      <c r="P98" s="81">
        <v>43527.89540509259</v>
      </c>
      <c r="Q98" s="79" t="s">
        <v>582</v>
      </c>
      <c r="R98" s="79"/>
      <c r="S98" s="79"/>
      <c r="T98" s="79" t="s">
        <v>787</v>
      </c>
      <c r="U98" s="79"/>
      <c r="V98" s="82" t="s">
        <v>901</v>
      </c>
      <c r="W98" s="81">
        <v>43527.89540509259</v>
      </c>
      <c r="X98" s="82" t="s">
        <v>746</v>
      </c>
      <c r="Y98" s="79"/>
      <c r="Z98" s="79"/>
      <c r="AA98" s="85" t="s">
        <v>1963</v>
      </c>
      <c r="AB98" s="79"/>
      <c r="AC98" s="79" t="b">
        <v>0</v>
      </c>
      <c r="AD98" s="79">
        <v>8</v>
      </c>
      <c r="AE98" s="85" t="s">
        <v>2100</v>
      </c>
      <c r="AF98" s="79" t="b">
        <v>0</v>
      </c>
      <c r="AG98" s="79" t="s">
        <v>2139</v>
      </c>
      <c r="AH98" s="79"/>
      <c r="AI98" s="85" t="s">
        <v>2100</v>
      </c>
      <c r="AJ98" s="79" t="b">
        <v>0</v>
      </c>
      <c r="AK98" s="79">
        <v>1</v>
      </c>
      <c r="AL98" s="85" t="s">
        <v>2100</v>
      </c>
      <c r="AM98" s="79" t="s">
        <v>2148</v>
      </c>
      <c r="AN98" s="79" t="b">
        <v>0</v>
      </c>
      <c r="AO98" s="85" t="s">
        <v>1963</v>
      </c>
      <c r="AP98" s="79" t="s">
        <v>178</v>
      </c>
      <c r="AQ98" s="79">
        <v>0</v>
      </c>
      <c r="AR98" s="79">
        <v>0</v>
      </c>
      <c r="AS98" s="79"/>
      <c r="AT98" s="79"/>
      <c r="AU98" s="79"/>
      <c r="AV98" s="79"/>
      <c r="AW98" s="79"/>
      <c r="AX98" s="79"/>
      <c r="AY98" s="79"/>
      <c r="AZ98" s="79"/>
      <c r="BA98" s="78" t="str">
        <f>REPLACE(INDEX(GroupVertices[Group],MATCH(Edges[[#This Row],[Vertex 1]],GroupVertices[Vertex],0)),1,1,"")</f>
        <v>1</v>
      </c>
      <c r="BB98" s="78" t="str">
        <f>REPLACE(INDEX(GroupVertices[Group],MATCH(Edges[[#This Row],[Vertex 2]],GroupVertices[Vertex],0)),1,1,"")</f>
        <v>1</v>
      </c>
    </row>
    <row r="99" spans="1:54" ht="15">
      <c r="A99" s="65" t="s">
        <v>311</v>
      </c>
      <c r="B99" s="65" t="s">
        <v>311</v>
      </c>
      <c r="C99" s="66" t="s">
        <v>2795</v>
      </c>
      <c r="D99" s="67"/>
      <c r="E99" s="68"/>
      <c r="F99" s="69"/>
      <c r="G99" s="66"/>
      <c r="H99" s="70"/>
      <c r="I99" s="71"/>
      <c r="J99" s="71"/>
      <c r="K99" s="34" t="s">
        <v>65</v>
      </c>
      <c r="L99" s="77">
        <v>99</v>
      </c>
      <c r="M99" s="77"/>
      <c r="N99" s="73"/>
      <c r="O99" s="79" t="s">
        <v>178</v>
      </c>
      <c r="P99" s="81">
        <v>43527.90605324074</v>
      </c>
      <c r="Q99" s="79" t="s">
        <v>672</v>
      </c>
      <c r="R99" s="79"/>
      <c r="S99" s="79"/>
      <c r="T99" s="79" t="s">
        <v>787</v>
      </c>
      <c r="U99" s="79"/>
      <c r="V99" s="82" t="s">
        <v>901</v>
      </c>
      <c r="W99" s="81">
        <v>43527.90605324074</v>
      </c>
      <c r="X99" s="82" t="s">
        <v>749</v>
      </c>
      <c r="Y99" s="79"/>
      <c r="Z99" s="79"/>
      <c r="AA99" s="85" t="s">
        <v>1964</v>
      </c>
      <c r="AB99" s="79"/>
      <c r="AC99" s="79" t="b">
        <v>0</v>
      </c>
      <c r="AD99" s="79">
        <v>9</v>
      </c>
      <c r="AE99" s="85" t="s">
        <v>2100</v>
      </c>
      <c r="AF99" s="79" t="b">
        <v>0</v>
      </c>
      <c r="AG99" s="79" t="s">
        <v>2139</v>
      </c>
      <c r="AH99" s="79"/>
      <c r="AI99" s="85" t="s">
        <v>2100</v>
      </c>
      <c r="AJ99" s="79" t="b">
        <v>0</v>
      </c>
      <c r="AK99" s="79">
        <v>0</v>
      </c>
      <c r="AL99" s="85" t="s">
        <v>2100</v>
      </c>
      <c r="AM99" s="79" t="s">
        <v>2148</v>
      </c>
      <c r="AN99" s="79" t="b">
        <v>0</v>
      </c>
      <c r="AO99" s="85" t="s">
        <v>1964</v>
      </c>
      <c r="AP99" s="79" t="s">
        <v>178</v>
      </c>
      <c r="AQ99" s="79">
        <v>0</v>
      </c>
      <c r="AR99" s="79">
        <v>0</v>
      </c>
      <c r="AS99" s="79"/>
      <c r="AT99" s="79"/>
      <c r="AU99" s="79"/>
      <c r="AV99" s="79"/>
      <c r="AW99" s="79"/>
      <c r="AX99" s="79"/>
      <c r="AY99" s="79"/>
      <c r="AZ99" s="79"/>
      <c r="BA99" s="78" t="str">
        <f>REPLACE(INDEX(GroupVertices[Group],MATCH(Edges[[#This Row],[Vertex 1]],GroupVertices[Vertex],0)),1,1,"")</f>
        <v>1</v>
      </c>
      <c r="BB99" s="78" t="str">
        <f>REPLACE(INDEX(GroupVertices[Group],MATCH(Edges[[#This Row],[Vertex 2]],GroupVertices[Vertex],0)),1,1,"")</f>
        <v>1</v>
      </c>
    </row>
    <row r="100" spans="1:54" ht="15">
      <c r="A100" s="65" t="s">
        <v>311</v>
      </c>
      <c r="B100" s="65" t="s">
        <v>311</v>
      </c>
      <c r="C100" s="66" t="s">
        <v>2795</v>
      </c>
      <c r="D100" s="67"/>
      <c r="E100" s="68"/>
      <c r="F100" s="69"/>
      <c r="G100" s="66"/>
      <c r="H100" s="70"/>
      <c r="I100" s="71"/>
      <c r="J100" s="71"/>
      <c r="K100" s="34" t="s">
        <v>65</v>
      </c>
      <c r="L100" s="77">
        <v>100</v>
      </c>
      <c r="M100" s="77"/>
      <c r="N100" s="73"/>
      <c r="O100" s="79" t="s">
        <v>178</v>
      </c>
      <c r="P100" s="81">
        <v>43527.91746527778</v>
      </c>
      <c r="Q100" s="79" t="s">
        <v>609</v>
      </c>
      <c r="R100" s="79"/>
      <c r="S100" s="79"/>
      <c r="T100" s="79" t="s">
        <v>787</v>
      </c>
      <c r="U100" s="79"/>
      <c r="V100" s="82" t="s">
        <v>901</v>
      </c>
      <c r="W100" s="81">
        <v>43527.91746527778</v>
      </c>
      <c r="X100" s="82" t="s">
        <v>1376</v>
      </c>
      <c r="Y100" s="79"/>
      <c r="Z100" s="79"/>
      <c r="AA100" s="85" t="s">
        <v>1965</v>
      </c>
      <c r="AB100" s="79"/>
      <c r="AC100" s="79" t="b">
        <v>0</v>
      </c>
      <c r="AD100" s="79">
        <v>1</v>
      </c>
      <c r="AE100" s="85" t="s">
        <v>2100</v>
      </c>
      <c r="AF100" s="79" t="b">
        <v>0</v>
      </c>
      <c r="AG100" s="79" t="s">
        <v>2139</v>
      </c>
      <c r="AH100" s="79"/>
      <c r="AI100" s="85" t="s">
        <v>2100</v>
      </c>
      <c r="AJ100" s="79" t="b">
        <v>0</v>
      </c>
      <c r="AK100" s="79">
        <v>0</v>
      </c>
      <c r="AL100" s="85" t="s">
        <v>2100</v>
      </c>
      <c r="AM100" s="79" t="s">
        <v>2148</v>
      </c>
      <c r="AN100" s="79" t="b">
        <v>0</v>
      </c>
      <c r="AO100" s="85" t="s">
        <v>1965</v>
      </c>
      <c r="AP100" s="79" t="s">
        <v>178</v>
      </c>
      <c r="AQ100" s="79">
        <v>0</v>
      </c>
      <c r="AR100" s="79">
        <v>0</v>
      </c>
      <c r="AS100" s="79"/>
      <c r="AT100" s="79"/>
      <c r="AU100" s="79"/>
      <c r="AV100" s="79"/>
      <c r="AW100" s="79"/>
      <c r="AX100" s="79"/>
      <c r="AY100" s="79"/>
      <c r="AZ100" s="79"/>
      <c r="BA100" s="78" t="str">
        <f>REPLACE(INDEX(GroupVertices[Group],MATCH(Edges[[#This Row],[Vertex 1]],GroupVertices[Vertex],0)),1,1,"")</f>
        <v>1</v>
      </c>
      <c r="BB100" s="78" t="str">
        <f>REPLACE(INDEX(GroupVertices[Group],MATCH(Edges[[#This Row],[Vertex 2]],GroupVertices[Vertex],0)),1,1,"")</f>
        <v>1</v>
      </c>
    </row>
    <row r="101" spans="1:54" ht="15">
      <c r="A101" s="65" t="s">
        <v>311</v>
      </c>
      <c r="B101" s="65" t="s">
        <v>311</v>
      </c>
      <c r="C101" s="66" t="s">
        <v>2795</v>
      </c>
      <c r="D101" s="67"/>
      <c r="E101" s="68"/>
      <c r="F101" s="69"/>
      <c r="G101" s="66"/>
      <c r="H101" s="70"/>
      <c r="I101" s="71"/>
      <c r="J101" s="71"/>
      <c r="K101" s="34" t="s">
        <v>65</v>
      </c>
      <c r="L101" s="77">
        <v>101</v>
      </c>
      <c r="M101" s="77"/>
      <c r="N101" s="73"/>
      <c r="O101" s="79" t="s">
        <v>178</v>
      </c>
      <c r="P101" s="81">
        <v>43527.917858796296</v>
      </c>
      <c r="Q101" s="79" t="s">
        <v>349</v>
      </c>
      <c r="R101" s="79"/>
      <c r="S101" s="79"/>
      <c r="T101" s="79" t="s">
        <v>788</v>
      </c>
      <c r="U101" s="79"/>
      <c r="V101" s="82" t="s">
        <v>901</v>
      </c>
      <c r="W101" s="81">
        <v>43527.917858796296</v>
      </c>
      <c r="X101" s="82" t="s">
        <v>1377</v>
      </c>
      <c r="Y101" s="79"/>
      <c r="Z101" s="79"/>
      <c r="AA101" s="85" t="s">
        <v>1966</v>
      </c>
      <c r="AB101" s="79"/>
      <c r="AC101" s="79" t="b">
        <v>0</v>
      </c>
      <c r="AD101" s="79">
        <v>2</v>
      </c>
      <c r="AE101" s="85" t="s">
        <v>2100</v>
      </c>
      <c r="AF101" s="79" t="b">
        <v>0</v>
      </c>
      <c r="AG101" s="79" t="s">
        <v>2139</v>
      </c>
      <c r="AH101" s="79"/>
      <c r="AI101" s="85" t="s">
        <v>2100</v>
      </c>
      <c r="AJ101" s="79" t="b">
        <v>0</v>
      </c>
      <c r="AK101" s="79">
        <v>2</v>
      </c>
      <c r="AL101" s="85" t="s">
        <v>2100</v>
      </c>
      <c r="AM101" s="79" t="s">
        <v>2148</v>
      </c>
      <c r="AN101" s="79" t="b">
        <v>0</v>
      </c>
      <c r="AO101" s="85" t="s">
        <v>1966</v>
      </c>
      <c r="AP101" s="79" t="s">
        <v>178</v>
      </c>
      <c r="AQ101" s="79">
        <v>0</v>
      </c>
      <c r="AR101" s="79">
        <v>0</v>
      </c>
      <c r="AS101" s="79"/>
      <c r="AT101" s="79"/>
      <c r="AU101" s="79"/>
      <c r="AV101" s="79"/>
      <c r="AW101" s="79"/>
      <c r="AX101" s="79"/>
      <c r="AY101" s="79"/>
      <c r="AZ101" s="79"/>
      <c r="BA101" s="78" t="str">
        <f>REPLACE(INDEX(GroupVertices[Group],MATCH(Edges[[#This Row],[Vertex 1]],GroupVertices[Vertex],0)),1,1,"")</f>
        <v>1</v>
      </c>
      <c r="BB101" s="78" t="str">
        <f>REPLACE(INDEX(GroupVertices[Group],MATCH(Edges[[#This Row],[Vertex 2]],GroupVertices[Vertex],0)),1,1,"")</f>
        <v>1</v>
      </c>
    </row>
    <row r="102" spans="1:54" ht="15">
      <c r="A102" s="65" t="s">
        <v>311</v>
      </c>
      <c r="B102" s="65" t="s">
        <v>311</v>
      </c>
      <c r="C102" s="66" t="s">
        <v>2795</v>
      </c>
      <c r="D102" s="67"/>
      <c r="E102" s="68"/>
      <c r="F102" s="69"/>
      <c r="G102" s="66"/>
      <c r="H102" s="70"/>
      <c r="I102" s="71"/>
      <c r="J102" s="71"/>
      <c r="K102" s="34" t="s">
        <v>65</v>
      </c>
      <c r="L102" s="77">
        <v>102</v>
      </c>
      <c r="M102" s="77"/>
      <c r="N102" s="73"/>
      <c r="O102" s="79" t="s">
        <v>178</v>
      </c>
      <c r="P102" s="81">
        <v>43527.91837962963</v>
      </c>
      <c r="Q102" s="79" t="s">
        <v>585</v>
      </c>
      <c r="R102" s="82" t="s">
        <v>773</v>
      </c>
      <c r="S102" s="79" t="s">
        <v>785</v>
      </c>
      <c r="T102" s="79" t="s">
        <v>787</v>
      </c>
      <c r="U102" s="79"/>
      <c r="V102" s="82" t="s">
        <v>901</v>
      </c>
      <c r="W102" s="81">
        <v>43527.91837962963</v>
      </c>
      <c r="X102" s="82" t="s">
        <v>1378</v>
      </c>
      <c r="Y102" s="79"/>
      <c r="Z102" s="79"/>
      <c r="AA102" s="85" t="s">
        <v>1967</v>
      </c>
      <c r="AB102" s="79"/>
      <c r="AC102" s="79" t="b">
        <v>0</v>
      </c>
      <c r="AD102" s="79">
        <v>7</v>
      </c>
      <c r="AE102" s="85" t="s">
        <v>2100</v>
      </c>
      <c r="AF102" s="79" t="b">
        <v>0</v>
      </c>
      <c r="AG102" s="79" t="s">
        <v>2139</v>
      </c>
      <c r="AH102" s="79"/>
      <c r="AI102" s="85" t="s">
        <v>2100</v>
      </c>
      <c r="AJ102" s="79" t="b">
        <v>0</v>
      </c>
      <c r="AK102" s="79">
        <v>2</v>
      </c>
      <c r="AL102" s="85" t="s">
        <v>2100</v>
      </c>
      <c r="AM102" s="79" t="s">
        <v>2148</v>
      </c>
      <c r="AN102" s="79" t="b">
        <v>0</v>
      </c>
      <c r="AO102" s="85" t="s">
        <v>1967</v>
      </c>
      <c r="AP102" s="79" t="s">
        <v>178</v>
      </c>
      <c r="AQ102" s="79">
        <v>0</v>
      </c>
      <c r="AR102" s="79">
        <v>0</v>
      </c>
      <c r="AS102" s="79"/>
      <c r="AT102" s="79"/>
      <c r="AU102" s="79"/>
      <c r="AV102" s="79"/>
      <c r="AW102" s="79"/>
      <c r="AX102" s="79"/>
      <c r="AY102" s="79"/>
      <c r="AZ102" s="79"/>
      <c r="BA102" s="78" t="str">
        <f>REPLACE(INDEX(GroupVertices[Group],MATCH(Edges[[#This Row],[Vertex 1]],GroupVertices[Vertex],0)),1,1,"")</f>
        <v>1</v>
      </c>
      <c r="BB102" s="78" t="str">
        <f>REPLACE(INDEX(GroupVertices[Group],MATCH(Edges[[#This Row],[Vertex 2]],GroupVertices[Vertex],0)),1,1,"")</f>
        <v>1</v>
      </c>
    </row>
    <row r="103" spans="1:54" ht="15">
      <c r="A103" s="65" t="s">
        <v>311</v>
      </c>
      <c r="B103" s="65" t="s">
        <v>311</v>
      </c>
      <c r="C103" s="66" t="s">
        <v>2795</v>
      </c>
      <c r="D103" s="67"/>
      <c r="E103" s="68"/>
      <c r="F103" s="69"/>
      <c r="G103" s="66"/>
      <c r="H103" s="70"/>
      <c r="I103" s="71"/>
      <c r="J103" s="71"/>
      <c r="K103" s="34" t="s">
        <v>65</v>
      </c>
      <c r="L103" s="77">
        <v>103</v>
      </c>
      <c r="M103" s="77"/>
      <c r="N103" s="73"/>
      <c r="O103" s="79" t="s">
        <v>178</v>
      </c>
      <c r="P103" s="81">
        <v>43527.91850694444</v>
      </c>
      <c r="Q103" s="79" t="s">
        <v>673</v>
      </c>
      <c r="R103" s="79"/>
      <c r="S103" s="79"/>
      <c r="T103" s="79" t="s">
        <v>787</v>
      </c>
      <c r="U103" s="79"/>
      <c r="V103" s="82" t="s">
        <v>901</v>
      </c>
      <c r="W103" s="81">
        <v>43527.91850694444</v>
      </c>
      <c r="X103" s="82" t="s">
        <v>1379</v>
      </c>
      <c r="Y103" s="79"/>
      <c r="Z103" s="79"/>
      <c r="AA103" s="85" t="s">
        <v>1968</v>
      </c>
      <c r="AB103" s="79"/>
      <c r="AC103" s="79" t="b">
        <v>0</v>
      </c>
      <c r="AD103" s="79">
        <v>2</v>
      </c>
      <c r="AE103" s="85" t="s">
        <v>2100</v>
      </c>
      <c r="AF103" s="79" t="b">
        <v>0</v>
      </c>
      <c r="AG103" s="79" t="s">
        <v>2139</v>
      </c>
      <c r="AH103" s="79"/>
      <c r="AI103" s="85" t="s">
        <v>2100</v>
      </c>
      <c r="AJ103" s="79" t="b">
        <v>0</v>
      </c>
      <c r="AK103" s="79">
        <v>0</v>
      </c>
      <c r="AL103" s="85" t="s">
        <v>2100</v>
      </c>
      <c r="AM103" s="79" t="s">
        <v>2148</v>
      </c>
      <c r="AN103" s="79" t="b">
        <v>0</v>
      </c>
      <c r="AO103" s="85" t="s">
        <v>1968</v>
      </c>
      <c r="AP103" s="79" t="s">
        <v>178</v>
      </c>
      <c r="AQ103" s="79">
        <v>0</v>
      </c>
      <c r="AR103" s="79">
        <v>0</v>
      </c>
      <c r="AS103" s="79"/>
      <c r="AT103" s="79"/>
      <c r="AU103" s="79"/>
      <c r="AV103" s="79"/>
      <c r="AW103" s="79"/>
      <c r="AX103" s="79"/>
      <c r="AY103" s="79"/>
      <c r="AZ103" s="79"/>
      <c r="BA103" s="78" t="str">
        <f>REPLACE(INDEX(GroupVertices[Group],MATCH(Edges[[#This Row],[Vertex 1]],GroupVertices[Vertex],0)),1,1,"")</f>
        <v>1</v>
      </c>
      <c r="BB103" s="78" t="str">
        <f>REPLACE(INDEX(GroupVertices[Group],MATCH(Edges[[#This Row],[Vertex 2]],GroupVertices[Vertex],0)),1,1,"")</f>
        <v>1</v>
      </c>
    </row>
    <row r="104" spans="1:54" ht="15">
      <c r="A104" s="65" t="s">
        <v>311</v>
      </c>
      <c r="B104" s="65" t="s">
        <v>311</v>
      </c>
      <c r="C104" s="66" t="s">
        <v>2795</v>
      </c>
      <c r="D104" s="67"/>
      <c r="E104" s="68"/>
      <c r="F104" s="69"/>
      <c r="G104" s="66"/>
      <c r="H104" s="70"/>
      <c r="I104" s="71"/>
      <c r="J104" s="71"/>
      <c r="K104" s="34" t="s">
        <v>65</v>
      </c>
      <c r="L104" s="77">
        <v>104</v>
      </c>
      <c r="M104" s="77"/>
      <c r="N104" s="73"/>
      <c r="O104" s="79" t="s">
        <v>178</v>
      </c>
      <c r="P104" s="81">
        <v>43527.91856481481</v>
      </c>
      <c r="Q104" s="79" t="s">
        <v>584</v>
      </c>
      <c r="R104" s="79" t="s">
        <v>774</v>
      </c>
      <c r="S104" s="79" t="s">
        <v>786</v>
      </c>
      <c r="T104" s="79" t="s">
        <v>787</v>
      </c>
      <c r="U104" s="79"/>
      <c r="V104" s="82" t="s">
        <v>901</v>
      </c>
      <c r="W104" s="81">
        <v>43527.91856481481</v>
      </c>
      <c r="X104" s="82" t="s">
        <v>1380</v>
      </c>
      <c r="Y104" s="79"/>
      <c r="Z104" s="79"/>
      <c r="AA104" s="85" t="s">
        <v>1969</v>
      </c>
      <c r="AB104" s="79"/>
      <c r="AC104" s="79" t="b">
        <v>0</v>
      </c>
      <c r="AD104" s="79">
        <v>2</v>
      </c>
      <c r="AE104" s="85" t="s">
        <v>2100</v>
      </c>
      <c r="AF104" s="79" t="b">
        <v>0</v>
      </c>
      <c r="AG104" s="79" t="s">
        <v>2139</v>
      </c>
      <c r="AH104" s="79"/>
      <c r="AI104" s="85" t="s">
        <v>2100</v>
      </c>
      <c r="AJ104" s="79" t="b">
        <v>0</v>
      </c>
      <c r="AK104" s="79">
        <v>1</v>
      </c>
      <c r="AL104" s="85" t="s">
        <v>2100</v>
      </c>
      <c r="AM104" s="79" t="s">
        <v>2148</v>
      </c>
      <c r="AN104" s="79" t="b">
        <v>0</v>
      </c>
      <c r="AO104" s="85" t="s">
        <v>1969</v>
      </c>
      <c r="AP104" s="79" t="s">
        <v>178</v>
      </c>
      <c r="AQ104" s="79">
        <v>0</v>
      </c>
      <c r="AR104" s="79">
        <v>0</v>
      </c>
      <c r="AS104" s="79"/>
      <c r="AT104" s="79"/>
      <c r="AU104" s="79"/>
      <c r="AV104" s="79"/>
      <c r="AW104" s="79"/>
      <c r="AX104" s="79"/>
      <c r="AY104" s="79"/>
      <c r="AZ104" s="79"/>
      <c r="BA104" s="78" t="str">
        <f>REPLACE(INDEX(GroupVertices[Group],MATCH(Edges[[#This Row],[Vertex 1]],GroupVertices[Vertex],0)),1,1,"")</f>
        <v>1</v>
      </c>
      <c r="BB104" s="78" t="str">
        <f>REPLACE(INDEX(GroupVertices[Group],MATCH(Edges[[#This Row],[Vertex 2]],GroupVertices[Vertex],0)),1,1,"")</f>
        <v>1</v>
      </c>
    </row>
    <row r="105" spans="1:54" ht="15">
      <c r="A105" s="65" t="s">
        <v>311</v>
      </c>
      <c r="B105" s="65" t="s">
        <v>311</v>
      </c>
      <c r="C105" s="66" t="s">
        <v>2795</v>
      </c>
      <c r="D105" s="67"/>
      <c r="E105" s="68"/>
      <c r="F105" s="69"/>
      <c r="G105" s="66"/>
      <c r="H105" s="70"/>
      <c r="I105" s="71"/>
      <c r="J105" s="71"/>
      <c r="K105" s="34" t="s">
        <v>65</v>
      </c>
      <c r="L105" s="77">
        <v>105</v>
      </c>
      <c r="M105" s="77"/>
      <c r="N105" s="73"/>
      <c r="O105" s="79" t="s">
        <v>178</v>
      </c>
      <c r="P105" s="81">
        <v>43532.875</v>
      </c>
      <c r="Q105" s="79" t="s">
        <v>674</v>
      </c>
      <c r="R105" s="82" t="s">
        <v>773</v>
      </c>
      <c r="S105" s="79" t="s">
        <v>785</v>
      </c>
      <c r="T105" s="79" t="s">
        <v>789</v>
      </c>
      <c r="U105" s="79"/>
      <c r="V105" s="82" t="s">
        <v>901</v>
      </c>
      <c r="W105" s="81">
        <v>43532.875</v>
      </c>
      <c r="X105" s="82" t="s">
        <v>1381</v>
      </c>
      <c r="Y105" s="79"/>
      <c r="Z105" s="79"/>
      <c r="AA105" s="85" t="s">
        <v>1970</v>
      </c>
      <c r="AB105" s="79"/>
      <c r="AC105" s="79" t="b">
        <v>0</v>
      </c>
      <c r="AD105" s="79">
        <v>1</v>
      </c>
      <c r="AE105" s="85" t="s">
        <v>2100</v>
      </c>
      <c r="AF105" s="79" t="b">
        <v>0</v>
      </c>
      <c r="AG105" s="79" t="s">
        <v>2139</v>
      </c>
      <c r="AH105" s="79"/>
      <c r="AI105" s="85" t="s">
        <v>2100</v>
      </c>
      <c r="AJ105" s="79" t="b">
        <v>0</v>
      </c>
      <c r="AK105" s="79">
        <v>0</v>
      </c>
      <c r="AL105" s="85" t="s">
        <v>2100</v>
      </c>
      <c r="AM105" s="79" t="s">
        <v>2148</v>
      </c>
      <c r="AN105" s="79" t="b">
        <v>0</v>
      </c>
      <c r="AO105" s="85" t="s">
        <v>1970</v>
      </c>
      <c r="AP105" s="79" t="s">
        <v>178</v>
      </c>
      <c r="AQ105" s="79">
        <v>0</v>
      </c>
      <c r="AR105" s="79">
        <v>0</v>
      </c>
      <c r="AS105" s="79"/>
      <c r="AT105" s="79"/>
      <c r="AU105" s="79"/>
      <c r="AV105" s="79"/>
      <c r="AW105" s="79"/>
      <c r="AX105" s="79"/>
      <c r="AY105" s="79"/>
      <c r="AZ105" s="79"/>
      <c r="BA105" s="78" t="str">
        <f>REPLACE(INDEX(GroupVertices[Group],MATCH(Edges[[#This Row],[Vertex 1]],GroupVertices[Vertex],0)),1,1,"")</f>
        <v>1</v>
      </c>
      <c r="BB105" s="78" t="str">
        <f>REPLACE(INDEX(GroupVertices[Group],MATCH(Edges[[#This Row],[Vertex 2]],GroupVertices[Vertex],0)),1,1,"")</f>
        <v>1</v>
      </c>
    </row>
    <row r="106" spans="1:54" ht="15">
      <c r="A106" s="65" t="s">
        <v>311</v>
      </c>
      <c r="B106" s="65" t="s">
        <v>311</v>
      </c>
      <c r="C106" s="66" t="s">
        <v>2795</v>
      </c>
      <c r="D106" s="67"/>
      <c r="E106" s="68"/>
      <c r="F106" s="69"/>
      <c r="G106" s="66"/>
      <c r="H106" s="70"/>
      <c r="I106" s="71"/>
      <c r="J106" s="71"/>
      <c r="K106" s="34" t="s">
        <v>65</v>
      </c>
      <c r="L106" s="77">
        <v>106</v>
      </c>
      <c r="M106" s="77"/>
      <c r="N106" s="73"/>
      <c r="O106" s="79" t="s">
        <v>178</v>
      </c>
      <c r="P106" s="81">
        <v>43532.87501157408</v>
      </c>
      <c r="Q106" s="79" t="s">
        <v>675</v>
      </c>
      <c r="R106" s="82" t="s">
        <v>775</v>
      </c>
      <c r="S106" s="79" t="s">
        <v>785</v>
      </c>
      <c r="T106" s="79" t="s">
        <v>787</v>
      </c>
      <c r="U106" s="79"/>
      <c r="V106" s="82" t="s">
        <v>901</v>
      </c>
      <c r="W106" s="81">
        <v>43532.87501157408</v>
      </c>
      <c r="X106" s="82" t="s">
        <v>1382</v>
      </c>
      <c r="Y106" s="79"/>
      <c r="Z106" s="79"/>
      <c r="AA106" s="85" t="s">
        <v>1971</v>
      </c>
      <c r="AB106" s="79"/>
      <c r="AC106" s="79" t="b">
        <v>0</v>
      </c>
      <c r="AD106" s="79">
        <v>0</v>
      </c>
      <c r="AE106" s="85" t="s">
        <v>2100</v>
      </c>
      <c r="AF106" s="79" t="b">
        <v>0</v>
      </c>
      <c r="AG106" s="79" t="s">
        <v>2139</v>
      </c>
      <c r="AH106" s="79"/>
      <c r="AI106" s="85" t="s">
        <v>2100</v>
      </c>
      <c r="AJ106" s="79" t="b">
        <v>0</v>
      </c>
      <c r="AK106" s="79">
        <v>0</v>
      </c>
      <c r="AL106" s="85" t="s">
        <v>2100</v>
      </c>
      <c r="AM106" s="79" t="s">
        <v>2148</v>
      </c>
      <c r="AN106" s="79" t="b">
        <v>0</v>
      </c>
      <c r="AO106" s="85" t="s">
        <v>1971</v>
      </c>
      <c r="AP106" s="79" t="s">
        <v>178</v>
      </c>
      <c r="AQ106" s="79">
        <v>0</v>
      </c>
      <c r="AR106" s="79">
        <v>0</v>
      </c>
      <c r="AS106" s="79"/>
      <c r="AT106" s="79"/>
      <c r="AU106" s="79"/>
      <c r="AV106" s="79"/>
      <c r="AW106" s="79"/>
      <c r="AX106" s="79"/>
      <c r="AY106" s="79"/>
      <c r="AZ106" s="79"/>
      <c r="BA106" s="78" t="str">
        <f>REPLACE(INDEX(GroupVertices[Group],MATCH(Edges[[#This Row],[Vertex 1]],GroupVertices[Vertex],0)),1,1,"")</f>
        <v>1</v>
      </c>
      <c r="BB106" s="78" t="str">
        <f>REPLACE(INDEX(GroupVertices[Group],MATCH(Edges[[#This Row],[Vertex 2]],GroupVertices[Vertex],0)),1,1,"")</f>
        <v>1</v>
      </c>
    </row>
    <row r="107" spans="1:54" ht="15">
      <c r="A107" s="65" t="s">
        <v>311</v>
      </c>
      <c r="B107" s="65" t="s">
        <v>311</v>
      </c>
      <c r="C107" s="66" t="s">
        <v>2795</v>
      </c>
      <c r="D107" s="67"/>
      <c r="E107" s="68"/>
      <c r="F107" s="69"/>
      <c r="G107" s="66"/>
      <c r="H107" s="70"/>
      <c r="I107" s="71"/>
      <c r="J107" s="71"/>
      <c r="K107" s="34" t="s">
        <v>65</v>
      </c>
      <c r="L107" s="77">
        <v>107</v>
      </c>
      <c r="M107" s="77"/>
      <c r="N107" s="73"/>
      <c r="O107" s="79" t="s">
        <v>178</v>
      </c>
      <c r="P107" s="81">
        <v>43534.79613425926</v>
      </c>
      <c r="Q107" s="79" t="s">
        <v>383</v>
      </c>
      <c r="R107" s="82" t="s">
        <v>773</v>
      </c>
      <c r="S107" s="79" t="s">
        <v>785</v>
      </c>
      <c r="T107" s="79" t="s">
        <v>789</v>
      </c>
      <c r="U107" s="79"/>
      <c r="V107" s="82" t="s">
        <v>901</v>
      </c>
      <c r="W107" s="81">
        <v>43534.79613425926</v>
      </c>
      <c r="X107" s="82" t="s">
        <v>779</v>
      </c>
      <c r="Y107" s="79"/>
      <c r="Z107" s="79"/>
      <c r="AA107" s="85" t="s">
        <v>1972</v>
      </c>
      <c r="AB107" s="79"/>
      <c r="AC107" s="79" t="b">
        <v>0</v>
      </c>
      <c r="AD107" s="79">
        <v>3</v>
      </c>
      <c r="AE107" s="85" t="s">
        <v>2100</v>
      </c>
      <c r="AF107" s="79" t="b">
        <v>0</v>
      </c>
      <c r="AG107" s="79" t="s">
        <v>2139</v>
      </c>
      <c r="AH107" s="79"/>
      <c r="AI107" s="85" t="s">
        <v>2100</v>
      </c>
      <c r="AJ107" s="79" t="b">
        <v>0</v>
      </c>
      <c r="AK107" s="79">
        <v>3</v>
      </c>
      <c r="AL107" s="85" t="s">
        <v>2100</v>
      </c>
      <c r="AM107" s="79" t="s">
        <v>2148</v>
      </c>
      <c r="AN107" s="79" t="b">
        <v>0</v>
      </c>
      <c r="AO107" s="85" t="s">
        <v>1972</v>
      </c>
      <c r="AP107" s="79" t="s">
        <v>178</v>
      </c>
      <c r="AQ107" s="79">
        <v>0</v>
      </c>
      <c r="AR107" s="79">
        <v>0</v>
      </c>
      <c r="AS107" s="79"/>
      <c r="AT107" s="79"/>
      <c r="AU107" s="79"/>
      <c r="AV107" s="79"/>
      <c r="AW107" s="79"/>
      <c r="AX107" s="79"/>
      <c r="AY107" s="79"/>
      <c r="AZ107" s="79"/>
      <c r="BA107" s="78" t="str">
        <f>REPLACE(INDEX(GroupVertices[Group],MATCH(Edges[[#This Row],[Vertex 1]],GroupVertices[Vertex],0)),1,1,"")</f>
        <v>1</v>
      </c>
      <c r="BB107" s="78" t="str">
        <f>REPLACE(INDEX(GroupVertices[Group],MATCH(Edges[[#This Row],[Vertex 2]],GroupVertices[Vertex],0)),1,1,"")</f>
        <v>1</v>
      </c>
    </row>
    <row r="108" spans="1:54" ht="15">
      <c r="A108" s="65" t="s">
        <v>311</v>
      </c>
      <c r="B108" s="65" t="s">
        <v>311</v>
      </c>
      <c r="C108" s="66" t="s">
        <v>2795</v>
      </c>
      <c r="D108" s="67"/>
      <c r="E108" s="68"/>
      <c r="F108" s="69"/>
      <c r="G108" s="66"/>
      <c r="H108" s="70"/>
      <c r="I108" s="71"/>
      <c r="J108" s="71"/>
      <c r="K108" s="34" t="s">
        <v>65</v>
      </c>
      <c r="L108" s="77">
        <v>108</v>
      </c>
      <c r="M108" s="77"/>
      <c r="N108" s="73"/>
      <c r="O108" s="79" t="s">
        <v>178</v>
      </c>
      <c r="P108" s="81">
        <v>43534.80548611111</v>
      </c>
      <c r="Q108" s="79" t="s">
        <v>384</v>
      </c>
      <c r="R108" s="82" t="s">
        <v>776</v>
      </c>
      <c r="S108" s="79" t="s">
        <v>780</v>
      </c>
      <c r="T108" s="79" t="s">
        <v>787</v>
      </c>
      <c r="U108" s="79"/>
      <c r="V108" s="82" t="s">
        <v>901</v>
      </c>
      <c r="W108" s="81">
        <v>43534.80548611111</v>
      </c>
      <c r="X108" s="82" t="s">
        <v>777</v>
      </c>
      <c r="Y108" s="79"/>
      <c r="Z108" s="79"/>
      <c r="AA108" s="85" t="s">
        <v>1973</v>
      </c>
      <c r="AB108" s="79"/>
      <c r="AC108" s="79" t="b">
        <v>0</v>
      </c>
      <c r="AD108" s="79">
        <v>2</v>
      </c>
      <c r="AE108" s="85" t="s">
        <v>2100</v>
      </c>
      <c r="AF108" s="79" t="b">
        <v>1</v>
      </c>
      <c r="AG108" s="79" t="s">
        <v>2139</v>
      </c>
      <c r="AH108" s="79"/>
      <c r="AI108" s="85" t="s">
        <v>2025</v>
      </c>
      <c r="AJ108" s="79" t="b">
        <v>0</v>
      </c>
      <c r="AK108" s="79">
        <v>2</v>
      </c>
      <c r="AL108" s="85" t="s">
        <v>2100</v>
      </c>
      <c r="AM108" s="79" t="s">
        <v>2148</v>
      </c>
      <c r="AN108" s="79" t="b">
        <v>0</v>
      </c>
      <c r="AO108" s="85" t="s">
        <v>1973</v>
      </c>
      <c r="AP108" s="79" t="s">
        <v>178</v>
      </c>
      <c r="AQ108" s="79">
        <v>0</v>
      </c>
      <c r="AR108" s="79">
        <v>0</v>
      </c>
      <c r="AS108" s="79"/>
      <c r="AT108" s="79"/>
      <c r="AU108" s="79"/>
      <c r="AV108" s="79"/>
      <c r="AW108" s="79"/>
      <c r="AX108" s="79"/>
      <c r="AY108" s="79"/>
      <c r="AZ108" s="79"/>
      <c r="BA108" s="78" t="str">
        <f>REPLACE(INDEX(GroupVertices[Group],MATCH(Edges[[#This Row],[Vertex 1]],GroupVertices[Vertex],0)),1,1,"")</f>
        <v>1</v>
      </c>
      <c r="BB108" s="78" t="str">
        <f>REPLACE(INDEX(GroupVertices[Group],MATCH(Edges[[#This Row],[Vertex 2]],GroupVertices[Vertex],0)),1,1,"")</f>
        <v>1</v>
      </c>
    </row>
    <row r="109" spans="1:54" ht="15">
      <c r="A109" s="65" t="s">
        <v>311</v>
      </c>
      <c r="B109" s="65" t="s">
        <v>311</v>
      </c>
      <c r="C109" s="66" t="s">
        <v>2795</v>
      </c>
      <c r="D109" s="67"/>
      <c r="E109" s="68"/>
      <c r="F109" s="69"/>
      <c r="G109" s="66"/>
      <c r="H109" s="70"/>
      <c r="I109" s="71"/>
      <c r="J109" s="71"/>
      <c r="K109" s="34" t="s">
        <v>65</v>
      </c>
      <c r="L109" s="77">
        <v>109</v>
      </c>
      <c r="M109" s="77"/>
      <c r="N109" s="73"/>
      <c r="O109" s="79" t="s">
        <v>178</v>
      </c>
      <c r="P109" s="81">
        <v>43534.81314814815</v>
      </c>
      <c r="Q109" s="79" t="s">
        <v>385</v>
      </c>
      <c r="R109" s="82" t="s">
        <v>777</v>
      </c>
      <c r="S109" s="79" t="s">
        <v>780</v>
      </c>
      <c r="T109" s="79" t="s">
        <v>787</v>
      </c>
      <c r="U109" s="79"/>
      <c r="V109" s="82" t="s">
        <v>901</v>
      </c>
      <c r="W109" s="81">
        <v>43534.81314814815</v>
      </c>
      <c r="X109" s="82" t="s">
        <v>1383</v>
      </c>
      <c r="Y109" s="79"/>
      <c r="Z109" s="79"/>
      <c r="AA109" s="85" t="s">
        <v>1974</v>
      </c>
      <c r="AB109" s="79"/>
      <c r="AC109" s="79" t="b">
        <v>0</v>
      </c>
      <c r="AD109" s="79">
        <v>0</v>
      </c>
      <c r="AE109" s="85" t="s">
        <v>2100</v>
      </c>
      <c r="AF109" s="79" t="b">
        <v>1</v>
      </c>
      <c r="AG109" s="79" t="s">
        <v>2139</v>
      </c>
      <c r="AH109" s="79"/>
      <c r="AI109" s="85" t="s">
        <v>1973</v>
      </c>
      <c r="AJ109" s="79" t="b">
        <v>0</v>
      </c>
      <c r="AK109" s="79">
        <v>2</v>
      </c>
      <c r="AL109" s="85" t="s">
        <v>2100</v>
      </c>
      <c r="AM109" s="79" t="s">
        <v>2148</v>
      </c>
      <c r="AN109" s="79" t="b">
        <v>0</v>
      </c>
      <c r="AO109" s="85" t="s">
        <v>1974</v>
      </c>
      <c r="AP109" s="79" t="s">
        <v>178</v>
      </c>
      <c r="AQ109" s="79">
        <v>0</v>
      </c>
      <c r="AR109" s="79">
        <v>0</v>
      </c>
      <c r="AS109" s="79"/>
      <c r="AT109" s="79"/>
      <c r="AU109" s="79"/>
      <c r="AV109" s="79"/>
      <c r="AW109" s="79"/>
      <c r="AX109" s="79"/>
      <c r="AY109" s="79"/>
      <c r="AZ109" s="79"/>
      <c r="BA109" s="78" t="str">
        <f>REPLACE(INDEX(GroupVertices[Group],MATCH(Edges[[#This Row],[Vertex 1]],GroupVertices[Vertex],0)),1,1,"")</f>
        <v>1</v>
      </c>
      <c r="BB109" s="78" t="str">
        <f>REPLACE(INDEX(GroupVertices[Group],MATCH(Edges[[#This Row],[Vertex 2]],GroupVertices[Vertex],0)),1,1,"")</f>
        <v>1</v>
      </c>
    </row>
    <row r="110" spans="1:54" ht="15">
      <c r="A110" s="65" t="s">
        <v>311</v>
      </c>
      <c r="B110" s="65" t="s">
        <v>311</v>
      </c>
      <c r="C110" s="66" t="s">
        <v>2795</v>
      </c>
      <c r="D110" s="67"/>
      <c r="E110" s="68"/>
      <c r="F110" s="69"/>
      <c r="G110" s="66"/>
      <c r="H110" s="70"/>
      <c r="I110" s="71"/>
      <c r="J110" s="71"/>
      <c r="K110" s="34" t="s">
        <v>65</v>
      </c>
      <c r="L110" s="77">
        <v>110</v>
      </c>
      <c r="M110" s="77"/>
      <c r="N110" s="73"/>
      <c r="O110" s="79" t="s">
        <v>178</v>
      </c>
      <c r="P110" s="81">
        <v>43534.83490740741</v>
      </c>
      <c r="Q110" s="79" t="s">
        <v>586</v>
      </c>
      <c r="R110" s="79" t="s">
        <v>770</v>
      </c>
      <c r="S110" s="79" t="s">
        <v>786</v>
      </c>
      <c r="T110" s="79" t="s">
        <v>788</v>
      </c>
      <c r="U110" s="79"/>
      <c r="V110" s="82" t="s">
        <v>901</v>
      </c>
      <c r="W110" s="81">
        <v>43534.83490740741</v>
      </c>
      <c r="X110" s="82" t="s">
        <v>1384</v>
      </c>
      <c r="Y110" s="79"/>
      <c r="Z110" s="79"/>
      <c r="AA110" s="85" t="s">
        <v>1975</v>
      </c>
      <c r="AB110" s="79"/>
      <c r="AC110" s="79" t="b">
        <v>0</v>
      </c>
      <c r="AD110" s="79">
        <v>0</v>
      </c>
      <c r="AE110" s="85" t="s">
        <v>2100</v>
      </c>
      <c r="AF110" s="79" t="b">
        <v>0</v>
      </c>
      <c r="AG110" s="79" t="s">
        <v>2139</v>
      </c>
      <c r="AH110" s="79"/>
      <c r="AI110" s="85" t="s">
        <v>2100</v>
      </c>
      <c r="AJ110" s="79" t="b">
        <v>0</v>
      </c>
      <c r="AK110" s="79">
        <v>2</v>
      </c>
      <c r="AL110" s="85" t="s">
        <v>2100</v>
      </c>
      <c r="AM110" s="79" t="s">
        <v>2148</v>
      </c>
      <c r="AN110" s="79" t="b">
        <v>0</v>
      </c>
      <c r="AO110" s="85" t="s">
        <v>1975</v>
      </c>
      <c r="AP110" s="79" t="s">
        <v>178</v>
      </c>
      <c r="AQ110" s="79">
        <v>0</v>
      </c>
      <c r="AR110" s="79">
        <v>0</v>
      </c>
      <c r="AS110" s="79"/>
      <c r="AT110" s="79"/>
      <c r="AU110" s="79"/>
      <c r="AV110" s="79"/>
      <c r="AW110" s="79"/>
      <c r="AX110" s="79"/>
      <c r="AY110" s="79"/>
      <c r="AZ110" s="79"/>
      <c r="BA110" s="78" t="str">
        <f>REPLACE(INDEX(GroupVertices[Group],MATCH(Edges[[#This Row],[Vertex 1]],GroupVertices[Vertex],0)),1,1,"")</f>
        <v>1</v>
      </c>
      <c r="BB110" s="78" t="str">
        <f>REPLACE(INDEX(GroupVertices[Group],MATCH(Edges[[#This Row],[Vertex 2]],GroupVertices[Vertex],0)),1,1,"")</f>
        <v>1</v>
      </c>
    </row>
    <row r="111" spans="1:54" ht="15">
      <c r="A111" s="65" t="s">
        <v>311</v>
      </c>
      <c r="B111" s="65" t="s">
        <v>311</v>
      </c>
      <c r="C111" s="66" t="s">
        <v>2795</v>
      </c>
      <c r="D111" s="67"/>
      <c r="E111" s="68"/>
      <c r="F111" s="69"/>
      <c r="G111" s="66"/>
      <c r="H111" s="70"/>
      <c r="I111" s="71"/>
      <c r="J111" s="71"/>
      <c r="K111" s="34" t="s">
        <v>65</v>
      </c>
      <c r="L111" s="77">
        <v>111</v>
      </c>
      <c r="M111" s="77"/>
      <c r="N111" s="73"/>
      <c r="O111" s="79" t="s">
        <v>178</v>
      </c>
      <c r="P111" s="81">
        <v>43534.835011574076</v>
      </c>
      <c r="Q111" s="79" t="s">
        <v>546</v>
      </c>
      <c r="R111" s="79"/>
      <c r="S111" s="79"/>
      <c r="T111" s="79" t="s">
        <v>787</v>
      </c>
      <c r="U111" s="79"/>
      <c r="V111" s="82" t="s">
        <v>901</v>
      </c>
      <c r="W111" s="81">
        <v>43534.835011574076</v>
      </c>
      <c r="X111" s="82" t="s">
        <v>1385</v>
      </c>
      <c r="Y111" s="79"/>
      <c r="Z111" s="79"/>
      <c r="AA111" s="85" t="s">
        <v>1976</v>
      </c>
      <c r="AB111" s="79"/>
      <c r="AC111" s="79" t="b">
        <v>0</v>
      </c>
      <c r="AD111" s="79">
        <v>2</v>
      </c>
      <c r="AE111" s="85" t="s">
        <v>2100</v>
      </c>
      <c r="AF111" s="79" t="b">
        <v>0</v>
      </c>
      <c r="AG111" s="79" t="s">
        <v>2139</v>
      </c>
      <c r="AH111" s="79"/>
      <c r="AI111" s="85" t="s">
        <v>2100</v>
      </c>
      <c r="AJ111" s="79" t="b">
        <v>0</v>
      </c>
      <c r="AK111" s="79">
        <v>3</v>
      </c>
      <c r="AL111" s="85" t="s">
        <v>2100</v>
      </c>
      <c r="AM111" s="79" t="s">
        <v>2148</v>
      </c>
      <c r="AN111" s="79" t="b">
        <v>0</v>
      </c>
      <c r="AO111" s="85" t="s">
        <v>1976</v>
      </c>
      <c r="AP111" s="79" t="s">
        <v>178</v>
      </c>
      <c r="AQ111" s="79">
        <v>0</v>
      </c>
      <c r="AR111" s="79">
        <v>0</v>
      </c>
      <c r="AS111" s="79"/>
      <c r="AT111" s="79"/>
      <c r="AU111" s="79"/>
      <c r="AV111" s="79"/>
      <c r="AW111" s="79"/>
      <c r="AX111" s="79"/>
      <c r="AY111" s="79"/>
      <c r="AZ111" s="79"/>
      <c r="BA111" s="78" t="str">
        <f>REPLACE(INDEX(GroupVertices[Group],MATCH(Edges[[#This Row],[Vertex 1]],GroupVertices[Vertex],0)),1,1,"")</f>
        <v>1</v>
      </c>
      <c r="BB111" s="78" t="str">
        <f>REPLACE(INDEX(GroupVertices[Group],MATCH(Edges[[#This Row],[Vertex 2]],GroupVertices[Vertex],0)),1,1,"")</f>
        <v>1</v>
      </c>
    </row>
    <row r="112" spans="1:54" ht="15">
      <c r="A112" s="65" t="s">
        <v>311</v>
      </c>
      <c r="B112" s="65" t="s">
        <v>311</v>
      </c>
      <c r="C112" s="66" t="s">
        <v>2795</v>
      </c>
      <c r="D112" s="67"/>
      <c r="E112" s="68"/>
      <c r="F112" s="69"/>
      <c r="G112" s="66"/>
      <c r="H112" s="70"/>
      <c r="I112" s="71"/>
      <c r="J112" s="71"/>
      <c r="K112" s="34" t="s">
        <v>65</v>
      </c>
      <c r="L112" s="77">
        <v>112</v>
      </c>
      <c r="M112" s="77"/>
      <c r="N112" s="73"/>
      <c r="O112" s="79" t="s">
        <v>178</v>
      </c>
      <c r="P112" s="81">
        <v>43534.83509259259</v>
      </c>
      <c r="Q112" s="79" t="s">
        <v>668</v>
      </c>
      <c r="R112" s="82" t="s">
        <v>771</v>
      </c>
      <c r="S112" s="79" t="s">
        <v>785</v>
      </c>
      <c r="T112" s="79" t="s">
        <v>787</v>
      </c>
      <c r="U112" s="79"/>
      <c r="V112" s="82" t="s">
        <v>901</v>
      </c>
      <c r="W112" s="81">
        <v>43534.83509259259</v>
      </c>
      <c r="X112" s="82" t="s">
        <v>1386</v>
      </c>
      <c r="Y112" s="79"/>
      <c r="Z112" s="79"/>
      <c r="AA112" s="85" t="s">
        <v>1977</v>
      </c>
      <c r="AB112" s="79"/>
      <c r="AC112" s="79" t="b">
        <v>0</v>
      </c>
      <c r="AD112" s="79">
        <v>0</v>
      </c>
      <c r="AE112" s="85" t="s">
        <v>2100</v>
      </c>
      <c r="AF112" s="79" t="b">
        <v>0</v>
      </c>
      <c r="AG112" s="79" t="s">
        <v>2139</v>
      </c>
      <c r="AH112" s="79"/>
      <c r="AI112" s="85" t="s">
        <v>2100</v>
      </c>
      <c r="AJ112" s="79" t="b">
        <v>0</v>
      </c>
      <c r="AK112" s="79">
        <v>0</v>
      </c>
      <c r="AL112" s="85" t="s">
        <v>2100</v>
      </c>
      <c r="AM112" s="79" t="s">
        <v>2148</v>
      </c>
      <c r="AN112" s="79" t="b">
        <v>0</v>
      </c>
      <c r="AO112" s="85" t="s">
        <v>1977</v>
      </c>
      <c r="AP112" s="79" t="s">
        <v>178</v>
      </c>
      <c r="AQ112" s="79">
        <v>0</v>
      </c>
      <c r="AR112" s="79">
        <v>0</v>
      </c>
      <c r="AS112" s="79"/>
      <c r="AT112" s="79"/>
      <c r="AU112" s="79"/>
      <c r="AV112" s="79"/>
      <c r="AW112" s="79"/>
      <c r="AX112" s="79"/>
      <c r="AY112" s="79"/>
      <c r="AZ112" s="79"/>
      <c r="BA112" s="78" t="str">
        <f>REPLACE(INDEX(GroupVertices[Group],MATCH(Edges[[#This Row],[Vertex 1]],GroupVertices[Vertex],0)),1,1,"")</f>
        <v>1</v>
      </c>
      <c r="BB112" s="78" t="str">
        <f>REPLACE(INDEX(GroupVertices[Group],MATCH(Edges[[#This Row],[Vertex 2]],GroupVertices[Vertex],0)),1,1,"")</f>
        <v>1</v>
      </c>
    </row>
    <row r="113" spans="1:54" ht="15">
      <c r="A113" s="65" t="s">
        <v>311</v>
      </c>
      <c r="B113" s="65" t="s">
        <v>311</v>
      </c>
      <c r="C113" s="66" t="s">
        <v>2795</v>
      </c>
      <c r="D113" s="67"/>
      <c r="E113" s="68"/>
      <c r="F113" s="69"/>
      <c r="G113" s="66"/>
      <c r="H113" s="70"/>
      <c r="I113" s="71"/>
      <c r="J113" s="71"/>
      <c r="K113" s="34" t="s">
        <v>65</v>
      </c>
      <c r="L113" s="77">
        <v>113</v>
      </c>
      <c r="M113" s="77"/>
      <c r="N113" s="73"/>
      <c r="O113" s="79" t="s">
        <v>178</v>
      </c>
      <c r="P113" s="81">
        <v>43534.835231481484</v>
      </c>
      <c r="Q113" s="79" t="s">
        <v>669</v>
      </c>
      <c r="R113" s="79"/>
      <c r="S113" s="79"/>
      <c r="T113" s="79" t="s">
        <v>787</v>
      </c>
      <c r="U113" s="79"/>
      <c r="V113" s="82" t="s">
        <v>901</v>
      </c>
      <c r="W113" s="81">
        <v>43534.835231481484</v>
      </c>
      <c r="X113" s="82" t="s">
        <v>1387</v>
      </c>
      <c r="Y113" s="79"/>
      <c r="Z113" s="79"/>
      <c r="AA113" s="85" t="s">
        <v>1978</v>
      </c>
      <c r="AB113" s="79"/>
      <c r="AC113" s="79" t="b">
        <v>0</v>
      </c>
      <c r="AD113" s="79">
        <v>1</v>
      </c>
      <c r="AE113" s="85" t="s">
        <v>2100</v>
      </c>
      <c r="AF113" s="79" t="b">
        <v>0</v>
      </c>
      <c r="AG113" s="79" t="s">
        <v>2139</v>
      </c>
      <c r="AH113" s="79"/>
      <c r="AI113" s="85" t="s">
        <v>2100</v>
      </c>
      <c r="AJ113" s="79" t="b">
        <v>0</v>
      </c>
      <c r="AK113" s="79">
        <v>0</v>
      </c>
      <c r="AL113" s="85" t="s">
        <v>2100</v>
      </c>
      <c r="AM113" s="79" t="s">
        <v>2148</v>
      </c>
      <c r="AN113" s="79" t="b">
        <v>0</v>
      </c>
      <c r="AO113" s="85" t="s">
        <v>1978</v>
      </c>
      <c r="AP113" s="79" t="s">
        <v>178</v>
      </c>
      <c r="AQ113" s="79">
        <v>0</v>
      </c>
      <c r="AR113" s="79">
        <v>0</v>
      </c>
      <c r="AS113" s="79"/>
      <c r="AT113" s="79"/>
      <c r="AU113" s="79"/>
      <c r="AV113" s="79"/>
      <c r="AW113" s="79"/>
      <c r="AX113" s="79"/>
      <c r="AY113" s="79"/>
      <c r="AZ113" s="79"/>
      <c r="BA113" s="78" t="str">
        <f>REPLACE(INDEX(GroupVertices[Group],MATCH(Edges[[#This Row],[Vertex 1]],GroupVertices[Vertex],0)),1,1,"")</f>
        <v>1</v>
      </c>
      <c r="BB113" s="78" t="str">
        <f>REPLACE(INDEX(GroupVertices[Group],MATCH(Edges[[#This Row],[Vertex 2]],GroupVertices[Vertex],0)),1,1,"")</f>
        <v>1</v>
      </c>
    </row>
    <row r="114" spans="1:54" ht="15">
      <c r="A114" s="65" t="s">
        <v>311</v>
      </c>
      <c r="B114" s="65" t="s">
        <v>311</v>
      </c>
      <c r="C114" s="66" t="s">
        <v>2795</v>
      </c>
      <c r="D114" s="67"/>
      <c r="E114" s="68"/>
      <c r="F114" s="69"/>
      <c r="G114" s="66"/>
      <c r="H114" s="70"/>
      <c r="I114" s="71"/>
      <c r="J114" s="71"/>
      <c r="K114" s="34" t="s">
        <v>65</v>
      </c>
      <c r="L114" s="77">
        <v>114</v>
      </c>
      <c r="M114" s="77"/>
      <c r="N114" s="73"/>
      <c r="O114" s="79" t="s">
        <v>178</v>
      </c>
      <c r="P114" s="81">
        <v>43534.835324074076</v>
      </c>
      <c r="Q114" s="79" t="s">
        <v>670</v>
      </c>
      <c r="R114" s="82" t="s">
        <v>772</v>
      </c>
      <c r="S114" s="79" t="s">
        <v>785</v>
      </c>
      <c r="T114" s="79" t="s">
        <v>788</v>
      </c>
      <c r="U114" s="79"/>
      <c r="V114" s="82" t="s">
        <v>901</v>
      </c>
      <c r="W114" s="81">
        <v>43534.835324074076</v>
      </c>
      <c r="X114" s="82" t="s">
        <v>1388</v>
      </c>
      <c r="Y114" s="79"/>
      <c r="Z114" s="79"/>
      <c r="AA114" s="85" t="s">
        <v>1979</v>
      </c>
      <c r="AB114" s="79"/>
      <c r="AC114" s="79" t="b">
        <v>0</v>
      </c>
      <c r="AD114" s="79">
        <v>0</v>
      </c>
      <c r="AE114" s="85" t="s">
        <v>2100</v>
      </c>
      <c r="AF114" s="79" t="b">
        <v>0</v>
      </c>
      <c r="AG114" s="79" t="s">
        <v>2139</v>
      </c>
      <c r="AH114" s="79"/>
      <c r="AI114" s="85" t="s">
        <v>2100</v>
      </c>
      <c r="AJ114" s="79" t="b">
        <v>0</v>
      </c>
      <c r="AK114" s="79">
        <v>0</v>
      </c>
      <c r="AL114" s="85" t="s">
        <v>2100</v>
      </c>
      <c r="AM114" s="79" t="s">
        <v>2148</v>
      </c>
      <c r="AN114" s="79" t="b">
        <v>0</v>
      </c>
      <c r="AO114" s="85" t="s">
        <v>1979</v>
      </c>
      <c r="AP114" s="79" t="s">
        <v>178</v>
      </c>
      <c r="AQ114" s="79">
        <v>0</v>
      </c>
      <c r="AR114" s="79">
        <v>0</v>
      </c>
      <c r="AS114" s="79"/>
      <c r="AT114" s="79"/>
      <c r="AU114" s="79"/>
      <c r="AV114" s="79"/>
      <c r="AW114" s="79"/>
      <c r="AX114" s="79"/>
      <c r="AY114" s="79"/>
      <c r="AZ114" s="79"/>
      <c r="BA114" s="78" t="str">
        <f>REPLACE(INDEX(GroupVertices[Group],MATCH(Edges[[#This Row],[Vertex 1]],GroupVertices[Vertex],0)),1,1,"")</f>
        <v>1</v>
      </c>
      <c r="BB114" s="78" t="str">
        <f>REPLACE(INDEX(GroupVertices[Group],MATCH(Edges[[#This Row],[Vertex 2]],GroupVertices[Vertex],0)),1,1,"")</f>
        <v>1</v>
      </c>
    </row>
    <row r="115" spans="1:54" ht="15">
      <c r="A115" s="65" t="s">
        <v>311</v>
      </c>
      <c r="B115" s="65" t="s">
        <v>311</v>
      </c>
      <c r="C115" s="66" t="s">
        <v>2795</v>
      </c>
      <c r="D115" s="67"/>
      <c r="E115" s="68"/>
      <c r="F115" s="69"/>
      <c r="G115" s="66"/>
      <c r="H115" s="70"/>
      <c r="I115" s="71"/>
      <c r="J115" s="71"/>
      <c r="K115" s="34" t="s">
        <v>65</v>
      </c>
      <c r="L115" s="77">
        <v>115</v>
      </c>
      <c r="M115" s="77"/>
      <c r="N115" s="73"/>
      <c r="O115" s="79" t="s">
        <v>178</v>
      </c>
      <c r="P115" s="81">
        <v>43534.83547453704</v>
      </c>
      <c r="Q115" s="79" t="s">
        <v>676</v>
      </c>
      <c r="R115" s="79"/>
      <c r="S115" s="79"/>
      <c r="T115" s="79" t="s">
        <v>788</v>
      </c>
      <c r="U115" s="79"/>
      <c r="V115" s="82" t="s">
        <v>901</v>
      </c>
      <c r="W115" s="81">
        <v>43534.83547453704</v>
      </c>
      <c r="X115" s="82" t="s">
        <v>1389</v>
      </c>
      <c r="Y115" s="79"/>
      <c r="Z115" s="79"/>
      <c r="AA115" s="85" t="s">
        <v>1980</v>
      </c>
      <c r="AB115" s="79"/>
      <c r="AC115" s="79" t="b">
        <v>0</v>
      </c>
      <c r="AD115" s="79">
        <v>1</v>
      </c>
      <c r="AE115" s="85" t="s">
        <v>2100</v>
      </c>
      <c r="AF115" s="79" t="b">
        <v>0</v>
      </c>
      <c r="AG115" s="79" t="s">
        <v>2139</v>
      </c>
      <c r="AH115" s="79"/>
      <c r="AI115" s="85" t="s">
        <v>2100</v>
      </c>
      <c r="AJ115" s="79" t="b">
        <v>0</v>
      </c>
      <c r="AK115" s="79">
        <v>1</v>
      </c>
      <c r="AL115" s="85" t="s">
        <v>2100</v>
      </c>
      <c r="AM115" s="79" t="s">
        <v>2148</v>
      </c>
      <c r="AN115" s="79" t="b">
        <v>0</v>
      </c>
      <c r="AO115" s="85" t="s">
        <v>1980</v>
      </c>
      <c r="AP115" s="79" t="s">
        <v>178</v>
      </c>
      <c r="AQ115" s="79">
        <v>0</v>
      </c>
      <c r="AR115" s="79">
        <v>0</v>
      </c>
      <c r="AS115" s="79"/>
      <c r="AT115" s="79"/>
      <c r="AU115" s="79"/>
      <c r="AV115" s="79"/>
      <c r="AW115" s="79"/>
      <c r="AX115" s="79"/>
      <c r="AY115" s="79"/>
      <c r="AZ115" s="79"/>
      <c r="BA115" s="78" t="str">
        <f>REPLACE(INDEX(GroupVertices[Group],MATCH(Edges[[#This Row],[Vertex 1]],GroupVertices[Vertex],0)),1,1,"")</f>
        <v>1</v>
      </c>
      <c r="BB115" s="78" t="str">
        <f>REPLACE(INDEX(GroupVertices[Group],MATCH(Edges[[#This Row],[Vertex 2]],GroupVertices[Vertex],0)),1,1,"")</f>
        <v>1</v>
      </c>
    </row>
    <row r="116" spans="1:54" ht="15">
      <c r="A116" s="65" t="s">
        <v>311</v>
      </c>
      <c r="B116" s="65" t="s">
        <v>311</v>
      </c>
      <c r="C116" s="66" t="s">
        <v>2795</v>
      </c>
      <c r="D116" s="67"/>
      <c r="E116" s="68"/>
      <c r="F116" s="69"/>
      <c r="G116" s="66"/>
      <c r="H116" s="70"/>
      <c r="I116" s="71"/>
      <c r="J116" s="71"/>
      <c r="K116" s="34" t="s">
        <v>65</v>
      </c>
      <c r="L116" s="77">
        <v>116</v>
      </c>
      <c r="M116" s="77"/>
      <c r="N116" s="73"/>
      <c r="O116" s="79" t="s">
        <v>178</v>
      </c>
      <c r="P116" s="81">
        <v>43534.83572916667</v>
      </c>
      <c r="Q116" s="79" t="s">
        <v>542</v>
      </c>
      <c r="R116" s="79"/>
      <c r="S116" s="79"/>
      <c r="T116" s="79" t="s">
        <v>788</v>
      </c>
      <c r="U116" s="79"/>
      <c r="V116" s="82" t="s">
        <v>901</v>
      </c>
      <c r="W116" s="81">
        <v>43534.83572916667</v>
      </c>
      <c r="X116" s="82" t="s">
        <v>1390</v>
      </c>
      <c r="Y116" s="79"/>
      <c r="Z116" s="79"/>
      <c r="AA116" s="85" t="s">
        <v>1981</v>
      </c>
      <c r="AB116" s="79"/>
      <c r="AC116" s="79" t="b">
        <v>0</v>
      </c>
      <c r="AD116" s="79">
        <v>3</v>
      </c>
      <c r="AE116" s="85" t="s">
        <v>2100</v>
      </c>
      <c r="AF116" s="79" t="b">
        <v>0</v>
      </c>
      <c r="AG116" s="79" t="s">
        <v>2139</v>
      </c>
      <c r="AH116" s="79"/>
      <c r="AI116" s="85" t="s">
        <v>2100</v>
      </c>
      <c r="AJ116" s="79" t="b">
        <v>0</v>
      </c>
      <c r="AK116" s="79">
        <v>3</v>
      </c>
      <c r="AL116" s="85" t="s">
        <v>2100</v>
      </c>
      <c r="AM116" s="79" t="s">
        <v>2148</v>
      </c>
      <c r="AN116" s="79" t="b">
        <v>0</v>
      </c>
      <c r="AO116" s="85" t="s">
        <v>1981</v>
      </c>
      <c r="AP116" s="79" t="s">
        <v>178</v>
      </c>
      <c r="AQ116" s="79">
        <v>0</v>
      </c>
      <c r="AR116" s="79">
        <v>0</v>
      </c>
      <c r="AS116" s="79"/>
      <c r="AT116" s="79"/>
      <c r="AU116" s="79"/>
      <c r="AV116" s="79"/>
      <c r="AW116" s="79"/>
      <c r="AX116" s="79"/>
      <c r="AY116" s="79"/>
      <c r="AZ116" s="79"/>
      <c r="BA116" s="78" t="str">
        <f>REPLACE(INDEX(GroupVertices[Group],MATCH(Edges[[#This Row],[Vertex 1]],GroupVertices[Vertex],0)),1,1,"")</f>
        <v>1</v>
      </c>
      <c r="BB116" s="78" t="str">
        <f>REPLACE(INDEX(GroupVertices[Group],MATCH(Edges[[#This Row],[Vertex 2]],GroupVertices[Vertex],0)),1,1,"")</f>
        <v>1</v>
      </c>
    </row>
    <row r="117" spans="1:54" ht="15">
      <c r="A117" s="65" t="s">
        <v>311</v>
      </c>
      <c r="B117" s="65" t="s">
        <v>311</v>
      </c>
      <c r="C117" s="66" t="s">
        <v>2795</v>
      </c>
      <c r="D117" s="67"/>
      <c r="E117" s="68"/>
      <c r="F117" s="69"/>
      <c r="G117" s="66"/>
      <c r="H117" s="70"/>
      <c r="I117" s="71"/>
      <c r="J117" s="71"/>
      <c r="K117" s="34" t="s">
        <v>65</v>
      </c>
      <c r="L117" s="77">
        <v>117</v>
      </c>
      <c r="M117" s="77"/>
      <c r="N117" s="73"/>
      <c r="O117" s="79" t="s">
        <v>178</v>
      </c>
      <c r="P117" s="81">
        <v>43534.835914351854</v>
      </c>
      <c r="Q117" s="79" t="s">
        <v>589</v>
      </c>
      <c r="R117" s="82" t="s">
        <v>773</v>
      </c>
      <c r="S117" s="79" t="s">
        <v>785</v>
      </c>
      <c r="T117" s="79" t="s">
        <v>787</v>
      </c>
      <c r="U117" s="79"/>
      <c r="V117" s="82" t="s">
        <v>901</v>
      </c>
      <c r="W117" s="81">
        <v>43534.835914351854</v>
      </c>
      <c r="X117" s="82" t="s">
        <v>753</v>
      </c>
      <c r="Y117" s="79"/>
      <c r="Z117" s="79"/>
      <c r="AA117" s="85" t="s">
        <v>1982</v>
      </c>
      <c r="AB117" s="79"/>
      <c r="AC117" s="79" t="b">
        <v>0</v>
      </c>
      <c r="AD117" s="79">
        <v>3</v>
      </c>
      <c r="AE117" s="85" t="s">
        <v>2100</v>
      </c>
      <c r="AF117" s="79" t="b">
        <v>0</v>
      </c>
      <c r="AG117" s="79" t="s">
        <v>2139</v>
      </c>
      <c r="AH117" s="79"/>
      <c r="AI117" s="85" t="s">
        <v>2100</v>
      </c>
      <c r="AJ117" s="79" t="b">
        <v>0</v>
      </c>
      <c r="AK117" s="79">
        <v>1</v>
      </c>
      <c r="AL117" s="85" t="s">
        <v>2100</v>
      </c>
      <c r="AM117" s="79" t="s">
        <v>2148</v>
      </c>
      <c r="AN117" s="79" t="b">
        <v>0</v>
      </c>
      <c r="AO117" s="85" t="s">
        <v>1982</v>
      </c>
      <c r="AP117" s="79" t="s">
        <v>178</v>
      </c>
      <c r="AQ117" s="79">
        <v>0</v>
      </c>
      <c r="AR117" s="79">
        <v>0</v>
      </c>
      <c r="AS117" s="79"/>
      <c r="AT117" s="79"/>
      <c r="AU117" s="79"/>
      <c r="AV117" s="79"/>
      <c r="AW117" s="79"/>
      <c r="AX117" s="79"/>
      <c r="AY117" s="79"/>
      <c r="AZ117" s="79"/>
      <c r="BA117" s="78" t="str">
        <f>REPLACE(INDEX(GroupVertices[Group],MATCH(Edges[[#This Row],[Vertex 1]],GroupVertices[Vertex],0)),1,1,"")</f>
        <v>1</v>
      </c>
      <c r="BB117" s="78" t="str">
        <f>REPLACE(INDEX(GroupVertices[Group],MATCH(Edges[[#This Row],[Vertex 2]],GroupVertices[Vertex],0)),1,1,"")</f>
        <v>1</v>
      </c>
    </row>
    <row r="118" spans="1:54" ht="15">
      <c r="A118" s="65" t="s">
        <v>311</v>
      </c>
      <c r="B118" s="65" t="s">
        <v>311</v>
      </c>
      <c r="C118" s="66" t="s">
        <v>2795</v>
      </c>
      <c r="D118" s="67"/>
      <c r="E118" s="68"/>
      <c r="F118" s="69"/>
      <c r="G118" s="66"/>
      <c r="H118" s="70"/>
      <c r="I118" s="71"/>
      <c r="J118" s="71"/>
      <c r="K118" s="34" t="s">
        <v>65</v>
      </c>
      <c r="L118" s="77">
        <v>118</v>
      </c>
      <c r="M118" s="77"/>
      <c r="N118" s="73"/>
      <c r="O118" s="79" t="s">
        <v>178</v>
      </c>
      <c r="P118" s="81">
        <v>43534.83950231481</v>
      </c>
      <c r="Q118" s="79" t="s">
        <v>488</v>
      </c>
      <c r="R118" s="79"/>
      <c r="S118" s="79"/>
      <c r="T118" s="79" t="s">
        <v>787</v>
      </c>
      <c r="U118" s="79"/>
      <c r="V118" s="82" t="s">
        <v>901</v>
      </c>
      <c r="W118" s="81">
        <v>43534.83950231481</v>
      </c>
      <c r="X118" s="82" t="s">
        <v>1391</v>
      </c>
      <c r="Y118" s="79"/>
      <c r="Z118" s="79"/>
      <c r="AA118" s="85" t="s">
        <v>1983</v>
      </c>
      <c r="AB118" s="79"/>
      <c r="AC118" s="79" t="b">
        <v>0</v>
      </c>
      <c r="AD118" s="79">
        <v>6</v>
      </c>
      <c r="AE118" s="85" t="s">
        <v>2100</v>
      </c>
      <c r="AF118" s="79" t="b">
        <v>0</v>
      </c>
      <c r="AG118" s="79" t="s">
        <v>2139</v>
      </c>
      <c r="AH118" s="79"/>
      <c r="AI118" s="85" t="s">
        <v>2100</v>
      </c>
      <c r="AJ118" s="79" t="b">
        <v>0</v>
      </c>
      <c r="AK118" s="79">
        <v>2</v>
      </c>
      <c r="AL118" s="85" t="s">
        <v>2100</v>
      </c>
      <c r="AM118" s="79" t="s">
        <v>2148</v>
      </c>
      <c r="AN118" s="79" t="b">
        <v>0</v>
      </c>
      <c r="AO118" s="85" t="s">
        <v>1983</v>
      </c>
      <c r="AP118" s="79" t="s">
        <v>178</v>
      </c>
      <c r="AQ118" s="79">
        <v>0</v>
      </c>
      <c r="AR118" s="79">
        <v>0</v>
      </c>
      <c r="AS118" s="79"/>
      <c r="AT118" s="79"/>
      <c r="AU118" s="79"/>
      <c r="AV118" s="79"/>
      <c r="AW118" s="79"/>
      <c r="AX118" s="79"/>
      <c r="AY118" s="79"/>
      <c r="AZ118" s="79"/>
      <c r="BA118" s="78" t="str">
        <f>REPLACE(INDEX(GroupVertices[Group],MATCH(Edges[[#This Row],[Vertex 1]],GroupVertices[Vertex],0)),1,1,"")</f>
        <v>1</v>
      </c>
      <c r="BB118" s="78" t="str">
        <f>REPLACE(INDEX(GroupVertices[Group],MATCH(Edges[[#This Row],[Vertex 2]],GroupVertices[Vertex],0)),1,1,"")</f>
        <v>1</v>
      </c>
    </row>
    <row r="119" spans="1:54" ht="15">
      <c r="A119" s="65" t="s">
        <v>311</v>
      </c>
      <c r="B119" s="65" t="s">
        <v>311</v>
      </c>
      <c r="C119" s="66" t="s">
        <v>2795</v>
      </c>
      <c r="D119" s="67"/>
      <c r="E119" s="68"/>
      <c r="F119" s="69"/>
      <c r="G119" s="66"/>
      <c r="H119" s="70"/>
      <c r="I119" s="71"/>
      <c r="J119" s="71"/>
      <c r="K119" s="34" t="s">
        <v>65</v>
      </c>
      <c r="L119" s="77">
        <v>119</v>
      </c>
      <c r="M119" s="77"/>
      <c r="N119" s="73"/>
      <c r="O119" s="79" t="s">
        <v>178</v>
      </c>
      <c r="P119" s="81">
        <v>43534.841099537036</v>
      </c>
      <c r="Q119" s="79" t="s">
        <v>591</v>
      </c>
      <c r="R119" s="79"/>
      <c r="S119" s="79"/>
      <c r="T119" s="79" t="s">
        <v>787</v>
      </c>
      <c r="U119" s="79"/>
      <c r="V119" s="82" t="s">
        <v>901</v>
      </c>
      <c r="W119" s="81">
        <v>43534.841099537036</v>
      </c>
      <c r="X119" s="82" t="s">
        <v>754</v>
      </c>
      <c r="Y119" s="79"/>
      <c r="Z119" s="79"/>
      <c r="AA119" s="85" t="s">
        <v>1984</v>
      </c>
      <c r="AB119" s="79"/>
      <c r="AC119" s="79" t="b">
        <v>0</v>
      </c>
      <c r="AD119" s="79">
        <v>3</v>
      </c>
      <c r="AE119" s="85" t="s">
        <v>2100</v>
      </c>
      <c r="AF119" s="79" t="b">
        <v>0</v>
      </c>
      <c r="AG119" s="79" t="s">
        <v>2139</v>
      </c>
      <c r="AH119" s="79"/>
      <c r="AI119" s="85" t="s">
        <v>2100</v>
      </c>
      <c r="AJ119" s="79" t="b">
        <v>0</v>
      </c>
      <c r="AK119" s="79">
        <v>1</v>
      </c>
      <c r="AL119" s="85" t="s">
        <v>2100</v>
      </c>
      <c r="AM119" s="79" t="s">
        <v>2148</v>
      </c>
      <c r="AN119" s="79" t="b">
        <v>0</v>
      </c>
      <c r="AO119" s="85" t="s">
        <v>1984</v>
      </c>
      <c r="AP119" s="79" t="s">
        <v>178</v>
      </c>
      <c r="AQ119" s="79">
        <v>0</v>
      </c>
      <c r="AR119" s="79">
        <v>0</v>
      </c>
      <c r="AS119" s="79"/>
      <c r="AT119" s="79"/>
      <c r="AU119" s="79"/>
      <c r="AV119" s="79"/>
      <c r="AW119" s="79"/>
      <c r="AX119" s="79"/>
      <c r="AY119" s="79"/>
      <c r="AZ119" s="79"/>
      <c r="BA119" s="78" t="str">
        <f>REPLACE(INDEX(GroupVertices[Group],MATCH(Edges[[#This Row],[Vertex 1]],GroupVertices[Vertex],0)),1,1,"")</f>
        <v>1</v>
      </c>
      <c r="BB119" s="78" t="str">
        <f>REPLACE(INDEX(GroupVertices[Group],MATCH(Edges[[#This Row],[Vertex 2]],GroupVertices[Vertex],0)),1,1,"")</f>
        <v>1</v>
      </c>
    </row>
    <row r="120" spans="1:54" ht="15">
      <c r="A120" s="65" t="s">
        <v>311</v>
      </c>
      <c r="B120" s="65" t="s">
        <v>311</v>
      </c>
      <c r="C120" s="66" t="s">
        <v>2795</v>
      </c>
      <c r="D120" s="67"/>
      <c r="E120" s="68"/>
      <c r="F120" s="69"/>
      <c r="G120" s="66"/>
      <c r="H120" s="70"/>
      <c r="I120" s="71"/>
      <c r="J120" s="71"/>
      <c r="K120" s="34" t="s">
        <v>65</v>
      </c>
      <c r="L120" s="77">
        <v>120</v>
      </c>
      <c r="M120" s="77"/>
      <c r="N120" s="73"/>
      <c r="O120" s="79" t="s">
        <v>178</v>
      </c>
      <c r="P120" s="81">
        <v>43534.84422453704</v>
      </c>
      <c r="Q120" s="79" t="s">
        <v>386</v>
      </c>
      <c r="R120" s="79"/>
      <c r="S120" s="79"/>
      <c r="T120" s="79" t="s">
        <v>787</v>
      </c>
      <c r="U120" s="79"/>
      <c r="V120" s="82" t="s">
        <v>901</v>
      </c>
      <c r="W120" s="81">
        <v>43534.84422453704</v>
      </c>
      <c r="X120" s="82" t="s">
        <v>755</v>
      </c>
      <c r="Y120" s="79"/>
      <c r="Z120" s="79"/>
      <c r="AA120" s="85" t="s">
        <v>1985</v>
      </c>
      <c r="AB120" s="79"/>
      <c r="AC120" s="79" t="b">
        <v>0</v>
      </c>
      <c r="AD120" s="79">
        <v>9</v>
      </c>
      <c r="AE120" s="85" t="s">
        <v>2100</v>
      </c>
      <c r="AF120" s="79" t="b">
        <v>0</v>
      </c>
      <c r="AG120" s="79" t="s">
        <v>2139</v>
      </c>
      <c r="AH120" s="79"/>
      <c r="AI120" s="85" t="s">
        <v>2100</v>
      </c>
      <c r="AJ120" s="79" t="b">
        <v>0</v>
      </c>
      <c r="AK120" s="79">
        <v>2</v>
      </c>
      <c r="AL120" s="85" t="s">
        <v>2100</v>
      </c>
      <c r="AM120" s="79" t="s">
        <v>2148</v>
      </c>
      <c r="AN120" s="79" t="b">
        <v>0</v>
      </c>
      <c r="AO120" s="85" t="s">
        <v>1985</v>
      </c>
      <c r="AP120" s="79" t="s">
        <v>178</v>
      </c>
      <c r="AQ120" s="79">
        <v>0</v>
      </c>
      <c r="AR120" s="79">
        <v>0</v>
      </c>
      <c r="AS120" s="79"/>
      <c r="AT120" s="79"/>
      <c r="AU120" s="79"/>
      <c r="AV120" s="79"/>
      <c r="AW120" s="79"/>
      <c r="AX120" s="79"/>
      <c r="AY120" s="79"/>
      <c r="AZ120" s="79"/>
      <c r="BA120" s="78" t="str">
        <f>REPLACE(INDEX(GroupVertices[Group],MATCH(Edges[[#This Row],[Vertex 1]],GroupVertices[Vertex],0)),1,1,"")</f>
        <v>1</v>
      </c>
      <c r="BB120" s="78" t="str">
        <f>REPLACE(INDEX(GroupVertices[Group],MATCH(Edges[[#This Row],[Vertex 2]],GroupVertices[Vertex],0)),1,1,"")</f>
        <v>1</v>
      </c>
    </row>
    <row r="121" spans="1:54" ht="15">
      <c r="A121" s="65" t="s">
        <v>311</v>
      </c>
      <c r="B121" s="65" t="s">
        <v>311</v>
      </c>
      <c r="C121" s="66" t="s">
        <v>2795</v>
      </c>
      <c r="D121" s="67"/>
      <c r="E121" s="68"/>
      <c r="F121" s="69"/>
      <c r="G121" s="66"/>
      <c r="H121" s="70"/>
      <c r="I121" s="71"/>
      <c r="J121" s="71"/>
      <c r="K121" s="34" t="s">
        <v>65</v>
      </c>
      <c r="L121" s="77">
        <v>121</v>
      </c>
      <c r="M121" s="77"/>
      <c r="N121" s="73"/>
      <c r="O121" s="79" t="s">
        <v>178</v>
      </c>
      <c r="P121" s="81">
        <v>43534.85314814815</v>
      </c>
      <c r="Q121" s="79" t="s">
        <v>595</v>
      </c>
      <c r="R121" s="79"/>
      <c r="S121" s="79"/>
      <c r="T121" s="79" t="s">
        <v>787</v>
      </c>
      <c r="U121" s="79"/>
      <c r="V121" s="82" t="s">
        <v>901</v>
      </c>
      <c r="W121" s="81">
        <v>43534.85314814815</v>
      </c>
      <c r="X121" s="82" t="s">
        <v>756</v>
      </c>
      <c r="Y121" s="79"/>
      <c r="Z121" s="79"/>
      <c r="AA121" s="85" t="s">
        <v>1986</v>
      </c>
      <c r="AB121" s="79"/>
      <c r="AC121" s="79" t="b">
        <v>0</v>
      </c>
      <c r="AD121" s="79">
        <v>4</v>
      </c>
      <c r="AE121" s="85" t="s">
        <v>2100</v>
      </c>
      <c r="AF121" s="79" t="b">
        <v>0</v>
      </c>
      <c r="AG121" s="79" t="s">
        <v>2139</v>
      </c>
      <c r="AH121" s="79"/>
      <c r="AI121" s="85" t="s">
        <v>2100</v>
      </c>
      <c r="AJ121" s="79" t="b">
        <v>0</v>
      </c>
      <c r="AK121" s="79">
        <v>1</v>
      </c>
      <c r="AL121" s="85" t="s">
        <v>2100</v>
      </c>
      <c r="AM121" s="79" t="s">
        <v>2148</v>
      </c>
      <c r="AN121" s="79" t="b">
        <v>0</v>
      </c>
      <c r="AO121" s="85" t="s">
        <v>1986</v>
      </c>
      <c r="AP121" s="79" t="s">
        <v>178</v>
      </c>
      <c r="AQ121" s="79">
        <v>0</v>
      </c>
      <c r="AR121" s="79">
        <v>0</v>
      </c>
      <c r="AS121" s="79"/>
      <c r="AT121" s="79"/>
      <c r="AU121" s="79"/>
      <c r="AV121" s="79"/>
      <c r="AW121" s="79"/>
      <c r="AX121" s="79"/>
      <c r="AY121" s="79"/>
      <c r="AZ121" s="79"/>
      <c r="BA121" s="78" t="str">
        <f>REPLACE(INDEX(GroupVertices[Group],MATCH(Edges[[#This Row],[Vertex 1]],GroupVertices[Vertex],0)),1,1,"")</f>
        <v>1</v>
      </c>
      <c r="BB121" s="78" t="str">
        <f>REPLACE(INDEX(GroupVertices[Group],MATCH(Edges[[#This Row],[Vertex 2]],GroupVertices[Vertex],0)),1,1,"")</f>
        <v>1</v>
      </c>
    </row>
    <row r="122" spans="1:54" ht="15">
      <c r="A122" s="65" t="s">
        <v>311</v>
      </c>
      <c r="B122" s="65" t="s">
        <v>311</v>
      </c>
      <c r="C122" s="66" t="s">
        <v>2795</v>
      </c>
      <c r="D122" s="67"/>
      <c r="E122" s="68"/>
      <c r="F122" s="69"/>
      <c r="G122" s="66"/>
      <c r="H122" s="70"/>
      <c r="I122" s="71"/>
      <c r="J122" s="71"/>
      <c r="K122" s="34" t="s">
        <v>65</v>
      </c>
      <c r="L122" s="77">
        <v>122</v>
      </c>
      <c r="M122" s="77"/>
      <c r="N122" s="73"/>
      <c r="O122" s="79" t="s">
        <v>178</v>
      </c>
      <c r="P122" s="81">
        <v>43534.86079861111</v>
      </c>
      <c r="Q122" s="79" t="s">
        <v>600</v>
      </c>
      <c r="R122" s="79"/>
      <c r="S122" s="79"/>
      <c r="T122" s="79" t="s">
        <v>787</v>
      </c>
      <c r="U122" s="79"/>
      <c r="V122" s="82" t="s">
        <v>901</v>
      </c>
      <c r="W122" s="81">
        <v>43534.86079861111</v>
      </c>
      <c r="X122" s="82" t="s">
        <v>757</v>
      </c>
      <c r="Y122" s="79"/>
      <c r="Z122" s="79"/>
      <c r="AA122" s="85" t="s">
        <v>1987</v>
      </c>
      <c r="AB122" s="79"/>
      <c r="AC122" s="79" t="b">
        <v>0</v>
      </c>
      <c r="AD122" s="79">
        <v>10</v>
      </c>
      <c r="AE122" s="85" t="s">
        <v>2100</v>
      </c>
      <c r="AF122" s="79" t="b">
        <v>0</v>
      </c>
      <c r="AG122" s="79" t="s">
        <v>2139</v>
      </c>
      <c r="AH122" s="79"/>
      <c r="AI122" s="85" t="s">
        <v>2100</v>
      </c>
      <c r="AJ122" s="79" t="b">
        <v>0</v>
      </c>
      <c r="AK122" s="79">
        <v>2</v>
      </c>
      <c r="AL122" s="85" t="s">
        <v>2100</v>
      </c>
      <c r="AM122" s="79" t="s">
        <v>2148</v>
      </c>
      <c r="AN122" s="79" t="b">
        <v>0</v>
      </c>
      <c r="AO122" s="85" t="s">
        <v>1987</v>
      </c>
      <c r="AP122" s="79" t="s">
        <v>178</v>
      </c>
      <c r="AQ122" s="79">
        <v>0</v>
      </c>
      <c r="AR122" s="79">
        <v>0</v>
      </c>
      <c r="AS122" s="79"/>
      <c r="AT122" s="79"/>
      <c r="AU122" s="79"/>
      <c r="AV122" s="79"/>
      <c r="AW122" s="79"/>
      <c r="AX122" s="79"/>
      <c r="AY122" s="79"/>
      <c r="AZ122" s="79"/>
      <c r="BA122" s="78" t="str">
        <f>REPLACE(INDEX(GroupVertices[Group],MATCH(Edges[[#This Row],[Vertex 1]],GroupVertices[Vertex],0)),1,1,"")</f>
        <v>1</v>
      </c>
      <c r="BB122" s="78" t="str">
        <f>REPLACE(INDEX(GroupVertices[Group],MATCH(Edges[[#This Row],[Vertex 2]],GroupVertices[Vertex],0)),1,1,"")</f>
        <v>1</v>
      </c>
    </row>
    <row r="123" spans="1:54" ht="15">
      <c r="A123" s="65" t="s">
        <v>311</v>
      </c>
      <c r="B123" s="65" t="s">
        <v>311</v>
      </c>
      <c r="C123" s="66" t="s">
        <v>2795</v>
      </c>
      <c r="D123" s="67"/>
      <c r="E123" s="68"/>
      <c r="F123" s="69"/>
      <c r="G123" s="66"/>
      <c r="H123" s="70"/>
      <c r="I123" s="71"/>
      <c r="J123" s="71"/>
      <c r="K123" s="34" t="s">
        <v>65</v>
      </c>
      <c r="L123" s="77">
        <v>123</v>
      </c>
      <c r="M123" s="77"/>
      <c r="N123" s="73"/>
      <c r="O123" s="79" t="s">
        <v>178</v>
      </c>
      <c r="P123" s="81">
        <v>43534.867002314815</v>
      </c>
      <c r="Q123" s="79" t="s">
        <v>604</v>
      </c>
      <c r="R123" s="79"/>
      <c r="S123" s="79"/>
      <c r="T123" s="79" t="s">
        <v>787</v>
      </c>
      <c r="U123" s="79"/>
      <c r="V123" s="82" t="s">
        <v>901</v>
      </c>
      <c r="W123" s="81">
        <v>43534.867002314815</v>
      </c>
      <c r="X123" s="82" t="s">
        <v>758</v>
      </c>
      <c r="Y123" s="79"/>
      <c r="Z123" s="79"/>
      <c r="AA123" s="85" t="s">
        <v>1988</v>
      </c>
      <c r="AB123" s="79"/>
      <c r="AC123" s="79" t="b">
        <v>0</v>
      </c>
      <c r="AD123" s="79">
        <v>4</v>
      </c>
      <c r="AE123" s="85" t="s">
        <v>2100</v>
      </c>
      <c r="AF123" s="79" t="b">
        <v>0</v>
      </c>
      <c r="AG123" s="79" t="s">
        <v>2139</v>
      </c>
      <c r="AH123" s="79"/>
      <c r="AI123" s="85" t="s">
        <v>2100</v>
      </c>
      <c r="AJ123" s="79" t="b">
        <v>0</v>
      </c>
      <c r="AK123" s="79">
        <v>1</v>
      </c>
      <c r="AL123" s="85" t="s">
        <v>2100</v>
      </c>
      <c r="AM123" s="79" t="s">
        <v>2148</v>
      </c>
      <c r="AN123" s="79" t="b">
        <v>0</v>
      </c>
      <c r="AO123" s="85" t="s">
        <v>1988</v>
      </c>
      <c r="AP123" s="79" t="s">
        <v>178</v>
      </c>
      <c r="AQ123" s="79">
        <v>0</v>
      </c>
      <c r="AR123" s="79">
        <v>0</v>
      </c>
      <c r="AS123" s="79"/>
      <c r="AT123" s="79"/>
      <c r="AU123" s="79"/>
      <c r="AV123" s="79"/>
      <c r="AW123" s="79"/>
      <c r="AX123" s="79"/>
      <c r="AY123" s="79"/>
      <c r="AZ123" s="79"/>
      <c r="BA123" s="78" t="str">
        <f>REPLACE(INDEX(GroupVertices[Group],MATCH(Edges[[#This Row],[Vertex 1]],GroupVertices[Vertex],0)),1,1,"")</f>
        <v>1</v>
      </c>
      <c r="BB123" s="78" t="str">
        <f>REPLACE(INDEX(GroupVertices[Group],MATCH(Edges[[#This Row],[Vertex 2]],GroupVertices[Vertex],0)),1,1,"")</f>
        <v>1</v>
      </c>
    </row>
    <row r="124" spans="1:54" ht="15">
      <c r="A124" s="65" t="s">
        <v>311</v>
      </c>
      <c r="B124" s="65" t="s">
        <v>311</v>
      </c>
      <c r="C124" s="66" t="s">
        <v>2795</v>
      </c>
      <c r="D124" s="67"/>
      <c r="E124" s="68"/>
      <c r="F124" s="69"/>
      <c r="G124" s="66"/>
      <c r="H124" s="70"/>
      <c r="I124" s="71"/>
      <c r="J124" s="71"/>
      <c r="K124" s="34" t="s">
        <v>65</v>
      </c>
      <c r="L124" s="77">
        <v>124</v>
      </c>
      <c r="M124" s="77"/>
      <c r="N124" s="73"/>
      <c r="O124" s="79" t="s">
        <v>178</v>
      </c>
      <c r="P124" s="81">
        <v>43534.87721064815</v>
      </c>
      <c r="Q124" s="79" t="s">
        <v>609</v>
      </c>
      <c r="R124" s="79"/>
      <c r="S124" s="79"/>
      <c r="T124" s="79" t="s">
        <v>787</v>
      </c>
      <c r="U124" s="79"/>
      <c r="V124" s="82" t="s">
        <v>901</v>
      </c>
      <c r="W124" s="81">
        <v>43534.87721064815</v>
      </c>
      <c r="X124" s="82" t="s">
        <v>1392</v>
      </c>
      <c r="Y124" s="79"/>
      <c r="Z124" s="79"/>
      <c r="AA124" s="85" t="s">
        <v>1989</v>
      </c>
      <c r="AB124" s="79"/>
      <c r="AC124" s="79" t="b">
        <v>0</v>
      </c>
      <c r="AD124" s="79">
        <v>1</v>
      </c>
      <c r="AE124" s="85" t="s">
        <v>2100</v>
      </c>
      <c r="AF124" s="79" t="b">
        <v>0</v>
      </c>
      <c r="AG124" s="79" t="s">
        <v>2139</v>
      </c>
      <c r="AH124" s="79"/>
      <c r="AI124" s="85" t="s">
        <v>2100</v>
      </c>
      <c r="AJ124" s="79" t="b">
        <v>0</v>
      </c>
      <c r="AK124" s="79">
        <v>1</v>
      </c>
      <c r="AL124" s="85" t="s">
        <v>2100</v>
      </c>
      <c r="AM124" s="79" t="s">
        <v>2148</v>
      </c>
      <c r="AN124" s="79" t="b">
        <v>0</v>
      </c>
      <c r="AO124" s="85" t="s">
        <v>1989</v>
      </c>
      <c r="AP124" s="79" t="s">
        <v>178</v>
      </c>
      <c r="AQ124" s="79">
        <v>0</v>
      </c>
      <c r="AR124" s="79">
        <v>0</v>
      </c>
      <c r="AS124" s="79"/>
      <c r="AT124" s="79"/>
      <c r="AU124" s="79"/>
      <c r="AV124" s="79"/>
      <c r="AW124" s="79"/>
      <c r="AX124" s="79"/>
      <c r="AY124" s="79"/>
      <c r="AZ124" s="79"/>
      <c r="BA124" s="78" t="str">
        <f>REPLACE(INDEX(GroupVertices[Group],MATCH(Edges[[#This Row],[Vertex 1]],GroupVertices[Vertex],0)),1,1,"")</f>
        <v>1</v>
      </c>
      <c r="BB124" s="78" t="str">
        <f>REPLACE(INDEX(GroupVertices[Group],MATCH(Edges[[#This Row],[Vertex 2]],GroupVertices[Vertex],0)),1,1,"")</f>
        <v>1</v>
      </c>
    </row>
    <row r="125" spans="1:54" ht="15">
      <c r="A125" s="65" t="s">
        <v>311</v>
      </c>
      <c r="B125" s="65" t="s">
        <v>311</v>
      </c>
      <c r="C125" s="66" t="s">
        <v>2795</v>
      </c>
      <c r="D125" s="67"/>
      <c r="E125" s="68"/>
      <c r="F125" s="69"/>
      <c r="G125" s="66"/>
      <c r="H125" s="70"/>
      <c r="I125" s="71"/>
      <c r="J125" s="71"/>
      <c r="K125" s="34" t="s">
        <v>65</v>
      </c>
      <c r="L125" s="77">
        <v>125</v>
      </c>
      <c r="M125" s="77"/>
      <c r="N125" s="73"/>
      <c r="O125" s="79" t="s">
        <v>178</v>
      </c>
      <c r="P125" s="81">
        <v>43534.877546296295</v>
      </c>
      <c r="Q125" s="79" t="s">
        <v>465</v>
      </c>
      <c r="R125" s="82" t="s">
        <v>778</v>
      </c>
      <c r="S125" s="79" t="s">
        <v>785</v>
      </c>
      <c r="T125" s="79" t="s">
        <v>787</v>
      </c>
      <c r="U125" s="79"/>
      <c r="V125" s="82" t="s">
        <v>901</v>
      </c>
      <c r="W125" s="81">
        <v>43534.877546296295</v>
      </c>
      <c r="X125" s="82" t="s">
        <v>1393</v>
      </c>
      <c r="Y125" s="79"/>
      <c r="Z125" s="79"/>
      <c r="AA125" s="85" t="s">
        <v>1990</v>
      </c>
      <c r="AB125" s="79"/>
      <c r="AC125" s="79" t="b">
        <v>0</v>
      </c>
      <c r="AD125" s="79">
        <v>3</v>
      </c>
      <c r="AE125" s="85" t="s">
        <v>2100</v>
      </c>
      <c r="AF125" s="79" t="b">
        <v>0</v>
      </c>
      <c r="AG125" s="79" t="s">
        <v>2139</v>
      </c>
      <c r="AH125" s="79"/>
      <c r="AI125" s="85" t="s">
        <v>2100</v>
      </c>
      <c r="AJ125" s="79" t="b">
        <v>0</v>
      </c>
      <c r="AK125" s="79">
        <v>3</v>
      </c>
      <c r="AL125" s="85" t="s">
        <v>2100</v>
      </c>
      <c r="AM125" s="79" t="s">
        <v>2148</v>
      </c>
      <c r="AN125" s="79" t="b">
        <v>0</v>
      </c>
      <c r="AO125" s="85" t="s">
        <v>1990</v>
      </c>
      <c r="AP125" s="79" t="s">
        <v>178</v>
      </c>
      <c r="AQ125" s="79">
        <v>0</v>
      </c>
      <c r="AR125" s="79">
        <v>0</v>
      </c>
      <c r="AS125" s="79"/>
      <c r="AT125" s="79"/>
      <c r="AU125" s="79"/>
      <c r="AV125" s="79"/>
      <c r="AW125" s="79"/>
      <c r="AX125" s="79"/>
      <c r="AY125" s="79"/>
      <c r="AZ125" s="79"/>
      <c r="BA125" s="78" t="str">
        <f>REPLACE(INDEX(GroupVertices[Group],MATCH(Edges[[#This Row],[Vertex 1]],GroupVertices[Vertex],0)),1,1,"")</f>
        <v>1</v>
      </c>
      <c r="BB125" s="78" t="str">
        <f>REPLACE(INDEX(GroupVertices[Group],MATCH(Edges[[#This Row],[Vertex 2]],GroupVertices[Vertex],0)),1,1,"")</f>
        <v>1</v>
      </c>
    </row>
    <row r="126" spans="1:54" ht="15">
      <c r="A126" s="65" t="s">
        <v>311</v>
      </c>
      <c r="B126" s="65" t="s">
        <v>311</v>
      </c>
      <c r="C126" s="66" t="s">
        <v>2795</v>
      </c>
      <c r="D126" s="67"/>
      <c r="E126" s="68"/>
      <c r="F126" s="69"/>
      <c r="G126" s="66"/>
      <c r="H126" s="70"/>
      <c r="I126" s="71"/>
      <c r="J126" s="71"/>
      <c r="K126" s="34" t="s">
        <v>65</v>
      </c>
      <c r="L126" s="77">
        <v>126</v>
      </c>
      <c r="M126" s="77"/>
      <c r="N126" s="73"/>
      <c r="O126" s="79" t="s">
        <v>178</v>
      </c>
      <c r="P126" s="81">
        <v>43534.87769675926</v>
      </c>
      <c r="Q126" s="79" t="s">
        <v>677</v>
      </c>
      <c r="R126" s="79"/>
      <c r="S126" s="79"/>
      <c r="T126" s="79" t="s">
        <v>787</v>
      </c>
      <c r="U126" s="79"/>
      <c r="V126" s="82" t="s">
        <v>901</v>
      </c>
      <c r="W126" s="81">
        <v>43534.87769675926</v>
      </c>
      <c r="X126" s="82" t="s">
        <v>1394</v>
      </c>
      <c r="Y126" s="79"/>
      <c r="Z126" s="79"/>
      <c r="AA126" s="85" t="s">
        <v>1991</v>
      </c>
      <c r="AB126" s="79"/>
      <c r="AC126" s="79" t="b">
        <v>0</v>
      </c>
      <c r="AD126" s="79">
        <v>1</v>
      </c>
      <c r="AE126" s="85" t="s">
        <v>2100</v>
      </c>
      <c r="AF126" s="79" t="b">
        <v>0</v>
      </c>
      <c r="AG126" s="79" t="s">
        <v>2139</v>
      </c>
      <c r="AH126" s="79"/>
      <c r="AI126" s="85" t="s">
        <v>2100</v>
      </c>
      <c r="AJ126" s="79" t="b">
        <v>0</v>
      </c>
      <c r="AK126" s="79">
        <v>0</v>
      </c>
      <c r="AL126" s="85" t="s">
        <v>2100</v>
      </c>
      <c r="AM126" s="79" t="s">
        <v>2148</v>
      </c>
      <c r="AN126" s="79" t="b">
        <v>0</v>
      </c>
      <c r="AO126" s="85" t="s">
        <v>1991</v>
      </c>
      <c r="AP126" s="79" t="s">
        <v>178</v>
      </c>
      <c r="AQ126" s="79">
        <v>0</v>
      </c>
      <c r="AR126" s="79">
        <v>0</v>
      </c>
      <c r="AS126" s="79"/>
      <c r="AT126" s="79"/>
      <c r="AU126" s="79"/>
      <c r="AV126" s="79"/>
      <c r="AW126" s="79"/>
      <c r="AX126" s="79"/>
      <c r="AY126" s="79"/>
      <c r="AZ126" s="79"/>
      <c r="BA126" s="78" t="str">
        <f>REPLACE(INDEX(GroupVertices[Group],MATCH(Edges[[#This Row],[Vertex 1]],GroupVertices[Vertex],0)),1,1,"")</f>
        <v>1</v>
      </c>
      <c r="BB126" s="78" t="str">
        <f>REPLACE(INDEX(GroupVertices[Group],MATCH(Edges[[#This Row],[Vertex 2]],GroupVertices[Vertex],0)),1,1,"")</f>
        <v>1</v>
      </c>
    </row>
    <row r="127" spans="1:54" ht="15">
      <c r="A127" s="65" t="s">
        <v>311</v>
      </c>
      <c r="B127" s="65" t="s">
        <v>311</v>
      </c>
      <c r="C127" s="66" t="s">
        <v>2795</v>
      </c>
      <c r="D127" s="67"/>
      <c r="E127" s="68"/>
      <c r="F127" s="69"/>
      <c r="G127" s="66"/>
      <c r="H127" s="70"/>
      <c r="I127" s="71"/>
      <c r="J127" s="71"/>
      <c r="K127" s="34" t="s">
        <v>65</v>
      </c>
      <c r="L127" s="77">
        <v>127</v>
      </c>
      <c r="M127" s="77"/>
      <c r="N127" s="73"/>
      <c r="O127" s="79" t="s">
        <v>178</v>
      </c>
      <c r="P127" s="81">
        <v>43534.87778935185</v>
      </c>
      <c r="Q127" s="79" t="s">
        <v>584</v>
      </c>
      <c r="R127" s="79" t="s">
        <v>774</v>
      </c>
      <c r="S127" s="79" t="s">
        <v>786</v>
      </c>
      <c r="T127" s="79" t="s">
        <v>787</v>
      </c>
      <c r="U127" s="79"/>
      <c r="V127" s="82" t="s">
        <v>901</v>
      </c>
      <c r="W127" s="81">
        <v>43534.87778935185</v>
      </c>
      <c r="X127" s="82" t="s">
        <v>1395</v>
      </c>
      <c r="Y127" s="79"/>
      <c r="Z127" s="79"/>
      <c r="AA127" s="85" t="s">
        <v>1992</v>
      </c>
      <c r="AB127" s="79"/>
      <c r="AC127" s="79" t="b">
        <v>0</v>
      </c>
      <c r="AD127" s="79">
        <v>0</v>
      </c>
      <c r="AE127" s="85" t="s">
        <v>2100</v>
      </c>
      <c r="AF127" s="79" t="b">
        <v>0</v>
      </c>
      <c r="AG127" s="79" t="s">
        <v>2139</v>
      </c>
      <c r="AH127" s="79"/>
      <c r="AI127" s="85" t="s">
        <v>2100</v>
      </c>
      <c r="AJ127" s="79" t="b">
        <v>0</v>
      </c>
      <c r="AK127" s="79">
        <v>1</v>
      </c>
      <c r="AL127" s="85" t="s">
        <v>2100</v>
      </c>
      <c r="AM127" s="79" t="s">
        <v>2148</v>
      </c>
      <c r="AN127" s="79" t="b">
        <v>0</v>
      </c>
      <c r="AO127" s="85" t="s">
        <v>1992</v>
      </c>
      <c r="AP127" s="79" t="s">
        <v>178</v>
      </c>
      <c r="AQ127" s="79">
        <v>0</v>
      </c>
      <c r="AR127" s="79">
        <v>0</v>
      </c>
      <c r="AS127" s="79"/>
      <c r="AT127" s="79"/>
      <c r="AU127" s="79"/>
      <c r="AV127" s="79"/>
      <c r="AW127" s="79"/>
      <c r="AX127" s="79"/>
      <c r="AY127" s="79"/>
      <c r="AZ127" s="79"/>
      <c r="BA127" s="78" t="str">
        <f>REPLACE(INDEX(GroupVertices[Group],MATCH(Edges[[#This Row],[Vertex 1]],GroupVertices[Vertex],0)),1,1,"")</f>
        <v>1</v>
      </c>
      <c r="BB127" s="78" t="str">
        <f>REPLACE(INDEX(GroupVertices[Group],MATCH(Edges[[#This Row],[Vertex 2]],GroupVertices[Vertex],0)),1,1,"")</f>
        <v>1</v>
      </c>
    </row>
    <row r="128" spans="1:54" ht="15">
      <c r="A128" s="65" t="s">
        <v>311</v>
      </c>
      <c r="B128" s="65" t="s">
        <v>311</v>
      </c>
      <c r="C128" s="66" t="s">
        <v>2795</v>
      </c>
      <c r="D128" s="67"/>
      <c r="E128" s="68"/>
      <c r="F128" s="69"/>
      <c r="G128" s="66"/>
      <c r="H128" s="70"/>
      <c r="I128" s="71"/>
      <c r="J128" s="71"/>
      <c r="K128" s="34" t="s">
        <v>65</v>
      </c>
      <c r="L128" s="77">
        <v>128</v>
      </c>
      <c r="M128" s="77"/>
      <c r="N128" s="73"/>
      <c r="O128" s="79" t="s">
        <v>178</v>
      </c>
      <c r="P128" s="81">
        <v>43534.88431712963</v>
      </c>
      <c r="Q128" s="79" t="s">
        <v>612</v>
      </c>
      <c r="R128" s="79"/>
      <c r="S128" s="79"/>
      <c r="T128" s="79" t="s">
        <v>787</v>
      </c>
      <c r="U128" s="79"/>
      <c r="V128" s="82" t="s">
        <v>901</v>
      </c>
      <c r="W128" s="81">
        <v>43534.88431712963</v>
      </c>
      <c r="X128" s="82" t="s">
        <v>1396</v>
      </c>
      <c r="Y128" s="79"/>
      <c r="Z128" s="79"/>
      <c r="AA128" s="85" t="s">
        <v>1993</v>
      </c>
      <c r="AB128" s="79"/>
      <c r="AC128" s="79" t="b">
        <v>0</v>
      </c>
      <c r="AD128" s="79">
        <v>1</v>
      </c>
      <c r="AE128" s="85" t="s">
        <v>2100</v>
      </c>
      <c r="AF128" s="79" t="b">
        <v>0</v>
      </c>
      <c r="AG128" s="79" t="s">
        <v>2139</v>
      </c>
      <c r="AH128" s="79"/>
      <c r="AI128" s="85" t="s">
        <v>2100</v>
      </c>
      <c r="AJ128" s="79" t="b">
        <v>0</v>
      </c>
      <c r="AK128" s="79">
        <v>1</v>
      </c>
      <c r="AL128" s="85" t="s">
        <v>2100</v>
      </c>
      <c r="AM128" s="79" t="s">
        <v>2148</v>
      </c>
      <c r="AN128" s="79" t="b">
        <v>0</v>
      </c>
      <c r="AO128" s="85" t="s">
        <v>1993</v>
      </c>
      <c r="AP128" s="79" t="s">
        <v>178</v>
      </c>
      <c r="AQ128" s="79">
        <v>0</v>
      </c>
      <c r="AR128" s="79">
        <v>0</v>
      </c>
      <c r="AS128" s="79"/>
      <c r="AT128" s="79"/>
      <c r="AU128" s="79"/>
      <c r="AV128" s="79"/>
      <c r="AW128" s="79"/>
      <c r="AX128" s="79"/>
      <c r="AY128" s="79"/>
      <c r="AZ128" s="79"/>
      <c r="BA128" s="78" t="str">
        <f>REPLACE(INDEX(GroupVertices[Group],MATCH(Edges[[#This Row],[Vertex 1]],GroupVertices[Vertex],0)),1,1,"")</f>
        <v>1</v>
      </c>
      <c r="BB128" s="78" t="str">
        <f>REPLACE(INDEX(GroupVertices[Group],MATCH(Edges[[#This Row],[Vertex 2]],GroupVertices[Vertex],0)),1,1,"")</f>
        <v>1</v>
      </c>
    </row>
    <row r="129" spans="1:54" ht="15">
      <c r="A129" s="65" t="s">
        <v>293</v>
      </c>
      <c r="B129" s="65" t="s">
        <v>311</v>
      </c>
      <c r="C129" s="66" t="s">
        <v>2797</v>
      </c>
      <c r="D129" s="67"/>
      <c r="E129" s="68"/>
      <c r="F129" s="69"/>
      <c r="G129" s="66"/>
      <c r="H129" s="70"/>
      <c r="I129" s="71"/>
      <c r="J129" s="71"/>
      <c r="K129" s="34" t="s">
        <v>65</v>
      </c>
      <c r="L129" s="77">
        <v>129</v>
      </c>
      <c r="M129" s="77"/>
      <c r="N129" s="73"/>
      <c r="O129" s="79" t="s">
        <v>327</v>
      </c>
      <c r="P129" s="81">
        <v>43534.88482638889</v>
      </c>
      <c r="Q129" s="79" t="s">
        <v>539</v>
      </c>
      <c r="R129" s="79"/>
      <c r="S129" s="79"/>
      <c r="T129" s="79" t="s">
        <v>795</v>
      </c>
      <c r="U129" s="79"/>
      <c r="V129" s="82" t="s">
        <v>883</v>
      </c>
      <c r="W129" s="81">
        <v>43534.88482638889</v>
      </c>
      <c r="X129" s="82" t="s">
        <v>1183</v>
      </c>
      <c r="Y129" s="79"/>
      <c r="Z129" s="79"/>
      <c r="AA129" s="85" t="s">
        <v>1767</v>
      </c>
      <c r="AB129" s="85" t="s">
        <v>1986</v>
      </c>
      <c r="AC129" s="79" t="b">
        <v>0</v>
      </c>
      <c r="AD129" s="79">
        <v>2</v>
      </c>
      <c r="AE129" s="85" t="s">
        <v>2102</v>
      </c>
      <c r="AF129" s="79" t="b">
        <v>0</v>
      </c>
      <c r="AG129" s="79" t="s">
        <v>2139</v>
      </c>
      <c r="AH129" s="79"/>
      <c r="AI129" s="85" t="s">
        <v>2100</v>
      </c>
      <c r="AJ129" s="79" t="b">
        <v>0</v>
      </c>
      <c r="AK129" s="79">
        <v>0</v>
      </c>
      <c r="AL129" s="85" t="s">
        <v>2100</v>
      </c>
      <c r="AM129" s="79" t="s">
        <v>2147</v>
      </c>
      <c r="AN129" s="79" t="b">
        <v>0</v>
      </c>
      <c r="AO129" s="85" t="s">
        <v>1986</v>
      </c>
      <c r="AP129" s="79" t="s">
        <v>178</v>
      </c>
      <c r="AQ129" s="79">
        <v>0</v>
      </c>
      <c r="AR129" s="79">
        <v>0</v>
      </c>
      <c r="AS129" s="79"/>
      <c r="AT129" s="79"/>
      <c r="AU129" s="79"/>
      <c r="AV129" s="79"/>
      <c r="AW129" s="79"/>
      <c r="AX129" s="79"/>
      <c r="AY129" s="79"/>
      <c r="AZ129" s="79"/>
      <c r="BA129" s="78" t="str">
        <f>REPLACE(INDEX(GroupVertices[Group],MATCH(Edges[[#This Row],[Vertex 1]],GroupVertices[Vertex],0)),1,1,"")</f>
        <v>1</v>
      </c>
      <c r="BB129" s="78" t="str">
        <f>REPLACE(INDEX(GroupVertices[Group],MATCH(Edges[[#This Row],[Vertex 2]],GroupVertices[Vertex],0)),1,1,"")</f>
        <v>1</v>
      </c>
    </row>
    <row r="130" spans="1:54" ht="15">
      <c r="A130" s="65" t="s">
        <v>285</v>
      </c>
      <c r="B130" s="65" t="s">
        <v>311</v>
      </c>
      <c r="C130" s="66" t="s">
        <v>2798</v>
      </c>
      <c r="D130" s="67"/>
      <c r="E130" s="68"/>
      <c r="F130" s="69"/>
      <c r="G130" s="66"/>
      <c r="H130" s="70"/>
      <c r="I130" s="71"/>
      <c r="J130" s="71"/>
      <c r="K130" s="34" t="s">
        <v>65</v>
      </c>
      <c r="L130" s="77">
        <v>130</v>
      </c>
      <c r="M130" s="77"/>
      <c r="N130" s="73"/>
      <c r="O130" s="79" t="s">
        <v>326</v>
      </c>
      <c r="P130" s="81">
        <v>43527.90278935185</v>
      </c>
      <c r="Q130" s="79" t="s">
        <v>564</v>
      </c>
      <c r="R130" s="79"/>
      <c r="S130" s="79"/>
      <c r="T130" s="79" t="s">
        <v>787</v>
      </c>
      <c r="U130" s="79"/>
      <c r="V130" s="82" t="s">
        <v>875</v>
      </c>
      <c r="W130" s="81">
        <v>43527.90278935185</v>
      </c>
      <c r="X130" s="82" t="s">
        <v>1215</v>
      </c>
      <c r="Y130" s="79"/>
      <c r="Z130" s="79"/>
      <c r="AA130" s="85" t="s">
        <v>1799</v>
      </c>
      <c r="AB130" s="85" t="s">
        <v>1793</v>
      </c>
      <c r="AC130" s="79" t="b">
        <v>0</v>
      </c>
      <c r="AD130" s="79">
        <v>1</v>
      </c>
      <c r="AE130" s="85" t="s">
        <v>2128</v>
      </c>
      <c r="AF130" s="79" t="b">
        <v>0</v>
      </c>
      <c r="AG130" s="79" t="s">
        <v>2139</v>
      </c>
      <c r="AH130" s="79"/>
      <c r="AI130" s="85" t="s">
        <v>2100</v>
      </c>
      <c r="AJ130" s="79" t="b">
        <v>0</v>
      </c>
      <c r="AK130" s="79">
        <v>0</v>
      </c>
      <c r="AL130" s="85" t="s">
        <v>2100</v>
      </c>
      <c r="AM130" s="79" t="s">
        <v>2144</v>
      </c>
      <c r="AN130" s="79" t="b">
        <v>0</v>
      </c>
      <c r="AO130" s="85" t="s">
        <v>1793</v>
      </c>
      <c r="AP130" s="79" t="s">
        <v>178</v>
      </c>
      <c r="AQ130" s="79">
        <v>0</v>
      </c>
      <c r="AR130" s="79">
        <v>0</v>
      </c>
      <c r="AS130" s="79"/>
      <c r="AT130" s="79"/>
      <c r="AU130" s="79"/>
      <c r="AV130" s="79"/>
      <c r="AW130" s="79"/>
      <c r="AX130" s="79"/>
      <c r="AY130" s="79"/>
      <c r="AZ130" s="79"/>
      <c r="BA130" s="78" t="str">
        <f>REPLACE(INDEX(GroupVertices[Group],MATCH(Edges[[#This Row],[Vertex 1]],GroupVertices[Vertex],0)),1,1,"")</f>
        <v>4</v>
      </c>
      <c r="BB130" s="78" t="str">
        <f>REPLACE(INDEX(GroupVertices[Group],MATCH(Edges[[#This Row],[Vertex 2]],GroupVertices[Vertex],0)),1,1,"")</f>
        <v>1</v>
      </c>
    </row>
    <row r="131" spans="1:54" ht="15">
      <c r="A131" s="65" t="s">
        <v>285</v>
      </c>
      <c r="B131" s="65" t="s">
        <v>311</v>
      </c>
      <c r="C131" s="66" t="s">
        <v>2798</v>
      </c>
      <c r="D131" s="67"/>
      <c r="E131" s="68"/>
      <c r="F131" s="69"/>
      <c r="G131" s="66"/>
      <c r="H131" s="70"/>
      <c r="I131" s="71"/>
      <c r="J131" s="71"/>
      <c r="K131" s="34" t="s">
        <v>65</v>
      </c>
      <c r="L131" s="77">
        <v>131</v>
      </c>
      <c r="M131" s="77"/>
      <c r="N131" s="73"/>
      <c r="O131" s="79" t="s">
        <v>326</v>
      </c>
      <c r="P131" s="81">
        <v>43534.852430555555</v>
      </c>
      <c r="Q131" s="79" t="s">
        <v>637</v>
      </c>
      <c r="R131" s="79"/>
      <c r="S131" s="79"/>
      <c r="T131" s="79" t="s">
        <v>787</v>
      </c>
      <c r="U131" s="79"/>
      <c r="V131" s="82" t="s">
        <v>875</v>
      </c>
      <c r="W131" s="81">
        <v>43534.852430555555</v>
      </c>
      <c r="X131" s="82" t="s">
        <v>1320</v>
      </c>
      <c r="Y131" s="79"/>
      <c r="Z131" s="79"/>
      <c r="AA131" s="85" t="s">
        <v>1904</v>
      </c>
      <c r="AB131" s="85" t="s">
        <v>2096</v>
      </c>
      <c r="AC131" s="79" t="b">
        <v>0</v>
      </c>
      <c r="AD131" s="79">
        <v>4</v>
      </c>
      <c r="AE131" s="85" t="s">
        <v>2133</v>
      </c>
      <c r="AF131" s="79" t="b">
        <v>0</v>
      </c>
      <c r="AG131" s="79" t="s">
        <v>2139</v>
      </c>
      <c r="AH131" s="79"/>
      <c r="AI131" s="85" t="s">
        <v>2100</v>
      </c>
      <c r="AJ131" s="79" t="b">
        <v>0</v>
      </c>
      <c r="AK131" s="79">
        <v>0</v>
      </c>
      <c r="AL131" s="85" t="s">
        <v>2100</v>
      </c>
      <c r="AM131" s="79" t="s">
        <v>2144</v>
      </c>
      <c r="AN131" s="79" t="b">
        <v>0</v>
      </c>
      <c r="AO131" s="85" t="s">
        <v>2096</v>
      </c>
      <c r="AP131" s="79" t="s">
        <v>178</v>
      </c>
      <c r="AQ131" s="79">
        <v>0</v>
      </c>
      <c r="AR131" s="79">
        <v>0</v>
      </c>
      <c r="AS131" s="79"/>
      <c r="AT131" s="79"/>
      <c r="AU131" s="79"/>
      <c r="AV131" s="79"/>
      <c r="AW131" s="79"/>
      <c r="AX131" s="79"/>
      <c r="AY131" s="79"/>
      <c r="AZ131" s="79"/>
      <c r="BA131" s="78" t="str">
        <f>REPLACE(INDEX(GroupVertices[Group],MATCH(Edges[[#This Row],[Vertex 1]],GroupVertices[Vertex],0)),1,1,"")</f>
        <v>4</v>
      </c>
      <c r="BB131" s="78" t="str">
        <f>REPLACE(INDEX(GroupVertices[Group],MATCH(Edges[[#This Row],[Vertex 2]],GroupVertices[Vertex],0)),1,1,"")</f>
        <v>1</v>
      </c>
    </row>
    <row r="132" spans="1:54" ht="15">
      <c r="A132" s="65" t="s">
        <v>285</v>
      </c>
      <c r="B132" s="65" t="s">
        <v>311</v>
      </c>
      <c r="C132" s="66" t="s">
        <v>2798</v>
      </c>
      <c r="D132" s="67"/>
      <c r="E132" s="68"/>
      <c r="F132" s="69"/>
      <c r="G132" s="66"/>
      <c r="H132" s="70"/>
      <c r="I132" s="71"/>
      <c r="J132" s="71"/>
      <c r="K132" s="34" t="s">
        <v>65</v>
      </c>
      <c r="L132" s="77">
        <v>132</v>
      </c>
      <c r="M132" s="77"/>
      <c r="N132" s="73"/>
      <c r="O132" s="79" t="s">
        <v>326</v>
      </c>
      <c r="P132" s="81">
        <v>43534.85304398148</v>
      </c>
      <c r="Q132" s="79" t="s">
        <v>638</v>
      </c>
      <c r="R132" s="79"/>
      <c r="S132" s="79"/>
      <c r="T132" s="79" t="s">
        <v>787</v>
      </c>
      <c r="U132" s="79"/>
      <c r="V132" s="82" t="s">
        <v>875</v>
      </c>
      <c r="W132" s="81">
        <v>43534.85304398148</v>
      </c>
      <c r="X132" s="82" t="s">
        <v>1321</v>
      </c>
      <c r="Y132" s="79"/>
      <c r="Z132" s="79"/>
      <c r="AA132" s="85" t="s">
        <v>1905</v>
      </c>
      <c r="AB132" s="85" t="s">
        <v>1904</v>
      </c>
      <c r="AC132" s="79" t="b">
        <v>0</v>
      </c>
      <c r="AD132" s="79">
        <v>1</v>
      </c>
      <c r="AE132" s="85" t="s">
        <v>2117</v>
      </c>
      <c r="AF132" s="79" t="b">
        <v>0</v>
      </c>
      <c r="AG132" s="79" t="s">
        <v>2139</v>
      </c>
      <c r="AH132" s="79"/>
      <c r="AI132" s="85" t="s">
        <v>2100</v>
      </c>
      <c r="AJ132" s="79" t="b">
        <v>0</v>
      </c>
      <c r="AK132" s="79">
        <v>0</v>
      </c>
      <c r="AL132" s="85" t="s">
        <v>2100</v>
      </c>
      <c r="AM132" s="79" t="s">
        <v>2144</v>
      </c>
      <c r="AN132" s="79" t="b">
        <v>0</v>
      </c>
      <c r="AO132" s="85" t="s">
        <v>1904</v>
      </c>
      <c r="AP132" s="79" t="s">
        <v>178</v>
      </c>
      <c r="AQ132" s="79">
        <v>0</v>
      </c>
      <c r="AR132" s="79">
        <v>0</v>
      </c>
      <c r="AS132" s="79"/>
      <c r="AT132" s="79"/>
      <c r="AU132" s="79"/>
      <c r="AV132" s="79"/>
      <c r="AW132" s="79"/>
      <c r="AX132" s="79"/>
      <c r="AY132" s="79"/>
      <c r="AZ132" s="79"/>
      <c r="BA132" s="78" t="str">
        <f>REPLACE(INDEX(GroupVertices[Group],MATCH(Edges[[#This Row],[Vertex 1]],GroupVertices[Vertex],0)),1,1,"")</f>
        <v>4</v>
      </c>
      <c r="BB132" s="78" t="str">
        <f>REPLACE(INDEX(GroupVertices[Group],MATCH(Edges[[#This Row],[Vertex 2]],GroupVertices[Vertex],0)),1,1,"")</f>
        <v>1</v>
      </c>
    </row>
    <row r="133" spans="1:54" ht="15">
      <c r="A133" s="65" t="s">
        <v>285</v>
      </c>
      <c r="B133" s="65" t="s">
        <v>311</v>
      </c>
      <c r="C133" s="66" t="s">
        <v>2798</v>
      </c>
      <c r="D133" s="67"/>
      <c r="E133" s="68"/>
      <c r="F133" s="69"/>
      <c r="G133" s="66"/>
      <c r="H133" s="70"/>
      <c r="I133" s="71"/>
      <c r="J133" s="71"/>
      <c r="K133" s="34" t="s">
        <v>65</v>
      </c>
      <c r="L133" s="77">
        <v>133</v>
      </c>
      <c r="M133" s="77"/>
      <c r="N133" s="73"/>
      <c r="O133" s="79" t="s">
        <v>326</v>
      </c>
      <c r="P133" s="81">
        <v>43534.871400462966</v>
      </c>
      <c r="Q133" s="79" t="s">
        <v>680</v>
      </c>
      <c r="R133" s="79"/>
      <c r="S133" s="79"/>
      <c r="T133" s="79" t="s">
        <v>787</v>
      </c>
      <c r="U133" s="79"/>
      <c r="V133" s="82" t="s">
        <v>875</v>
      </c>
      <c r="W133" s="81">
        <v>43534.871400462966</v>
      </c>
      <c r="X133" s="82" t="s">
        <v>1403</v>
      </c>
      <c r="Y133" s="79"/>
      <c r="Z133" s="79"/>
      <c r="AA133" s="85" t="s">
        <v>2000</v>
      </c>
      <c r="AB133" s="79"/>
      <c r="AC133" s="79" t="b">
        <v>0</v>
      </c>
      <c r="AD133" s="79">
        <v>3</v>
      </c>
      <c r="AE133" s="85" t="s">
        <v>2100</v>
      </c>
      <c r="AF133" s="79" t="b">
        <v>0</v>
      </c>
      <c r="AG133" s="79" t="s">
        <v>2139</v>
      </c>
      <c r="AH133" s="79"/>
      <c r="AI133" s="85" t="s">
        <v>2100</v>
      </c>
      <c r="AJ133" s="79" t="b">
        <v>0</v>
      </c>
      <c r="AK133" s="79">
        <v>0</v>
      </c>
      <c r="AL133" s="85" t="s">
        <v>2100</v>
      </c>
      <c r="AM133" s="79" t="s">
        <v>2144</v>
      </c>
      <c r="AN133" s="79" t="b">
        <v>0</v>
      </c>
      <c r="AO133" s="85" t="s">
        <v>2000</v>
      </c>
      <c r="AP133" s="79" t="s">
        <v>178</v>
      </c>
      <c r="AQ133" s="79">
        <v>0</v>
      </c>
      <c r="AR133" s="79">
        <v>0</v>
      </c>
      <c r="AS133" s="79"/>
      <c r="AT133" s="79"/>
      <c r="AU133" s="79"/>
      <c r="AV133" s="79"/>
      <c r="AW133" s="79"/>
      <c r="AX133" s="79"/>
      <c r="AY133" s="79"/>
      <c r="AZ133" s="79"/>
      <c r="BA133" s="78" t="str">
        <f>REPLACE(INDEX(GroupVertices[Group],MATCH(Edges[[#This Row],[Vertex 1]],GroupVertices[Vertex],0)),1,1,"")</f>
        <v>4</v>
      </c>
      <c r="BB133" s="78" t="str">
        <f>REPLACE(INDEX(GroupVertices[Group],MATCH(Edges[[#This Row],[Vertex 2]],GroupVertices[Vertex],0)),1,1,"")</f>
        <v>1</v>
      </c>
    </row>
    <row r="134" spans="1:54" ht="15">
      <c r="A134" s="65" t="s">
        <v>285</v>
      </c>
      <c r="B134" s="65" t="s">
        <v>311</v>
      </c>
      <c r="C134" s="66" t="s">
        <v>2797</v>
      </c>
      <c r="D134" s="67"/>
      <c r="E134" s="68"/>
      <c r="F134" s="69"/>
      <c r="G134" s="66"/>
      <c r="H134" s="70"/>
      <c r="I134" s="71"/>
      <c r="J134" s="71"/>
      <c r="K134" s="34" t="s">
        <v>65</v>
      </c>
      <c r="L134" s="77">
        <v>134</v>
      </c>
      <c r="M134" s="77"/>
      <c r="N134" s="73"/>
      <c r="O134" s="79" t="s">
        <v>327</v>
      </c>
      <c r="P134" s="81">
        <v>43534.84143518518</v>
      </c>
      <c r="Q134" s="79" t="s">
        <v>678</v>
      </c>
      <c r="R134" s="79"/>
      <c r="S134" s="79"/>
      <c r="T134" s="79" t="s">
        <v>787</v>
      </c>
      <c r="U134" s="79"/>
      <c r="V134" s="82" t="s">
        <v>875</v>
      </c>
      <c r="W134" s="81">
        <v>43534.84143518518</v>
      </c>
      <c r="X134" s="82" t="s">
        <v>1401</v>
      </c>
      <c r="Y134" s="79"/>
      <c r="Z134" s="79"/>
      <c r="AA134" s="85" t="s">
        <v>1998</v>
      </c>
      <c r="AB134" s="85" t="s">
        <v>1983</v>
      </c>
      <c r="AC134" s="79" t="b">
        <v>0</v>
      </c>
      <c r="AD134" s="79">
        <v>1</v>
      </c>
      <c r="AE134" s="85" t="s">
        <v>2102</v>
      </c>
      <c r="AF134" s="79" t="b">
        <v>0</v>
      </c>
      <c r="AG134" s="79" t="s">
        <v>2139</v>
      </c>
      <c r="AH134" s="79"/>
      <c r="AI134" s="85" t="s">
        <v>2100</v>
      </c>
      <c r="AJ134" s="79" t="b">
        <v>0</v>
      </c>
      <c r="AK134" s="79">
        <v>0</v>
      </c>
      <c r="AL134" s="85" t="s">
        <v>2100</v>
      </c>
      <c r="AM134" s="79" t="s">
        <v>2144</v>
      </c>
      <c r="AN134" s="79" t="b">
        <v>0</v>
      </c>
      <c r="AO134" s="85" t="s">
        <v>1983</v>
      </c>
      <c r="AP134" s="79" t="s">
        <v>178</v>
      </c>
      <c r="AQ134" s="79">
        <v>0</v>
      </c>
      <c r="AR134" s="79">
        <v>0</v>
      </c>
      <c r="AS134" s="79"/>
      <c r="AT134" s="79"/>
      <c r="AU134" s="79"/>
      <c r="AV134" s="79"/>
      <c r="AW134" s="79"/>
      <c r="AX134" s="79"/>
      <c r="AY134" s="79"/>
      <c r="AZ134" s="79"/>
      <c r="BA134" s="78" t="str">
        <f>REPLACE(INDEX(GroupVertices[Group],MATCH(Edges[[#This Row],[Vertex 1]],GroupVertices[Vertex],0)),1,1,"")</f>
        <v>4</v>
      </c>
      <c r="BB134" s="78" t="str">
        <f>REPLACE(INDEX(GroupVertices[Group],MATCH(Edges[[#This Row],[Vertex 2]],GroupVertices[Vertex],0)),1,1,"")</f>
        <v>1</v>
      </c>
    </row>
    <row r="135" spans="1:54" ht="15">
      <c r="A135" s="65" t="s">
        <v>285</v>
      </c>
      <c r="B135" s="65" t="s">
        <v>311</v>
      </c>
      <c r="C135" s="66" t="s">
        <v>2797</v>
      </c>
      <c r="D135" s="67"/>
      <c r="E135" s="68"/>
      <c r="F135" s="69"/>
      <c r="G135" s="66"/>
      <c r="H135" s="70"/>
      <c r="I135" s="71"/>
      <c r="J135" s="71"/>
      <c r="K135" s="34" t="s">
        <v>65</v>
      </c>
      <c r="L135" s="77">
        <v>135</v>
      </c>
      <c r="M135" s="77"/>
      <c r="N135" s="73"/>
      <c r="O135" s="79" t="s">
        <v>327</v>
      </c>
      <c r="P135" s="81">
        <v>43534.84237268518</v>
      </c>
      <c r="Q135" s="79" t="s">
        <v>679</v>
      </c>
      <c r="R135" s="79"/>
      <c r="S135" s="79"/>
      <c r="T135" s="79" t="s">
        <v>787</v>
      </c>
      <c r="U135" s="79"/>
      <c r="V135" s="82" t="s">
        <v>875</v>
      </c>
      <c r="W135" s="81">
        <v>43534.84237268518</v>
      </c>
      <c r="X135" s="82" t="s">
        <v>1402</v>
      </c>
      <c r="Y135" s="79"/>
      <c r="Z135" s="79"/>
      <c r="AA135" s="85" t="s">
        <v>1999</v>
      </c>
      <c r="AB135" s="85" t="s">
        <v>1998</v>
      </c>
      <c r="AC135" s="79" t="b">
        <v>0</v>
      </c>
      <c r="AD135" s="79">
        <v>2</v>
      </c>
      <c r="AE135" s="85" t="s">
        <v>2117</v>
      </c>
      <c r="AF135" s="79" t="b">
        <v>0</v>
      </c>
      <c r="AG135" s="79" t="s">
        <v>2139</v>
      </c>
      <c r="AH135" s="79"/>
      <c r="AI135" s="85" t="s">
        <v>2100</v>
      </c>
      <c r="AJ135" s="79" t="b">
        <v>0</v>
      </c>
      <c r="AK135" s="79">
        <v>0</v>
      </c>
      <c r="AL135" s="85" t="s">
        <v>2100</v>
      </c>
      <c r="AM135" s="79" t="s">
        <v>2144</v>
      </c>
      <c r="AN135" s="79" t="b">
        <v>0</v>
      </c>
      <c r="AO135" s="85" t="s">
        <v>1998</v>
      </c>
      <c r="AP135" s="79" t="s">
        <v>178</v>
      </c>
      <c r="AQ135" s="79">
        <v>0</v>
      </c>
      <c r="AR135" s="79">
        <v>0</v>
      </c>
      <c r="AS135" s="79"/>
      <c r="AT135" s="79"/>
      <c r="AU135" s="79"/>
      <c r="AV135" s="79"/>
      <c r="AW135" s="79"/>
      <c r="AX135" s="79"/>
      <c r="AY135" s="79"/>
      <c r="AZ135" s="79"/>
      <c r="BA135" s="78" t="str">
        <f>REPLACE(INDEX(GroupVertices[Group],MATCH(Edges[[#This Row],[Vertex 1]],GroupVertices[Vertex],0)),1,1,"")</f>
        <v>4</v>
      </c>
      <c r="BB135" s="78" t="str">
        <f>REPLACE(INDEX(GroupVertices[Group],MATCH(Edges[[#This Row],[Vertex 2]],GroupVertices[Vertex],0)),1,1,"")</f>
        <v>1</v>
      </c>
    </row>
    <row r="136" spans="1:54" ht="15">
      <c r="A136" s="65" t="s">
        <v>285</v>
      </c>
      <c r="B136" s="65" t="s">
        <v>311</v>
      </c>
      <c r="C136" s="66" t="s">
        <v>2796</v>
      </c>
      <c r="D136" s="67"/>
      <c r="E136" s="68"/>
      <c r="F136" s="69"/>
      <c r="G136" s="66"/>
      <c r="H136" s="70"/>
      <c r="I136" s="71"/>
      <c r="J136" s="71"/>
      <c r="K136" s="34" t="s">
        <v>65</v>
      </c>
      <c r="L136" s="77">
        <v>136</v>
      </c>
      <c r="M136" s="77"/>
      <c r="N136" s="73"/>
      <c r="O136" s="79" t="s">
        <v>325</v>
      </c>
      <c r="P136" s="81">
        <v>43527.84930555556</v>
      </c>
      <c r="Q136" s="79" t="s">
        <v>667</v>
      </c>
      <c r="R136" s="79"/>
      <c r="S136" s="79"/>
      <c r="T136" s="79" t="s">
        <v>789</v>
      </c>
      <c r="U136" s="79"/>
      <c r="V136" s="82" t="s">
        <v>875</v>
      </c>
      <c r="W136" s="81">
        <v>43527.84930555556</v>
      </c>
      <c r="X136" s="82" t="s">
        <v>1397</v>
      </c>
      <c r="Y136" s="79"/>
      <c r="Z136" s="79"/>
      <c r="AA136" s="85" t="s">
        <v>1994</v>
      </c>
      <c r="AB136" s="79"/>
      <c r="AC136" s="79" t="b">
        <v>0</v>
      </c>
      <c r="AD136" s="79">
        <v>0</v>
      </c>
      <c r="AE136" s="85" t="s">
        <v>2100</v>
      </c>
      <c r="AF136" s="79" t="b">
        <v>0</v>
      </c>
      <c r="AG136" s="79" t="s">
        <v>2139</v>
      </c>
      <c r="AH136" s="79"/>
      <c r="AI136" s="85" t="s">
        <v>2100</v>
      </c>
      <c r="AJ136" s="79" t="b">
        <v>0</v>
      </c>
      <c r="AK136" s="79">
        <v>1</v>
      </c>
      <c r="AL136" s="85" t="s">
        <v>1951</v>
      </c>
      <c r="AM136" s="79" t="s">
        <v>2145</v>
      </c>
      <c r="AN136" s="79" t="b">
        <v>0</v>
      </c>
      <c r="AO136" s="85" t="s">
        <v>1951</v>
      </c>
      <c r="AP136" s="79" t="s">
        <v>178</v>
      </c>
      <c r="AQ136" s="79">
        <v>0</v>
      </c>
      <c r="AR136" s="79">
        <v>0</v>
      </c>
      <c r="AS136" s="79"/>
      <c r="AT136" s="79"/>
      <c r="AU136" s="79"/>
      <c r="AV136" s="79"/>
      <c r="AW136" s="79"/>
      <c r="AX136" s="79"/>
      <c r="AY136" s="79"/>
      <c r="AZ136" s="79"/>
      <c r="BA136" s="78" t="str">
        <f>REPLACE(INDEX(GroupVertices[Group],MATCH(Edges[[#This Row],[Vertex 1]],GroupVertices[Vertex],0)),1,1,"")</f>
        <v>4</v>
      </c>
      <c r="BB136" s="78" t="str">
        <f>REPLACE(INDEX(GroupVertices[Group],MATCH(Edges[[#This Row],[Vertex 2]],GroupVertices[Vertex],0)),1,1,"")</f>
        <v>1</v>
      </c>
    </row>
    <row r="137" spans="1:54" ht="15">
      <c r="A137" s="65" t="s">
        <v>285</v>
      </c>
      <c r="B137" s="65" t="s">
        <v>311</v>
      </c>
      <c r="C137" s="66" t="s">
        <v>2796</v>
      </c>
      <c r="D137" s="67"/>
      <c r="E137" s="68"/>
      <c r="F137" s="69"/>
      <c r="G137" s="66"/>
      <c r="H137" s="70"/>
      <c r="I137" s="71"/>
      <c r="J137" s="71"/>
      <c r="K137" s="34" t="s">
        <v>65</v>
      </c>
      <c r="L137" s="77">
        <v>137</v>
      </c>
      <c r="M137" s="77"/>
      <c r="N137" s="73"/>
      <c r="O137" s="79" t="s">
        <v>325</v>
      </c>
      <c r="P137" s="81">
        <v>43534.80703703704</v>
      </c>
      <c r="Q137" s="79" t="s">
        <v>384</v>
      </c>
      <c r="R137" s="79"/>
      <c r="S137" s="79"/>
      <c r="T137" s="79" t="s">
        <v>787</v>
      </c>
      <c r="U137" s="79"/>
      <c r="V137" s="82" t="s">
        <v>875</v>
      </c>
      <c r="W137" s="81">
        <v>43534.80703703704</v>
      </c>
      <c r="X137" s="82" t="s">
        <v>1398</v>
      </c>
      <c r="Y137" s="79"/>
      <c r="Z137" s="79"/>
      <c r="AA137" s="85" t="s">
        <v>1995</v>
      </c>
      <c r="AB137" s="79"/>
      <c r="AC137" s="79" t="b">
        <v>0</v>
      </c>
      <c r="AD137" s="79">
        <v>0</v>
      </c>
      <c r="AE137" s="85" t="s">
        <v>2100</v>
      </c>
      <c r="AF137" s="79" t="b">
        <v>1</v>
      </c>
      <c r="AG137" s="79" t="s">
        <v>2139</v>
      </c>
      <c r="AH137" s="79"/>
      <c r="AI137" s="85" t="s">
        <v>2025</v>
      </c>
      <c r="AJ137" s="79" t="b">
        <v>0</v>
      </c>
      <c r="AK137" s="79">
        <v>2</v>
      </c>
      <c r="AL137" s="85" t="s">
        <v>1973</v>
      </c>
      <c r="AM137" s="79" t="s">
        <v>2145</v>
      </c>
      <c r="AN137" s="79" t="b">
        <v>0</v>
      </c>
      <c r="AO137" s="85" t="s">
        <v>1973</v>
      </c>
      <c r="AP137" s="79" t="s">
        <v>178</v>
      </c>
      <c r="AQ137" s="79">
        <v>0</v>
      </c>
      <c r="AR137" s="79">
        <v>0</v>
      </c>
      <c r="AS137" s="79"/>
      <c r="AT137" s="79"/>
      <c r="AU137" s="79"/>
      <c r="AV137" s="79"/>
      <c r="AW137" s="79"/>
      <c r="AX137" s="79"/>
      <c r="AY137" s="79"/>
      <c r="AZ137" s="79"/>
      <c r="BA137" s="78" t="str">
        <f>REPLACE(INDEX(GroupVertices[Group],MATCH(Edges[[#This Row],[Vertex 1]],GroupVertices[Vertex],0)),1,1,"")</f>
        <v>4</v>
      </c>
      <c r="BB137" s="78" t="str">
        <f>REPLACE(INDEX(GroupVertices[Group],MATCH(Edges[[#This Row],[Vertex 2]],GroupVertices[Vertex],0)),1,1,"")</f>
        <v>1</v>
      </c>
    </row>
    <row r="138" spans="1:54" ht="15">
      <c r="A138" s="65" t="s">
        <v>285</v>
      </c>
      <c r="B138" s="65" t="s">
        <v>311</v>
      </c>
      <c r="C138" s="66" t="s">
        <v>2796</v>
      </c>
      <c r="D138" s="67"/>
      <c r="E138" s="68"/>
      <c r="F138" s="69"/>
      <c r="G138" s="66"/>
      <c r="H138" s="70"/>
      <c r="I138" s="71"/>
      <c r="J138" s="71"/>
      <c r="K138" s="34" t="s">
        <v>65</v>
      </c>
      <c r="L138" s="77">
        <v>138</v>
      </c>
      <c r="M138" s="77"/>
      <c r="N138" s="73"/>
      <c r="O138" s="79" t="s">
        <v>325</v>
      </c>
      <c r="P138" s="81">
        <v>43534.83540509259</v>
      </c>
      <c r="Q138" s="79" t="s">
        <v>586</v>
      </c>
      <c r="R138" s="79"/>
      <c r="S138" s="79"/>
      <c r="T138" s="79" t="s">
        <v>787</v>
      </c>
      <c r="U138" s="79"/>
      <c r="V138" s="82" t="s">
        <v>875</v>
      </c>
      <c r="W138" s="81">
        <v>43534.83540509259</v>
      </c>
      <c r="X138" s="82" t="s">
        <v>1399</v>
      </c>
      <c r="Y138" s="79"/>
      <c r="Z138" s="79"/>
      <c r="AA138" s="85" t="s">
        <v>1996</v>
      </c>
      <c r="AB138" s="79"/>
      <c r="AC138" s="79" t="b">
        <v>0</v>
      </c>
      <c r="AD138" s="79">
        <v>0</v>
      </c>
      <c r="AE138" s="85" t="s">
        <v>2100</v>
      </c>
      <c r="AF138" s="79" t="b">
        <v>0</v>
      </c>
      <c r="AG138" s="79" t="s">
        <v>2139</v>
      </c>
      <c r="AH138" s="79"/>
      <c r="AI138" s="85" t="s">
        <v>2100</v>
      </c>
      <c r="AJ138" s="79" t="b">
        <v>0</v>
      </c>
      <c r="AK138" s="79">
        <v>2</v>
      </c>
      <c r="AL138" s="85" t="s">
        <v>1975</v>
      </c>
      <c r="AM138" s="79" t="s">
        <v>2144</v>
      </c>
      <c r="AN138" s="79" t="b">
        <v>0</v>
      </c>
      <c r="AO138" s="85" t="s">
        <v>1975</v>
      </c>
      <c r="AP138" s="79" t="s">
        <v>178</v>
      </c>
      <c r="AQ138" s="79">
        <v>0</v>
      </c>
      <c r="AR138" s="79">
        <v>0</v>
      </c>
      <c r="AS138" s="79"/>
      <c r="AT138" s="79"/>
      <c r="AU138" s="79"/>
      <c r="AV138" s="79"/>
      <c r="AW138" s="79"/>
      <c r="AX138" s="79"/>
      <c r="AY138" s="79"/>
      <c r="AZ138" s="79"/>
      <c r="BA138" s="78" t="str">
        <f>REPLACE(INDEX(GroupVertices[Group],MATCH(Edges[[#This Row],[Vertex 1]],GroupVertices[Vertex],0)),1,1,"")</f>
        <v>4</v>
      </c>
      <c r="BB138" s="78" t="str">
        <f>REPLACE(INDEX(GroupVertices[Group],MATCH(Edges[[#This Row],[Vertex 2]],GroupVertices[Vertex],0)),1,1,"")</f>
        <v>1</v>
      </c>
    </row>
    <row r="139" spans="1:54" ht="15">
      <c r="A139" s="65" t="s">
        <v>285</v>
      </c>
      <c r="B139" s="65" t="s">
        <v>311</v>
      </c>
      <c r="C139" s="66" t="s">
        <v>2796</v>
      </c>
      <c r="D139" s="67"/>
      <c r="E139" s="68"/>
      <c r="F139" s="69"/>
      <c r="G139" s="66"/>
      <c r="H139" s="70"/>
      <c r="I139" s="71"/>
      <c r="J139" s="71"/>
      <c r="K139" s="34" t="s">
        <v>65</v>
      </c>
      <c r="L139" s="77">
        <v>139</v>
      </c>
      <c r="M139" s="77"/>
      <c r="N139" s="73"/>
      <c r="O139" s="79" t="s">
        <v>325</v>
      </c>
      <c r="P139" s="81">
        <v>43534.8365162037</v>
      </c>
      <c r="Q139" s="79" t="s">
        <v>676</v>
      </c>
      <c r="R139" s="79"/>
      <c r="S139" s="79"/>
      <c r="T139" s="79" t="s">
        <v>787</v>
      </c>
      <c r="U139" s="79"/>
      <c r="V139" s="82" t="s">
        <v>875</v>
      </c>
      <c r="W139" s="81">
        <v>43534.8365162037</v>
      </c>
      <c r="X139" s="82" t="s">
        <v>1400</v>
      </c>
      <c r="Y139" s="79"/>
      <c r="Z139" s="79"/>
      <c r="AA139" s="85" t="s">
        <v>1997</v>
      </c>
      <c r="AB139" s="79"/>
      <c r="AC139" s="79" t="b">
        <v>0</v>
      </c>
      <c r="AD139" s="79">
        <v>0</v>
      </c>
      <c r="AE139" s="85" t="s">
        <v>2100</v>
      </c>
      <c r="AF139" s="79" t="b">
        <v>0</v>
      </c>
      <c r="AG139" s="79" t="s">
        <v>2139</v>
      </c>
      <c r="AH139" s="79"/>
      <c r="AI139" s="85" t="s">
        <v>2100</v>
      </c>
      <c r="AJ139" s="79" t="b">
        <v>0</v>
      </c>
      <c r="AK139" s="79">
        <v>1</v>
      </c>
      <c r="AL139" s="85" t="s">
        <v>1980</v>
      </c>
      <c r="AM139" s="79" t="s">
        <v>2144</v>
      </c>
      <c r="AN139" s="79" t="b">
        <v>0</v>
      </c>
      <c r="AO139" s="85" t="s">
        <v>1980</v>
      </c>
      <c r="AP139" s="79" t="s">
        <v>178</v>
      </c>
      <c r="AQ139" s="79">
        <v>0</v>
      </c>
      <c r="AR139" s="79">
        <v>0</v>
      </c>
      <c r="AS139" s="79"/>
      <c r="AT139" s="79"/>
      <c r="AU139" s="79"/>
      <c r="AV139" s="79"/>
      <c r="AW139" s="79"/>
      <c r="AX139" s="79"/>
      <c r="AY139" s="79"/>
      <c r="AZ139" s="79"/>
      <c r="BA139" s="78" t="str">
        <f>REPLACE(INDEX(GroupVertices[Group],MATCH(Edges[[#This Row],[Vertex 1]],GroupVertices[Vertex],0)),1,1,"")</f>
        <v>4</v>
      </c>
      <c r="BB139" s="78" t="str">
        <f>REPLACE(INDEX(GroupVertices[Group],MATCH(Edges[[#This Row],[Vertex 2]],GroupVertices[Vertex],0)),1,1,"")</f>
        <v>1</v>
      </c>
    </row>
    <row r="140" spans="1:54" ht="15">
      <c r="A140" s="65" t="s">
        <v>310</v>
      </c>
      <c r="B140" s="65" t="s">
        <v>311</v>
      </c>
      <c r="C140" s="66" t="s">
        <v>2797</v>
      </c>
      <c r="D140" s="67"/>
      <c r="E140" s="68"/>
      <c r="F140" s="69"/>
      <c r="G140" s="66"/>
      <c r="H140" s="70"/>
      <c r="I140" s="71"/>
      <c r="J140" s="71"/>
      <c r="K140" s="34" t="s">
        <v>65</v>
      </c>
      <c r="L140" s="77">
        <v>140</v>
      </c>
      <c r="M140" s="77"/>
      <c r="N140" s="73"/>
      <c r="O140" s="79" t="s">
        <v>327</v>
      </c>
      <c r="P140" s="81">
        <v>43534.84452546296</v>
      </c>
      <c r="Q140" s="79" t="s">
        <v>666</v>
      </c>
      <c r="R140" s="79"/>
      <c r="S140" s="79"/>
      <c r="T140" s="79" t="s">
        <v>787</v>
      </c>
      <c r="U140" s="79"/>
      <c r="V140" s="82" t="s">
        <v>900</v>
      </c>
      <c r="W140" s="81">
        <v>43534.84452546296</v>
      </c>
      <c r="X140" s="82" t="s">
        <v>1365</v>
      </c>
      <c r="Y140" s="79"/>
      <c r="Z140" s="79"/>
      <c r="AA140" s="85" t="s">
        <v>1949</v>
      </c>
      <c r="AB140" s="85" t="s">
        <v>1982</v>
      </c>
      <c r="AC140" s="79" t="b">
        <v>0</v>
      </c>
      <c r="AD140" s="79">
        <v>5</v>
      </c>
      <c r="AE140" s="85" t="s">
        <v>2102</v>
      </c>
      <c r="AF140" s="79" t="b">
        <v>0</v>
      </c>
      <c r="AG140" s="79" t="s">
        <v>2139</v>
      </c>
      <c r="AH140" s="79"/>
      <c r="AI140" s="85" t="s">
        <v>2100</v>
      </c>
      <c r="AJ140" s="79" t="b">
        <v>0</v>
      </c>
      <c r="AK140" s="79">
        <v>0</v>
      </c>
      <c r="AL140" s="85" t="s">
        <v>2100</v>
      </c>
      <c r="AM140" s="79" t="s">
        <v>2149</v>
      </c>
      <c r="AN140" s="79" t="b">
        <v>0</v>
      </c>
      <c r="AO140" s="85" t="s">
        <v>1982</v>
      </c>
      <c r="AP140" s="79" t="s">
        <v>178</v>
      </c>
      <c r="AQ140" s="79">
        <v>0</v>
      </c>
      <c r="AR140" s="79">
        <v>0</v>
      </c>
      <c r="AS140" s="79"/>
      <c r="AT140" s="79"/>
      <c r="AU140" s="79"/>
      <c r="AV140" s="79"/>
      <c r="AW140" s="79"/>
      <c r="AX140" s="79"/>
      <c r="AY140" s="79"/>
      <c r="AZ140" s="79"/>
      <c r="BA140" s="78" t="str">
        <f>REPLACE(INDEX(GroupVertices[Group],MATCH(Edges[[#This Row],[Vertex 1]],GroupVertices[Vertex],0)),1,1,"")</f>
        <v>2</v>
      </c>
      <c r="BB140" s="78" t="str">
        <f>REPLACE(INDEX(GroupVertices[Group],MATCH(Edges[[#This Row],[Vertex 2]],GroupVertices[Vertex],0)),1,1,"")</f>
        <v>1</v>
      </c>
    </row>
    <row r="141" spans="1:54" ht="15">
      <c r="A141" s="65" t="s">
        <v>265</v>
      </c>
      <c r="B141" s="65" t="s">
        <v>311</v>
      </c>
      <c r="C141" s="66" t="s">
        <v>2797</v>
      </c>
      <c r="D141" s="67"/>
      <c r="E141" s="68"/>
      <c r="F141" s="69"/>
      <c r="G141" s="66"/>
      <c r="H141" s="70"/>
      <c r="I141" s="71"/>
      <c r="J141" s="71"/>
      <c r="K141" s="34" t="s">
        <v>65</v>
      </c>
      <c r="L141" s="77">
        <v>141</v>
      </c>
      <c r="M141" s="77"/>
      <c r="N141" s="73"/>
      <c r="O141" s="79" t="s">
        <v>327</v>
      </c>
      <c r="P141" s="81">
        <v>43527.88866898148</v>
      </c>
      <c r="Q141" s="79" t="s">
        <v>389</v>
      </c>
      <c r="R141" s="82" t="s">
        <v>752</v>
      </c>
      <c r="S141" s="79" t="s">
        <v>782</v>
      </c>
      <c r="T141" s="79" t="s">
        <v>787</v>
      </c>
      <c r="U141" s="82" t="s">
        <v>801</v>
      </c>
      <c r="V141" s="82" t="s">
        <v>801</v>
      </c>
      <c r="W141" s="81">
        <v>43527.88866898148</v>
      </c>
      <c r="X141" s="82" t="s">
        <v>989</v>
      </c>
      <c r="Y141" s="79"/>
      <c r="Z141" s="79"/>
      <c r="AA141" s="85" t="s">
        <v>1571</v>
      </c>
      <c r="AB141" s="85" t="s">
        <v>1962</v>
      </c>
      <c r="AC141" s="79" t="b">
        <v>0</v>
      </c>
      <c r="AD141" s="79">
        <v>5</v>
      </c>
      <c r="AE141" s="85" t="s">
        <v>2102</v>
      </c>
      <c r="AF141" s="79" t="b">
        <v>0</v>
      </c>
      <c r="AG141" s="79" t="s">
        <v>2139</v>
      </c>
      <c r="AH141" s="79"/>
      <c r="AI141" s="85" t="s">
        <v>2100</v>
      </c>
      <c r="AJ141" s="79" t="b">
        <v>0</v>
      </c>
      <c r="AK141" s="79">
        <v>1</v>
      </c>
      <c r="AL141" s="85" t="s">
        <v>2100</v>
      </c>
      <c r="AM141" s="79" t="s">
        <v>2145</v>
      </c>
      <c r="AN141" s="79" t="b">
        <v>0</v>
      </c>
      <c r="AO141" s="85" t="s">
        <v>1962</v>
      </c>
      <c r="AP141" s="79" t="s">
        <v>178</v>
      </c>
      <c r="AQ141" s="79">
        <v>0</v>
      </c>
      <c r="AR141" s="79">
        <v>0</v>
      </c>
      <c r="AS141" s="79"/>
      <c r="AT141" s="79"/>
      <c r="AU141" s="79"/>
      <c r="AV141" s="79"/>
      <c r="AW141" s="79"/>
      <c r="AX141" s="79"/>
      <c r="AY141" s="79"/>
      <c r="AZ141" s="79"/>
      <c r="BA141" s="78" t="str">
        <f>REPLACE(INDEX(GroupVertices[Group],MATCH(Edges[[#This Row],[Vertex 1]],GroupVertices[Vertex],0)),1,1,"")</f>
        <v>1</v>
      </c>
      <c r="BB141" s="78" t="str">
        <f>REPLACE(INDEX(GroupVertices[Group],MATCH(Edges[[#This Row],[Vertex 2]],GroupVertices[Vertex],0)),1,1,"")</f>
        <v>1</v>
      </c>
    </row>
    <row r="142" spans="1:54" ht="15">
      <c r="A142" s="65" t="s">
        <v>265</v>
      </c>
      <c r="B142" s="65" t="s">
        <v>311</v>
      </c>
      <c r="C142" s="66" t="s">
        <v>2797</v>
      </c>
      <c r="D142" s="67"/>
      <c r="E142" s="68"/>
      <c r="F142" s="69"/>
      <c r="G142" s="66"/>
      <c r="H142" s="70"/>
      <c r="I142" s="71"/>
      <c r="J142" s="71"/>
      <c r="K142" s="34" t="s">
        <v>65</v>
      </c>
      <c r="L142" s="77">
        <v>142</v>
      </c>
      <c r="M142" s="77"/>
      <c r="N142" s="73"/>
      <c r="O142" s="79" t="s">
        <v>327</v>
      </c>
      <c r="P142" s="81">
        <v>43527.88998842592</v>
      </c>
      <c r="Q142" s="79" t="s">
        <v>350</v>
      </c>
      <c r="R142" s="79"/>
      <c r="S142" s="79"/>
      <c r="T142" s="79" t="s">
        <v>787</v>
      </c>
      <c r="U142" s="79"/>
      <c r="V142" s="82" t="s">
        <v>855</v>
      </c>
      <c r="W142" s="81">
        <v>43527.88998842592</v>
      </c>
      <c r="X142" s="82" t="s">
        <v>990</v>
      </c>
      <c r="Y142" s="79"/>
      <c r="Z142" s="79"/>
      <c r="AA142" s="85" t="s">
        <v>1572</v>
      </c>
      <c r="AB142" s="85" t="s">
        <v>1571</v>
      </c>
      <c r="AC142" s="79" t="b">
        <v>0</v>
      </c>
      <c r="AD142" s="79">
        <v>9</v>
      </c>
      <c r="AE142" s="85" t="s">
        <v>2105</v>
      </c>
      <c r="AF142" s="79" t="b">
        <v>0</v>
      </c>
      <c r="AG142" s="79" t="s">
        <v>2139</v>
      </c>
      <c r="AH142" s="79"/>
      <c r="AI142" s="85" t="s">
        <v>2100</v>
      </c>
      <c r="AJ142" s="79" t="b">
        <v>0</v>
      </c>
      <c r="AK142" s="79">
        <v>4</v>
      </c>
      <c r="AL142" s="85" t="s">
        <v>2100</v>
      </c>
      <c r="AM142" s="79" t="s">
        <v>2145</v>
      </c>
      <c r="AN142" s="79" t="b">
        <v>0</v>
      </c>
      <c r="AO142" s="85" t="s">
        <v>1571</v>
      </c>
      <c r="AP142" s="79" t="s">
        <v>178</v>
      </c>
      <c r="AQ142" s="79">
        <v>0</v>
      </c>
      <c r="AR142" s="79">
        <v>0</v>
      </c>
      <c r="AS142" s="79"/>
      <c r="AT142" s="79"/>
      <c r="AU142" s="79"/>
      <c r="AV142" s="79"/>
      <c r="AW142" s="79"/>
      <c r="AX142" s="79"/>
      <c r="AY142" s="79"/>
      <c r="AZ142" s="79"/>
      <c r="BA142" s="78" t="str">
        <f>REPLACE(INDEX(GroupVertices[Group],MATCH(Edges[[#This Row],[Vertex 1]],GroupVertices[Vertex],0)),1,1,"")</f>
        <v>1</v>
      </c>
      <c r="BB142" s="78" t="str">
        <f>REPLACE(INDEX(GroupVertices[Group],MATCH(Edges[[#This Row],[Vertex 2]],GroupVertices[Vertex],0)),1,1,"")</f>
        <v>1</v>
      </c>
    </row>
    <row r="143" spans="1:54" ht="15">
      <c r="A143" s="65" t="s">
        <v>265</v>
      </c>
      <c r="B143" s="65" t="s">
        <v>311</v>
      </c>
      <c r="C143" s="66" t="s">
        <v>2797</v>
      </c>
      <c r="D143" s="67"/>
      <c r="E143" s="68"/>
      <c r="F143" s="69"/>
      <c r="G143" s="66"/>
      <c r="H143" s="70"/>
      <c r="I143" s="71"/>
      <c r="J143" s="71"/>
      <c r="K143" s="34" t="s">
        <v>65</v>
      </c>
      <c r="L143" s="77">
        <v>143</v>
      </c>
      <c r="M143" s="77"/>
      <c r="N143" s="73"/>
      <c r="O143" s="79" t="s">
        <v>327</v>
      </c>
      <c r="P143" s="81">
        <v>43527.89028935185</v>
      </c>
      <c r="Q143" s="79" t="s">
        <v>390</v>
      </c>
      <c r="R143" s="79"/>
      <c r="S143" s="79"/>
      <c r="T143" s="79" t="s">
        <v>787</v>
      </c>
      <c r="U143" s="79"/>
      <c r="V143" s="82" t="s">
        <v>855</v>
      </c>
      <c r="W143" s="81">
        <v>43527.89028935185</v>
      </c>
      <c r="X143" s="82" t="s">
        <v>991</v>
      </c>
      <c r="Y143" s="79"/>
      <c r="Z143" s="79"/>
      <c r="AA143" s="85" t="s">
        <v>1573</v>
      </c>
      <c r="AB143" s="85" t="s">
        <v>1572</v>
      </c>
      <c r="AC143" s="79" t="b">
        <v>0</v>
      </c>
      <c r="AD143" s="79">
        <v>3</v>
      </c>
      <c r="AE143" s="85" t="s">
        <v>2105</v>
      </c>
      <c r="AF143" s="79" t="b">
        <v>0</v>
      </c>
      <c r="AG143" s="79" t="s">
        <v>2139</v>
      </c>
      <c r="AH143" s="79"/>
      <c r="AI143" s="85" t="s">
        <v>2100</v>
      </c>
      <c r="AJ143" s="79" t="b">
        <v>0</v>
      </c>
      <c r="AK143" s="79">
        <v>0</v>
      </c>
      <c r="AL143" s="85" t="s">
        <v>2100</v>
      </c>
      <c r="AM143" s="79" t="s">
        <v>2145</v>
      </c>
      <c r="AN143" s="79" t="b">
        <v>0</v>
      </c>
      <c r="AO143" s="85" t="s">
        <v>1572</v>
      </c>
      <c r="AP143" s="79" t="s">
        <v>178</v>
      </c>
      <c r="AQ143" s="79">
        <v>0</v>
      </c>
      <c r="AR143" s="79">
        <v>0</v>
      </c>
      <c r="AS143" s="79"/>
      <c r="AT143" s="79"/>
      <c r="AU143" s="79"/>
      <c r="AV143" s="79"/>
      <c r="AW143" s="79"/>
      <c r="AX143" s="79"/>
      <c r="AY143" s="79"/>
      <c r="AZ143" s="79"/>
      <c r="BA143" s="78" t="str">
        <f>REPLACE(INDEX(GroupVertices[Group],MATCH(Edges[[#This Row],[Vertex 1]],GroupVertices[Vertex],0)),1,1,"")</f>
        <v>1</v>
      </c>
      <c r="BB143" s="78" t="str">
        <f>REPLACE(INDEX(GroupVertices[Group],MATCH(Edges[[#This Row],[Vertex 2]],GroupVertices[Vertex],0)),1,1,"")</f>
        <v>1</v>
      </c>
    </row>
    <row r="144" spans="1:54" ht="15">
      <c r="A144" s="65" t="s">
        <v>265</v>
      </c>
      <c r="B144" s="65" t="s">
        <v>311</v>
      </c>
      <c r="C144" s="66" t="s">
        <v>2797</v>
      </c>
      <c r="D144" s="67"/>
      <c r="E144" s="68"/>
      <c r="F144" s="69"/>
      <c r="G144" s="66"/>
      <c r="H144" s="70"/>
      <c r="I144" s="71"/>
      <c r="J144" s="71"/>
      <c r="K144" s="34" t="s">
        <v>65</v>
      </c>
      <c r="L144" s="77">
        <v>144</v>
      </c>
      <c r="M144" s="77"/>
      <c r="N144" s="73"/>
      <c r="O144" s="79" t="s">
        <v>327</v>
      </c>
      <c r="P144" s="81">
        <v>43527.890335648146</v>
      </c>
      <c r="Q144" s="79" t="s">
        <v>389</v>
      </c>
      <c r="R144" s="79"/>
      <c r="S144" s="79"/>
      <c r="T144" s="79"/>
      <c r="U144" s="79"/>
      <c r="V144" s="82" t="s">
        <v>855</v>
      </c>
      <c r="W144" s="81">
        <v>43527.890335648146</v>
      </c>
      <c r="X144" s="82" t="s">
        <v>992</v>
      </c>
      <c r="Y144" s="79"/>
      <c r="Z144" s="79"/>
      <c r="AA144" s="85" t="s">
        <v>1574</v>
      </c>
      <c r="AB144" s="79"/>
      <c r="AC144" s="79" t="b">
        <v>0</v>
      </c>
      <c r="AD144" s="79">
        <v>0</v>
      </c>
      <c r="AE144" s="85" t="s">
        <v>2100</v>
      </c>
      <c r="AF144" s="79" t="b">
        <v>0</v>
      </c>
      <c r="AG144" s="79" t="s">
        <v>2139</v>
      </c>
      <c r="AH144" s="79"/>
      <c r="AI144" s="85" t="s">
        <v>2100</v>
      </c>
      <c r="AJ144" s="79" t="b">
        <v>0</v>
      </c>
      <c r="AK144" s="79">
        <v>1</v>
      </c>
      <c r="AL144" s="85" t="s">
        <v>1571</v>
      </c>
      <c r="AM144" s="79" t="s">
        <v>2145</v>
      </c>
      <c r="AN144" s="79" t="b">
        <v>0</v>
      </c>
      <c r="AO144" s="85" t="s">
        <v>1571</v>
      </c>
      <c r="AP144" s="79" t="s">
        <v>178</v>
      </c>
      <c r="AQ144" s="79">
        <v>0</v>
      </c>
      <c r="AR144" s="79">
        <v>0</v>
      </c>
      <c r="AS144" s="79"/>
      <c r="AT144" s="79"/>
      <c r="AU144" s="79"/>
      <c r="AV144" s="79"/>
      <c r="AW144" s="79"/>
      <c r="AX144" s="79"/>
      <c r="AY144" s="79"/>
      <c r="AZ144" s="79"/>
      <c r="BA144" s="78" t="str">
        <f>REPLACE(INDEX(GroupVertices[Group],MATCH(Edges[[#This Row],[Vertex 1]],GroupVertices[Vertex],0)),1,1,"")</f>
        <v>1</v>
      </c>
      <c r="BB144" s="78" t="str">
        <f>REPLACE(INDEX(GroupVertices[Group],MATCH(Edges[[#This Row],[Vertex 2]],GroupVertices[Vertex],0)),1,1,"")</f>
        <v>1</v>
      </c>
    </row>
    <row r="145" spans="1:54" ht="15">
      <c r="A145" s="65" t="s">
        <v>219</v>
      </c>
      <c r="B145" s="65" t="s">
        <v>311</v>
      </c>
      <c r="C145" s="66" t="s">
        <v>2796</v>
      </c>
      <c r="D145" s="67"/>
      <c r="E145" s="68"/>
      <c r="F145" s="69"/>
      <c r="G145" s="66"/>
      <c r="H145" s="70"/>
      <c r="I145" s="71"/>
      <c r="J145" s="71"/>
      <c r="K145" s="34" t="s">
        <v>65</v>
      </c>
      <c r="L145" s="77">
        <v>145</v>
      </c>
      <c r="M145" s="77"/>
      <c r="N145" s="73"/>
      <c r="O145" s="79" t="s">
        <v>325</v>
      </c>
      <c r="P145" s="81">
        <v>43527.89807870371</v>
      </c>
      <c r="Q145" s="79" t="s">
        <v>335</v>
      </c>
      <c r="R145" s="79"/>
      <c r="S145" s="79"/>
      <c r="T145" s="79" t="s">
        <v>787</v>
      </c>
      <c r="U145" s="79"/>
      <c r="V145" s="82" t="s">
        <v>810</v>
      </c>
      <c r="W145" s="81">
        <v>43527.89807870371</v>
      </c>
      <c r="X145" s="82" t="s">
        <v>917</v>
      </c>
      <c r="Y145" s="79"/>
      <c r="Z145" s="79"/>
      <c r="AA145" s="85" t="s">
        <v>1499</v>
      </c>
      <c r="AB145" s="79"/>
      <c r="AC145" s="79" t="b">
        <v>0</v>
      </c>
      <c r="AD145" s="79">
        <v>0</v>
      </c>
      <c r="AE145" s="85" t="s">
        <v>2100</v>
      </c>
      <c r="AF145" s="79" t="b">
        <v>0</v>
      </c>
      <c r="AG145" s="79" t="s">
        <v>2139</v>
      </c>
      <c r="AH145" s="79"/>
      <c r="AI145" s="85" t="s">
        <v>2100</v>
      </c>
      <c r="AJ145" s="79" t="b">
        <v>0</v>
      </c>
      <c r="AK145" s="79">
        <v>3</v>
      </c>
      <c r="AL145" s="85" t="s">
        <v>1961</v>
      </c>
      <c r="AM145" s="79" t="s">
        <v>2144</v>
      </c>
      <c r="AN145" s="79" t="b">
        <v>0</v>
      </c>
      <c r="AO145" s="85" t="s">
        <v>1961</v>
      </c>
      <c r="AP145" s="79" t="s">
        <v>178</v>
      </c>
      <c r="AQ145" s="79">
        <v>0</v>
      </c>
      <c r="AR145" s="79">
        <v>0</v>
      </c>
      <c r="AS145" s="79"/>
      <c r="AT145" s="79"/>
      <c r="AU145" s="79"/>
      <c r="AV145" s="79"/>
      <c r="AW145" s="79"/>
      <c r="AX145" s="79"/>
      <c r="AY145" s="79"/>
      <c r="AZ145" s="79"/>
      <c r="BA145" s="78" t="str">
        <f>REPLACE(INDEX(GroupVertices[Group],MATCH(Edges[[#This Row],[Vertex 1]],GroupVertices[Vertex],0)),1,1,"")</f>
        <v>1</v>
      </c>
      <c r="BB145" s="78" t="str">
        <f>REPLACE(INDEX(GroupVertices[Group],MATCH(Edges[[#This Row],[Vertex 2]],GroupVertices[Vertex],0)),1,1,"")</f>
        <v>1</v>
      </c>
    </row>
    <row r="146" spans="1:54" ht="15">
      <c r="A146" s="65" t="s">
        <v>294</v>
      </c>
      <c r="B146" s="65" t="s">
        <v>311</v>
      </c>
      <c r="C146" s="66" t="s">
        <v>2798</v>
      </c>
      <c r="D146" s="67"/>
      <c r="E146" s="68"/>
      <c r="F146" s="69"/>
      <c r="G146" s="66"/>
      <c r="H146" s="70"/>
      <c r="I146" s="71"/>
      <c r="J146" s="71"/>
      <c r="K146" s="34" t="s">
        <v>65</v>
      </c>
      <c r="L146" s="77">
        <v>146</v>
      </c>
      <c r="M146" s="77"/>
      <c r="N146" s="73"/>
      <c r="O146" s="79" t="s">
        <v>326</v>
      </c>
      <c r="P146" s="81">
        <v>43534.915497685186</v>
      </c>
      <c r="Q146" s="79" t="s">
        <v>540</v>
      </c>
      <c r="R146" s="79"/>
      <c r="S146" s="79"/>
      <c r="T146" s="79" t="s">
        <v>787</v>
      </c>
      <c r="U146" s="79"/>
      <c r="V146" s="82" t="s">
        <v>884</v>
      </c>
      <c r="W146" s="81">
        <v>43534.915497685186</v>
      </c>
      <c r="X146" s="82" t="s">
        <v>1184</v>
      </c>
      <c r="Y146" s="79"/>
      <c r="Z146" s="79"/>
      <c r="AA146" s="85" t="s">
        <v>1768</v>
      </c>
      <c r="AB146" s="85" t="s">
        <v>1767</v>
      </c>
      <c r="AC146" s="79" t="b">
        <v>0</v>
      </c>
      <c r="AD146" s="79">
        <v>1</v>
      </c>
      <c r="AE146" s="85" t="s">
        <v>2125</v>
      </c>
      <c r="AF146" s="79" t="b">
        <v>0</v>
      </c>
      <c r="AG146" s="79" t="s">
        <v>2139</v>
      </c>
      <c r="AH146" s="79"/>
      <c r="AI146" s="85" t="s">
        <v>2100</v>
      </c>
      <c r="AJ146" s="79" t="b">
        <v>0</v>
      </c>
      <c r="AK146" s="79">
        <v>0</v>
      </c>
      <c r="AL146" s="85" t="s">
        <v>2100</v>
      </c>
      <c r="AM146" s="79" t="s">
        <v>2146</v>
      </c>
      <c r="AN146" s="79" t="b">
        <v>0</v>
      </c>
      <c r="AO146" s="85" t="s">
        <v>1767</v>
      </c>
      <c r="AP146" s="79" t="s">
        <v>178</v>
      </c>
      <c r="AQ146" s="79">
        <v>0</v>
      </c>
      <c r="AR146" s="79">
        <v>0</v>
      </c>
      <c r="AS146" s="79"/>
      <c r="AT146" s="79"/>
      <c r="AU146" s="79"/>
      <c r="AV146" s="79"/>
      <c r="AW146" s="79"/>
      <c r="AX146" s="79"/>
      <c r="AY146" s="79"/>
      <c r="AZ146" s="79"/>
      <c r="BA146" s="78" t="str">
        <f>REPLACE(INDEX(GroupVertices[Group],MATCH(Edges[[#This Row],[Vertex 1]],GroupVertices[Vertex],0)),1,1,"")</f>
        <v>1</v>
      </c>
      <c r="BB146" s="78" t="str">
        <f>REPLACE(INDEX(GroupVertices[Group],MATCH(Edges[[#This Row],[Vertex 2]],GroupVertices[Vertex],0)),1,1,"")</f>
        <v>1</v>
      </c>
    </row>
    <row r="147" spans="1:54" ht="15">
      <c r="A147" s="65" t="s">
        <v>294</v>
      </c>
      <c r="B147" s="65" t="s">
        <v>311</v>
      </c>
      <c r="C147" s="66" t="s">
        <v>2797</v>
      </c>
      <c r="D147" s="67"/>
      <c r="E147" s="68"/>
      <c r="F147" s="69"/>
      <c r="G147" s="66"/>
      <c r="H147" s="70"/>
      <c r="I147" s="71"/>
      <c r="J147" s="71"/>
      <c r="K147" s="34" t="s">
        <v>65</v>
      </c>
      <c r="L147" s="77">
        <v>147</v>
      </c>
      <c r="M147" s="77"/>
      <c r="N147" s="73"/>
      <c r="O147" s="79" t="s">
        <v>327</v>
      </c>
      <c r="P147" s="81">
        <v>43534.84821759259</v>
      </c>
      <c r="Q147" s="79" t="s">
        <v>543</v>
      </c>
      <c r="R147" s="79"/>
      <c r="S147" s="79"/>
      <c r="T147" s="79" t="s">
        <v>787</v>
      </c>
      <c r="U147" s="79"/>
      <c r="V147" s="82" t="s">
        <v>884</v>
      </c>
      <c r="W147" s="81">
        <v>43534.84821759259</v>
      </c>
      <c r="X147" s="82" t="s">
        <v>1189</v>
      </c>
      <c r="Y147" s="79"/>
      <c r="Z147" s="79"/>
      <c r="AA147" s="85" t="s">
        <v>1773</v>
      </c>
      <c r="AB147" s="85" t="s">
        <v>1982</v>
      </c>
      <c r="AC147" s="79" t="b">
        <v>0</v>
      </c>
      <c r="AD147" s="79">
        <v>6</v>
      </c>
      <c r="AE147" s="85" t="s">
        <v>2102</v>
      </c>
      <c r="AF147" s="79" t="b">
        <v>0</v>
      </c>
      <c r="AG147" s="79" t="s">
        <v>2139</v>
      </c>
      <c r="AH147" s="79"/>
      <c r="AI147" s="85" t="s">
        <v>2100</v>
      </c>
      <c r="AJ147" s="79" t="b">
        <v>0</v>
      </c>
      <c r="AK147" s="79">
        <v>0</v>
      </c>
      <c r="AL147" s="85" t="s">
        <v>2100</v>
      </c>
      <c r="AM147" s="79" t="s">
        <v>2146</v>
      </c>
      <c r="AN147" s="79" t="b">
        <v>0</v>
      </c>
      <c r="AO147" s="85" t="s">
        <v>1982</v>
      </c>
      <c r="AP147" s="79" t="s">
        <v>178</v>
      </c>
      <c r="AQ147" s="79">
        <v>0</v>
      </c>
      <c r="AR147" s="79">
        <v>0</v>
      </c>
      <c r="AS147" s="79"/>
      <c r="AT147" s="79"/>
      <c r="AU147" s="79"/>
      <c r="AV147" s="79"/>
      <c r="AW147" s="79"/>
      <c r="AX147" s="79"/>
      <c r="AY147" s="79"/>
      <c r="AZ147" s="79"/>
      <c r="BA147" s="78" t="str">
        <f>REPLACE(INDEX(GroupVertices[Group],MATCH(Edges[[#This Row],[Vertex 1]],GroupVertices[Vertex],0)),1,1,"")</f>
        <v>1</v>
      </c>
      <c r="BB147" s="78" t="str">
        <f>REPLACE(INDEX(GroupVertices[Group],MATCH(Edges[[#This Row],[Vertex 2]],GroupVertices[Vertex],0)),1,1,"")</f>
        <v>1</v>
      </c>
    </row>
    <row r="148" spans="1:54" ht="15">
      <c r="A148" s="65" t="s">
        <v>294</v>
      </c>
      <c r="B148" s="65" t="s">
        <v>311</v>
      </c>
      <c r="C148" s="66" t="s">
        <v>2797</v>
      </c>
      <c r="D148" s="67"/>
      <c r="E148" s="68"/>
      <c r="F148" s="69"/>
      <c r="G148" s="66"/>
      <c r="H148" s="70"/>
      <c r="I148" s="71"/>
      <c r="J148" s="71"/>
      <c r="K148" s="34" t="s">
        <v>65</v>
      </c>
      <c r="L148" s="77">
        <v>148</v>
      </c>
      <c r="M148" s="77"/>
      <c r="N148" s="73"/>
      <c r="O148" s="79" t="s">
        <v>327</v>
      </c>
      <c r="P148" s="81">
        <v>43534.84986111111</v>
      </c>
      <c r="Q148" s="79" t="s">
        <v>544</v>
      </c>
      <c r="R148" s="79"/>
      <c r="S148" s="79"/>
      <c r="T148" s="79" t="s">
        <v>787</v>
      </c>
      <c r="U148" s="79"/>
      <c r="V148" s="82" t="s">
        <v>884</v>
      </c>
      <c r="W148" s="81">
        <v>43534.84986111111</v>
      </c>
      <c r="X148" s="82" t="s">
        <v>1190</v>
      </c>
      <c r="Y148" s="79"/>
      <c r="Z148" s="79"/>
      <c r="AA148" s="85" t="s">
        <v>1774</v>
      </c>
      <c r="AB148" s="85" t="s">
        <v>1985</v>
      </c>
      <c r="AC148" s="79" t="b">
        <v>0</v>
      </c>
      <c r="AD148" s="79">
        <v>1</v>
      </c>
      <c r="AE148" s="85" t="s">
        <v>2102</v>
      </c>
      <c r="AF148" s="79" t="b">
        <v>0</v>
      </c>
      <c r="AG148" s="79" t="s">
        <v>2139</v>
      </c>
      <c r="AH148" s="79"/>
      <c r="AI148" s="85" t="s">
        <v>2100</v>
      </c>
      <c r="AJ148" s="79" t="b">
        <v>0</v>
      </c>
      <c r="AK148" s="79">
        <v>0</v>
      </c>
      <c r="AL148" s="85" t="s">
        <v>2100</v>
      </c>
      <c r="AM148" s="79" t="s">
        <v>2146</v>
      </c>
      <c r="AN148" s="79" t="b">
        <v>0</v>
      </c>
      <c r="AO148" s="85" t="s">
        <v>1985</v>
      </c>
      <c r="AP148" s="79" t="s">
        <v>178</v>
      </c>
      <c r="AQ148" s="79">
        <v>0</v>
      </c>
      <c r="AR148" s="79">
        <v>0</v>
      </c>
      <c r="AS148" s="79"/>
      <c r="AT148" s="79"/>
      <c r="AU148" s="79"/>
      <c r="AV148" s="79"/>
      <c r="AW148" s="79"/>
      <c r="AX148" s="79"/>
      <c r="AY148" s="79"/>
      <c r="AZ148" s="79"/>
      <c r="BA148" s="78" t="str">
        <f>REPLACE(INDEX(GroupVertices[Group],MATCH(Edges[[#This Row],[Vertex 1]],GroupVertices[Vertex],0)),1,1,"")</f>
        <v>1</v>
      </c>
      <c r="BB148" s="78" t="str">
        <f>REPLACE(INDEX(GroupVertices[Group],MATCH(Edges[[#This Row],[Vertex 2]],GroupVertices[Vertex],0)),1,1,"")</f>
        <v>1</v>
      </c>
    </row>
    <row r="149" spans="1:54" ht="15">
      <c r="A149" s="65" t="s">
        <v>294</v>
      </c>
      <c r="B149" s="65" t="s">
        <v>311</v>
      </c>
      <c r="C149" s="66" t="s">
        <v>2797</v>
      </c>
      <c r="D149" s="67"/>
      <c r="E149" s="68"/>
      <c r="F149" s="69"/>
      <c r="G149" s="66"/>
      <c r="H149" s="70"/>
      <c r="I149" s="71"/>
      <c r="J149" s="71"/>
      <c r="K149" s="34" t="s">
        <v>65</v>
      </c>
      <c r="L149" s="77">
        <v>149</v>
      </c>
      <c r="M149" s="77"/>
      <c r="N149" s="73"/>
      <c r="O149" s="79" t="s">
        <v>327</v>
      </c>
      <c r="P149" s="81">
        <v>43534.8521875</v>
      </c>
      <c r="Q149" s="79" t="s">
        <v>498</v>
      </c>
      <c r="R149" s="79"/>
      <c r="S149" s="79"/>
      <c r="T149" s="79" t="s">
        <v>787</v>
      </c>
      <c r="U149" s="79"/>
      <c r="V149" s="82" t="s">
        <v>884</v>
      </c>
      <c r="W149" s="81">
        <v>43534.8521875</v>
      </c>
      <c r="X149" s="82" t="s">
        <v>1191</v>
      </c>
      <c r="Y149" s="79"/>
      <c r="Z149" s="79"/>
      <c r="AA149" s="85" t="s">
        <v>1775</v>
      </c>
      <c r="AB149" s="85" t="s">
        <v>1774</v>
      </c>
      <c r="AC149" s="79" t="b">
        <v>0</v>
      </c>
      <c r="AD149" s="79">
        <v>8</v>
      </c>
      <c r="AE149" s="85" t="s">
        <v>2126</v>
      </c>
      <c r="AF149" s="79" t="b">
        <v>0</v>
      </c>
      <c r="AG149" s="79" t="s">
        <v>2139</v>
      </c>
      <c r="AH149" s="79"/>
      <c r="AI149" s="85" t="s">
        <v>2100</v>
      </c>
      <c r="AJ149" s="79" t="b">
        <v>0</v>
      </c>
      <c r="AK149" s="79">
        <v>1</v>
      </c>
      <c r="AL149" s="85" t="s">
        <v>2100</v>
      </c>
      <c r="AM149" s="79" t="s">
        <v>2146</v>
      </c>
      <c r="AN149" s="79" t="b">
        <v>0</v>
      </c>
      <c r="AO149" s="85" t="s">
        <v>1774</v>
      </c>
      <c r="AP149" s="79" t="s">
        <v>178</v>
      </c>
      <c r="AQ149" s="79">
        <v>0</v>
      </c>
      <c r="AR149" s="79">
        <v>0</v>
      </c>
      <c r="AS149" s="79"/>
      <c r="AT149" s="79"/>
      <c r="AU149" s="79"/>
      <c r="AV149" s="79"/>
      <c r="AW149" s="79"/>
      <c r="AX149" s="79"/>
      <c r="AY149" s="79"/>
      <c r="AZ149" s="79"/>
      <c r="BA149" s="78" t="str">
        <f>REPLACE(INDEX(GroupVertices[Group],MATCH(Edges[[#This Row],[Vertex 1]],GroupVertices[Vertex],0)),1,1,"")</f>
        <v>1</v>
      </c>
      <c r="BB149" s="78" t="str">
        <f>REPLACE(INDEX(GroupVertices[Group],MATCH(Edges[[#This Row],[Vertex 2]],GroupVertices[Vertex],0)),1,1,"")</f>
        <v>1</v>
      </c>
    </row>
    <row r="150" spans="1:54" ht="15">
      <c r="A150" s="65" t="s">
        <v>294</v>
      </c>
      <c r="B150" s="65" t="s">
        <v>311</v>
      </c>
      <c r="C150" s="66" t="s">
        <v>2796</v>
      </c>
      <c r="D150" s="67"/>
      <c r="E150" s="68"/>
      <c r="F150" s="69"/>
      <c r="G150" s="66"/>
      <c r="H150" s="70"/>
      <c r="I150" s="71"/>
      <c r="J150" s="71"/>
      <c r="K150" s="34" t="s">
        <v>65</v>
      </c>
      <c r="L150" s="77">
        <v>150</v>
      </c>
      <c r="M150" s="77"/>
      <c r="N150" s="73"/>
      <c r="O150" s="79" t="s">
        <v>325</v>
      </c>
      <c r="P150" s="81">
        <v>43534.84546296296</v>
      </c>
      <c r="Q150" s="79" t="s">
        <v>542</v>
      </c>
      <c r="R150" s="79"/>
      <c r="S150" s="79"/>
      <c r="T150" s="79" t="s">
        <v>787</v>
      </c>
      <c r="U150" s="79"/>
      <c r="V150" s="82" t="s">
        <v>884</v>
      </c>
      <c r="W150" s="81">
        <v>43534.84546296296</v>
      </c>
      <c r="X150" s="82" t="s">
        <v>1188</v>
      </c>
      <c r="Y150" s="79"/>
      <c r="Z150" s="79"/>
      <c r="AA150" s="85" t="s">
        <v>1772</v>
      </c>
      <c r="AB150" s="79"/>
      <c r="AC150" s="79" t="b">
        <v>0</v>
      </c>
      <c r="AD150" s="79">
        <v>0</v>
      </c>
      <c r="AE150" s="85" t="s">
        <v>2100</v>
      </c>
      <c r="AF150" s="79" t="b">
        <v>0</v>
      </c>
      <c r="AG150" s="79" t="s">
        <v>2139</v>
      </c>
      <c r="AH150" s="79"/>
      <c r="AI150" s="85" t="s">
        <v>2100</v>
      </c>
      <c r="AJ150" s="79" t="b">
        <v>0</v>
      </c>
      <c r="AK150" s="79">
        <v>3</v>
      </c>
      <c r="AL150" s="85" t="s">
        <v>1981</v>
      </c>
      <c r="AM150" s="79" t="s">
        <v>2146</v>
      </c>
      <c r="AN150" s="79" t="b">
        <v>0</v>
      </c>
      <c r="AO150" s="85" t="s">
        <v>1981</v>
      </c>
      <c r="AP150" s="79" t="s">
        <v>178</v>
      </c>
      <c r="AQ150" s="79">
        <v>0</v>
      </c>
      <c r="AR150" s="79">
        <v>0</v>
      </c>
      <c r="AS150" s="79"/>
      <c r="AT150" s="79"/>
      <c r="AU150" s="79"/>
      <c r="AV150" s="79"/>
      <c r="AW150" s="79"/>
      <c r="AX150" s="79"/>
      <c r="AY150" s="79"/>
      <c r="AZ150" s="79"/>
      <c r="BA150" s="78" t="str">
        <f>REPLACE(INDEX(GroupVertices[Group],MATCH(Edges[[#This Row],[Vertex 1]],GroupVertices[Vertex],0)),1,1,"")</f>
        <v>1</v>
      </c>
      <c r="BB150" s="78" t="str">
        <f>REPLACE(INDEX(GroupVertices[Group],MATCH(Edges[[#This Row],[Vertex 2]],GroupVertices[Vertex],0)),1,1,"")</f>
        <v>1</v>
      </c>
    </row>
    <row r="151" spans="1:54" ht="15">
      <c r="A151" s="65" t="s">
        <v>305</v>
      </c>
      <c r="B151" s="65" t="s">
        <v>311</v>
      </c>
      <c r="C151" s="66" t="s">
        <v>2797</v>
      </c>
      <c r="D151" s="67"/>
      <c r="E151" s="68"/>
      <c r="F151" s="69"/>
      <c r="G151" s="66"/>
      <c r="H151" s="70"/>
      <c r="I151" s="71"/>
      <c r="J151" s="71"/>
      <c r="K151" s="34" t="s">
        <v>65</v>
      </c>
      <c r="L151" s="77">
        <v>151</v>
      </c>
      <c r="M151" s="77"/>
      <c r="N151" s="73"/>
      <c r="O151" s="79" t="s">
        <v>327</v>
      </c>
      <c r="P151" s="81">
        <v>43534.992893518516</v>
      </c>
      <c r="Q151" s="79" t="s">
        <v>415</v>
      </c>
      <c r="R151" s="79"/>
      <c r="S151" s="79"/>
      <c r="T151" s="79"/>
      <c r="U151" s="79"/>
      <c r="V151" s="82" t="s">
        <v>895</v>
      </c>
      <c r="W151" s="81">
        <v>43534.992893518516</v>
      </c>
      <c r="X151" s="82" t="s">
        <v>1322</v>
      </c>
      <c r="Y151" s="79"/>
      <c r="Z151" s="79"/>
      <c r="AA151" s="85" t="s">
        <v>1906</v>
      </c>
      <c r="AB151" s="79"/>
      <c r="AC151" s="79" t="b">
        <v>0</v>
      </c>
      <c r="AD151" s="79">
        <v>0</v>
      </c>
      <c r="AE151" s="85" t="s">
        <v>2100</v>
      </c>
      <c r="AF151" s="79" t="b">
        <v>0</v>
      </c>
      <c r="AG151" s="79" t="s">
        <v>2139</v>
      </c>
      <c r="AH151" s="79"/>
      <c r="AI151" s="85" t="s">
        <v>2100</v>
      </c>
      <c r="AJ151" s="79" t="b">
        <v>0</v>
      </c>
      <c r="AK151" s="79">
        <v>8</v>
      </c>
      <c r="AL151" s="85" t="s">
        <v>1902</v>
      </c>
      <c r="AM151" s="79" t="s">
        <v>2147</v>
      </c>
      <c r="AN151" s="79" t="b">
        <v>0</v>
      </c>
      <c r="AO151" s="85" t="s">
        <v>1902</v>
      </c>
      <c r="AP151" s="79" t="s">
        <v>178</v>
      </c>
      <c r="AQ151" s="79">
        <v>0</v>
      </c>
      <c r="AR151" s="79">
        <v>0</v>
      </c>
      <c r="AS151" s="79"/>
      <c r="AT151" s="79"/>
      <c r="AU151" s="79"/>
      <c r="AV151" s="79"/>
      <c r="AW151" s="79"/>
      <c r="AX151" s="79"/>
      <c r="AY151" s="79"/>
      <c r="AZ151" s="79"/>
      <c r="BA151" s="78" t="str">
        <f>REPLACE(INDEX(GroupVertices[Group],MATCH(Edges[[#This Row],[Vertex 1]],GroupVertices[Vertex],0)),1,1,"")</f>
        <v>1</v>
      </c>
      <c r="BB151" s="78" t="str">
        <f>REPLACE(INDEX(GroupVertices[Group],MATCH(Edges[[#This Row],[Vertex 2]],GroupVertices[Vertex],0)),1,1,"")</f>
        <v>1</v>
      </c>
    </row>
    <row r="152" spans="1:54" ht="15">
      <c r="A152" s="65" t="s">
        <v>305</v>
      </c>
      <c r="B152" s="65" t="s">
        <v>311</v>
      </c>
      <c r="C152" s="66" t="s">
        <v>2796</v>
      </c>
      <c r="D152" s="67"/>
      <c r="E152" s="68"/>
      <c r="F152" s="69"/>
      <c r="G152" s="66"/>
      <c r="H152" s="70"/>
      <c r="I152" s="71"/>
      <c r="J152" s="71"/>
      <c r="K152" s="34" t="s">
        <v>65</v>
      </c>
      <c r="L152" s="77">
        <v>152</v>
      </c>
      <c r="M152" s="77"/>
      <c r="N152" s="73"/>
      <c r="O152" s="79" t="s">
        <v>325</v>
      </c>
      <c r="P152" s="81">
        <v>43534.9952662037</v>
      </c>
      <c r="Q152" s="79" t="s">
        <v>465</v>
      </c>
      <c r="R152" s="79"/>
      <c r="S152" s="79"/>
      <c r="T152" s="79" t="s">
        <v>787</v>
      </c>
      <c r="U152" s="79"/>
      <c r="V152" s="82" t="s">
        <v>895</v>
      </c>
      <c r="W152" s="81">
        <v>43534.9952662037</v>
      </c>
      <c r="X152" s="82" t="s">
        <v>1323</v>
      </c>
      <c r="Y152" s="79"/>
      <c r="Z152" s="79"/>
      <c r="AA152" s="85" t="s">
        <v>1907</v>
      </c>
      <c r="AB152" s="79"/>
      <c r="AC152" s="79" t="b">
        <v>0</v>
      </c>
      <c r="AD152" s="79">
        <v>0</v>
      </c>
      <c r="AE152" s="85" t="s">
        <v>2100</v>
      </c>
      <c r="AF152" s="79" t="b">
        <v>0</v>
      </c>
      <c r="AG152" s="79" t="s">
        <v>2139</v>
      </c>
      <c r="AH152" s="79"/>
      <c r="AI152" s="85" t="s">
        <v>2100</v>
      </c>
      <c r="AJ152" s="79" t="b">
        <v>0</v>
      </c>
      <c r="AK152" s="79">
        <v>3</v>
      </c>
      <c r="AL152" s="85" t="s">
        <v>1990</v>
      </c>
      <c r="AM152" s="79" t="s">
        <v>2147</v>
      </c>
      <c r="AN152" s="79" t="b">
        <v>0</v>
      </c>
      <c r="AO152" s="85" t="s">
        <v>1990</v>
      </c>
      <c r="AP152" s="79" t="s">
        <v>178</v>
      </c>
      <c r="AQ152" s="79">
        <v>0</v>
      </c>
      <c r="AR152" s="79">
        <v>0</v>
      </c>
      <c r="AS152" s="79"/>
      <c r="AT152" s="79"/>
      <c r="AU152" s="79"/>
      <c r="AV152" s="79"/>
      <c r="AW152" s="79"/>
      <c r="AX152" s="79"/>
      <c r="AY152" s="79"/>
      <c r="AZ152" s="79"/>
      <c r="BA152" s="78" t="str">
        <f>REPLACE(INDEX(GroupVertices[Group],MATCH(Edges[[#This Row],[Vertex 1]],GroupVertices[Vertex],0)),1,1,"")</f>
        <v>1</v>
      </c>
      <c r="BB152" s="78" t="str">
        <f>REPLACE(INDEX(GroupVertices[Group],MATCH(Edges[[#This Row],[Vertex 2]],GroupVertices[Vertex],0)),1,1,"")</f>
        <v>1</v>
      </c>
    </row>
    <row r="153" spans="1:54" ht="15">
      <c r="A153" s="65" t="s">
        <v>305</v>
      </c>
      <c r="B153" s="65" t="s">
        <v>311</v>
      </c>
      <c r="C153" s="66" t="s">
        <v>2796</v>
      </c>
      <c r="D153" s="67"/>
      <c r="E153" s="68"/>
      <c r="F153" s="69"/>
      <c r="G153" s="66"/>
      <c r="H153" s="70"/>
      <c r="I153" s="71"/>
      <c r="J153" s="71"/>
      <c r="K153" s="34" t="s">
        <v>65</v>
      </c>
      <c r="L153" s="77">
        <v>153</v>
      </c>
      <c r="M153" s="77"/>
      <c r="N153" s="73"/>
      <c r="O153" s="79" t="s">
        <v>325</v>
      </c>
      <c r="P153" s="81">
        <v>43534.99582175926</v>
      </c>
      <c r="Q153" s="79" t="s">
        <v>542</v>
      </c>
      <c r="R153" s="79"/>
      <c r="S153" s="79"/>
      <c r="T153" s="79" t="s">
        <v>787</v>
      </c>
      <c r="U153" s="79"/>
      <c r="V153" s="82" t="s">
        <v>895</v>
      </c>
      <c r="W153" s="81">
        <v>43534.99582175926</v>
      </c>
      <c r="X153" s="82" t="s">
        <v>1324</v>
      </c>
      <c r="Y153" s="79"/>
      <c r="Z153" s="79"/>
      <c r="AA153" s="85" t="s">
        <v>1908</v>
      </c>
      <c r="AB153" s="79"/>
      <c r="AC153" s="79" t="b">
        <v>0</v>
      </c>
      <c r="AD153" s="79">
        <v>0</v>
      </c>
      <c r="AE153" s="85" t="s">
        <v>2100</v>
      </c>
      <c r="AF153" s="79" t="b">
        <v>0</v>
      </c>
      <c r="AG153" s="79" t="s">
        <v>2139</v>
      </c>
      <c r="AH153" s="79"/>
      <c r="AI153" s="85" t="s">
        <v>2100</v>
      </c>
      <c r="AJ153" s="79" t="b">
        <v>0</v>
      </c>
      <c r="AK153" s="79">
        <v>3</v>
      </c>
      <c r="AL153" s="85" t="s">
        <v>1981</v>
      </c>
      <c r="AM153" s="79" t="s">
        <v>2147</v>
      </c>
      <c r="AN153" s="79" t="b">
        <v>0</v>
      </c>
      <c r="AO153" s="85" t="s">
        <v>1981</v>
      </c>
      <c r="AP153" s="79" t="s">
        <v>178</v>
      </c>
      <c r="AQ153" s="79">
        <v>0</v>
      </c>
      <c r="AR153" s="79">
        <v>0</v>
      </c>
      <c r="AS153" s="79"/>
      <c r="AT153" s="79"/>
      <c r="AU153" s="79"/>
      <c r="AV153" s="79"/>
      <c r="AW153" s="79"/>
      <c r="AX153" s="79"/>
      <c r="AY153" s="79"/>
      <c r="AZ153" s="79"/>
      <c r="BA153" s="78" t="str">
        <f>REPLACE(INDEX(GroupVertices[Group],MATCH(Edges[[#This Row],[Vertex 1]],GroupVertices[Vertex],0)),1,1,"")</f>
        <v>1</v>
      </c>
      <c r="BB153" s="78" t="str">
        <f>REPLACE(INDEX(GroupVertices[Group],MATCH(Edges[[#This Row],[Vertex 2]],GroupVertices[Vertex],0)),1,1,"")</f>
        <v>1</v>
      </c>
    </row>
    <row r="154" spans="1:54" ht="15">
      <c r="A154" s="65" t="s">
        <v>292</v>
      </c>
      <c r="B154" s="65" t="s">
        <v>311</v>
      </c>
      <c r="C154" s="66" t="s">
        <v>2797</v>
      </c>
      <c r="D154" s="67"/>
      <c r="E154" s="68"/>
      <c r="F154" s="69"/>
      <c r="G154" s="66"/>
      <c r="H154" s="70"/>
      <c r="I154" s="71"/>
      <c r="J154" s="71"/>
      <c r="K154" s="34" t="s">
        <v>65</v>
      </c>
      <c r="L154" s="77">
        <v>154</v>
      </c>
      <c r="M154" s="77"/>
      <c r="N154" s="73"/>
      <c r="O154" s="79" t="s">
        <v>327</v>
      </c>
      <c r="P154" s="81">
        <v>43534.86760416667</v>
      </c>
      <c r="Q154" s="79" t="s">
        <v>515</v>
      </c>
      <c r="R154" s="79"/>
      <c r="S154" s="79"/>
      <c r="T154" s="79" t="s">
        <v>787</v>
      </c>
      <c r="U154" s="79"/>
      <c r="V154" s="82" t="s">
        <v>882</v>
      </c>
      <c r="W154" s="81">
        <v>43534.86760416667</v>
      </c>
      <c r="X154" s="82" t="s">
        <v>1159</v>
      </c>
      <c r="Y154" s="79"/>
      <c r="Z154" s="79"/>
      <c r="AA154" s="85" t="s">
        <v>1742</v>
      </c>
      <c r="AB154" s="85" t="s">
        <v>1982</v>
      </c>
      <c r="AC154" s="79" t="b">
        <v>0</v>
      </c>
      <c r="AD154" s="79">
        <v>5</v>
      </c>
      <c r="AE154" s="85" t="s">
        <v>2102</v>
      </c>
      <c r="AF154" s="79" t="b">
        <v>0</v>
      </c>
      <c r="AG154" s="79" t="s">
        <v>2139</v>
      </c>
      <c r="AH154" s="79"/>
      <c r="AI154" s="85" t="s">
        <v>2100</v>
      </c>
      <c r="AJ154" s="79" t="b">
        <v>0</v>
      </c>
      <c r="AK154" s="79">
        <v>0</v>
      </c>
      <c r="AL154" s="85" t="s">
        <v>2100</v>
      </c>
      <c r="AM154" s="79" t="s">
        <v>2144</v>
      </c>
      <c r="AN154" s="79" t="b">
        <v>0</v>
      </c>
      <c r="AO154" s="85" t="s">
        <v>1982</v>
      </c>
      <c r="AP154" s="79" t="s">
        <v>178</v>
      </c>
      <c r="AQ154" s="79">
        <v>0</v>
      </c>
      <c r="AR154" s="79">
        <v>0</v>
      </c>
      <c r="AS154" s="79"/>
      <c r="AT154" s="79"/>
      <c r="AU154" s="79"/>
      <c r="AV154" s="79"/>
      <c r="AW154" s="79"/>
      <c r="AX154" s="79"/>
      <c r="AY154" s="79"/>
      <c r="AZ154" s="79"/>
      <c r="BA154" s="78" t="str">
        <f>REPLACE(INDEX(GroupVertices[Group],MATCH(Edges[[#This Row],[Vertex 1]],GroupVertices[Vertex],0)),1,1,"")</f>
        <v>2</v>
      </c>
      <c r="BB154" s="78" t="str">
        <f>REPLACE(INDEX(GroupVertices[Group],MATCH(Edges[[#This Row],[Vertex 2]],GroupVertices[Vertex],0)),1,1,"")</f>
        <v>1</v>
      </c>
    </row>
    <row r="155" spans="1:54" ht="15">
      <c r="A155" s="65" t="s">
        <v>292</v>
      </c>
      <c r="B155" s="65" t="s">
        <v>311</v>
      </c>
      <c r="C155" s="66" t="s">
        <v>2797</v>
      </c>
      <c r="D155" s="67"/>
      <c r="E155" s="68"/>
      <c r="F155" s="69"/>
      <c r="G155" s="66"/>
      <c r="H155" s="70"/>
      <c r="I155" s="71"/>
      <c r="J155" s="71"/>
      <c r="K155" s="34" t="s">
        <v>65</v>
      </c>
      <c r="L155" s="77">
        <v>155</v>
      </c>
      <c r="M155" s="77"/>
      <c r="N155" s="73"/>
      <c r="O155" s="79" t="s">
        <v>327</v>
      </c>
      <c r="P155" s="81">
        <v>43534.86951388889</v>
      </c>
      <c r="Q155" s="79" t="s">
        <v>516</v>
      </c>
      <c r="R155" s="79"/>
      <c r="S155" s="79"/>
      <c r="T155" s="79" t="s">
        <v>787</v>
      </c>
      <c r="U155" s="79"/>
      <c r="V155" s="82" t="s">
        <v>882</v>
      </c>
      <c r="W155" s="81">
        <v>43534.86951388889</v>
      </c>
      <c r="X155" s="82" t="s">
        <v>1160</v>
      </c>
      <c r="Y155" s="79"/>
      <c r="Z155" s="79"/>
      <c r="AA155" s="85" t="s">
        <v>1743</v>
      </c>
      <c r="AB155" s="85" t="s">
        <v>1984</v>
      </c>
      <c r="AC155" s="79" t="b">
        <v>0</v>
      </c>
      <c r="AD155" s="79">
        <v>1</v>
      </c>
      <c r="AE155" s="85" t="s">
        <v>2102</v>
      </c>
      <c r="AF155" s="79" t="b">
        <v>0</v>
      </c>
      <c r="AG155" s="79" t="s">
        <v>2139</v>
      </c>
      <c r="AH155" s="79"/>
      <c r="AI155" s="85" t="s">
        <v>2100</v>
      </c>
      <c r="AJ155" s="79" t="b">
        <v>0</v>
      </c>
      <c r="AK155" s="79">
        <v>0</v>
      </c>
      <c r="AL155" s="85" t="s">
        <v>2100</v>
      </c>
      <c r="AM155" s="79" t="s">
        <v>2144</v>
      </c>
      <c r="AN155" s="79" t="b">
        <v>0</v>
      </c>
      <c r="AO155" s="85" t="s">
        <v>1984</v>
      </c>
      <c r="AP155" s="79" t="s">
        <v>178</v>
      </c>
      <c r="AQ155" s="79">
        <v>0</v>
      </c>
      <c r="AR155" s="79">
        <v>0</v>
      </c>
      <c r="AS155" s="79"/>
      <c r="AT155" s="79"/>
      <c r="AU155" s="79"/>
      <c r="AV155" s="79"/>
      <c r="AW155" s="79"/>
      <c r="AX155" s="79"/>
      <c r="AY155" s="79"/>
      <c r="AZ155" s="79"/>
      <c r="BA155" s="78" t="str">
        <f>REPLACE(INDEX(GroupVertices[Group],MATCH(Edges[[#This Row],[Vertex 1]],GroupVertices[Vertex],0)),1,1,"")</f>
        <v>2</v>
      </c>
      <c r="BB155" s="78" t="str">
        <f>REPLACE(INDEX(GroupVertices[Group],MATCH(Edges[[#This Row],[Vertex 2]],GroupVertices[Vertex],0)),1,1,"")</f>
        <v>1</v>
      </c>
    </row>
    <row r="156" spans="1:54" ht="15">
      <c r="A156" s="65" t="s">
        <v>292</v>
      </c>
      <c r="B156" s="65" t="s">
        <v>311</v>
      </c>
      <c r="C156" s="66" t="s">
        <v>2797</v>
      </c>
      <c r="D156" s="67"/>
      <c r="E156" s="68"/>
      <c r="F156" s="69"/>
      <c r="G156" s="66"/>
      <c r="H156" s="70"/>
      <c r="I156" s="71"/>
      <c r="J156" s="71"/>
      <c r="K156" s="34" t="s">
        <v>65</v>
      </c>
      <c r="L156" s="77">
        <v>156</v>
      </c>
      <c r="M156" s="77"/>
      <c r="N156" s="73"/>
      <c r="O156" s="79" t="s">
        <v>327</v>
      </c>
      <c r="P156" s="81">
        <v>43534.87405092592</v>
      </c>
      <c r="Q156" s="79" t="s">
        <v>517</v>
      </c>
      <c r="R156" s="79"/>
      <c r="S156" s="79"/>
      <c r="T156" s="79" t="s">
        <v>787</v>
      </c>
      <c r="U156" s="79"/>
      <c r="V156" s="82" t="s">
        <v>882</v>
      </c>
      <c r="W156" s="81">
        <v>43534.87405092592</v>
      </c>
      <c r="X156" s="82" t="s">
        <v>1161</v>
      </c>
      <c r="Y156" s="79"/>
      <c r="Z156" s="79"/>
      <c r="AA156" s="85" t="s">
        <v>1744</v>
      </c>
      <c r="AB156" s="85" t="s">
        <v>1985</v>
      </c>
      <c r="AC156" s="79" t="b">
        <v>0</v>
      </c>
      <c r="AD156" s="79">
        <v>2</v>
      </c>
      <c r="AE156" s="85" t="s">
        <v>2102</v>
      </c>
      <c r="AF156" s="79" t="b">
        <v>0</v>
      </c>
      <c r="AG156" s="79" t="s">
        <v>2139</v>
      </c>
      <c r="AH156" s="79"/>
      <c r="AI156" s="85" t="s">
        <v>2100</v>
      </c>
      <c r="AJ156" s="79" t="b">
        <v>0</v>
      </c>
      <c r="AK156" s="79">
        <v>0</v>
      </c>
      <c r="AL156" s="85" t="s">
        <v>2100</v>
      </c>
      <c r="AM156" s="79" t="s">
        <v>2144</v>
      </c>
      <c r="AN156" s="79" t="b">
        <v>0</v>
      </c>
      <c r="AO156" s="85" t="s">
        <v>1985</v>
      </c>
      <c r="AP156" s="79" t="s">
        <v>178</v>
      </c>
      <c r="AQ156" s="79">
        <v>0</v>
      </c>
      <c r="AR156" s="79">
        <v>0</v>
      </c>
      <c r="AS156" s="79"/>
      <c r="AT156" s="79"/>
      <c r="AU156" s="79"/>
      <c r="AV156" s="79"/>
      <c r="AW156" s="79"/>
      <c r="AX156" s="79"/>
      <c r="AY156" s="79"/>
      <c r="AZ156" s="79"/>
      <c r="BA156" s="78" t="str">
        <f>REPLACE(INDEX(GroupVertices[Group],MATCH(Edges[[#This Row],[Vertex 1]],GroupVertices[Vertex],0)),1,1,"")</f>
        <v>2</v>
      </c>
      <c r="BB156" s="78" t="str">
        <f>REPLACE(INDEX(GroupVertices[Group],MATCH(Edges[[#This Row],[Vertex 2]],GroupVertices[Vertex],0)),1,1,"")</f>
        <v>1</v>
      </c>
    </row>
    <row r="157" spans="1:54" ht="15">
      <c r="A157" s="65" t="s">
        <v>292</v>
      </c>
      <c r="B157" s="65" t="s">
        <v>311</v>
      </c>
      <c r="C157" s="66" t="s">
        <v>2797</v>
      </c>
      <c r="D157" s="67"/>
      <c r="E157" s="68"/>
      <c r="F157" s="69"/>
      <c r="G157" s="66"/>
      <c r="H157" s="70"/>
      <c r="I157" s="71"/>
      <c r="J157" s="71"/>
      <c r="K157" s="34" t="s">
        <v>65</v>
      </c>
      <c r="L157" s="77">
        <v>157</v>
      </c>
      <c r="M157" s="77"/>
      <c r="N157" s="73"/>
      <c r="O157" s="79" t="s">
        <v>327</v>
      </c>
      <c r="P157" s="81">
        <v>43534.87552083333</v>
      </c>
      <c r="Q157" s="79" t="s">
        <v>518</v>
      </c>
      <c r="R157" s="79"/>
      <c r="S157" s="79"/>
      <c r="T157" s="79" t="s">
        <v>787</v>
      </c>
      <c r="U157" s="79"/>
      <c r="V157" s="82" t="s">
        <v>882</v>
      </c>
      <c r="W157" s="81">
        <v>43534.87552083333</v>
      </c>
      <c r="X157" s="82" t="s">
        <v>1162</v>
      </c>
      <c r="Y157" s="79"/>
      <c r="Z157" s="79"/>
      <c r="AA157" s="85" t="s">
        <v>1745</v>
      </c>
      <c r="AB157" s="85" t="s">
        <v>1744</v>
      </c>
      <c r="AC157" s="79" t="b">
        <v>0</v>
      </c>
      <c r="AD157" s="79">
        <v>2</v>
      </c>
      <c r="AE157" s="85" t="s">
        <v>2124</v>
      </c>
      <c r="AF157" s="79" t="b">
        <v>0</v>
      </c>
      <c r="AG157" s="79" t="s">
        <v>2139</v>
      </c>
      <c r="AH157" s="79"/>
      <c r="AI157" s="85" t="s">
        <v>2100</v>
      </c>
      <c r="AJ157" s="79" t="b">
        <v>0</v>
      </c>
      <c r="AK157" s="79">
        <v>0</v>
      </c>
      <c r="AL157" s="85" t="s">
        <v>2100</v>
      </c>
      <c r="AM157" s="79" t="s">
        <v>2148</v>
      </c>
      <c r="AN157" s="79" t="b">
        <v>0</v>
      </c>
      <c r="AO157" s="85" t="s">
        <v>1744</v>
      </c>
      <c r="AP157" s="79" t="s">
        <v>178</v>
      </c>
      <c r="AQ157" s="79">
        <v>0</v>
      </c>
      <c r="AR157" s="79">
        <v>0</v>
      </c>
      <c r="AS157" s="79"/>
      <c r="AT157" s="79"/>
      <c r="AU157" s="79"/>
      <c r="AV157" s="79"/>
      <c r="AW157" s="79"/>
      <c r="AX157" s="79"/>
      <c r="AY157" s="79"/>
      <c r="AZ157" s="79"/>
      <c r="BA157" s="78" t="str">
        <f>REPLACE(INDEX(GroupVertices[Group],MATCH(Edges[[#This Row],[Vertex 1]],GroupVertices[Vertex],0)),1,1,"")</f>
        <v>2</v>
      </c>
      <c r="BB157" s="78" t="str">
        <f>REPLACE(INDEX(GroupVertices[Group],MATCH(Edges[[#This Row],[Vertex 2]],GroupVertices[Vertex],0)),1,1,"")</f>
        <v>1</v>
      </c>
    </row>
    <row r="158" spans="1:54" ht="15">
      <c r="A158" s="65" t="s">
        <v>292</v>
      </c>
      <c r="B158" s="65" t="s">
        <v>311</v>
      </c>
      <c r="C158" s="66" t="s">
        <v>2797</v>
      </c>
      <c r="D158" s="67"/>
      <c r="E158" s="68"/>
      <c r="F158" s="69"/>
      <c r="G158" s="66"/>
      <c r="H158" s="70"/>
      <c r="I158" s="71"/>
      <c r="J158" s="71"/>
      <c r="K158" s="34" t="s">
        <v>65</v>
      </c>
      <c r="L158" s="77">
        <v>158</v>
      </c>
      <c r="M158" s="77"/>
      <c r="N158" s="73"/>
      <c r="O158" s="79" t="s">
        <v>327</v>
      </c>
      <c r="P158" s="81">
        <v>43534.87667824074</v>
      </c>
      <c r="Q158" s="79" t="s">
        <v>519</v>
      </c>
      <c r="R158" s="79"/>
      <c r="S158" s="79"/>
      <c r="T158" s="79" t="s">
        <v>787</v>
      </c>
      <c r="U158" s="79"/>
      <c r="V158" s="82" t="s">
        <v>882</v>
      </c>
      <c r="W158" s="81">
        <v>43534.87667824074</v>
      </c>
      <c r="X158" s="82" t="s">
        <v>1163</v>
      </c>
      <c r="Y158" s="79"/>
      <c r="Z158" s="79"/>
      <c r="AA158" s="85" t="s">
        <v>1746</v>
      </c>
      <c r="AB158" s="85" t="s">
        <v>1745</v>
      </c>
      <c r="AC158" s="79" t="b">
        <v>0</v>
      </c>
      <c r="AD158" s="79">
        <v>2</v>
      </c>
      <c r="AE158" s="85" t="s">
        <v>2124</v>
      </c>
      <c r="AF158" s="79" t="b">
        <v>0</v>
      </c>
      <c r="AG158" s="79" t="s">
        <v>2139</v>
      </c>
      <c r="AH158" s="79"/>
      <c r="AI158" s="85" t="s">
        <v>2100</v>
      </c>
      <c r="AJ158" s="79" t="b">
        <v>0</v>
      </c>
      <c r="AK158" s="79">
        <v>0</v>
      </c>
      <c r="AL158" s="85" t="s">
        <v>2100</v>
      </c>
      <c r="AM158" s="79" t="s">
        <v>2148</v>
      </c>
      <c r="AN158" s="79" t="b">
        <v>0</v>
      </c>
      <c r="AO158" s="85" t="s">
        <v>1745</v>
      </c>
      <c r="AP158" s="79" t="s">
        <v>178</v>
      </c>
      <c r="AQ158" s="79">
        <v>0</v>
      </c>
      <c r="AR158" s="79">
        <v>0</v>
      </c>
      <c r="AS158" s="79"/>
      <c r="AT158" s="79"/>
      <c r="AU158" s="79"/>
      <c r="AV158" s="79"/>
      <c r="AW158" s="79"/>
      <c r="AX158" s="79"/>
      <c r="AY158" s="79"/>
      <c r="AZ158" s="79"/>
      <c r="BA158" s="78" t="str">
        <f>REPLACE(INDEX(GroupVertices[Group],MATCH(Edges[[#This Row],[Vertex 1]],GroupVertices[Vertex],0)),1,1,"")</f>
        <v>2</v>
      </c>
      <c r="BB158" s="78" t="str">
        <f>REPLACE(INDEX(GroupVertices[Group],MATCH(Edges[[#This Row],[Vertex 2]],GroupVertices[Vertex],0)),1,1,"")</f>
        <v>1</v>
      </c>
    </row>
    <row r="159" spans="1:54" ht="15">
      <c r="A159" s="65" t="s">
        <v>292</v>
      </c>
      <c r="B159" s="65" t="s">
        <v>311</v>
      </c>
      <c r="C159" s="66" t="s">
        <v>2797</v>
      </c>
      <c r="D159" s="67"/>
      <c r="E159" s="68"/>
      <c r="F159" s="69"/>
      <c r="G159" s="66"/>
      <c r="H159" s="70"/>
      <c r="I159" s="71"/>
      <c r="J159" s="71"/>
      <c r="K159" s="34" t="s">
        <v>65</v>
      </c>
      <c r="L159" s="77">
        <v>159</v>
      </c>
      <c r="M159" s="77"/>
      <c r="N159" s="73"/>
      <c r="O159" s="79" t="s">
        <v>327</v>
      </c>
      <c r="P159" s="81">
        <v>43534.87763888889</v>
      </c>
      <c r="Q159" s="79" t="s">
        <v>514</v>
      </c>
      <c r="R159" s="79"/>
      <c r="S159" s="79"/>
      <c r="T159" s="79" t="s">
        <v>787</v>
      </c>
      <c r="U159" s="79"/>
      <c r="V159" s="82" t="s">
        <v>882</v>
      </c>
      <c r="W159" s="81">
        <v>43534.87763888889</v>
      </c>
      <c r="X159" s="82" t="s">
        <v>1164</v>
      </c>
      <c r="Y159" s="79"/>
      <c r="Z159" s="79"/>
      <c r="AA159" s="85" t="s">
        <v>1747</v>
      </c>
      <c r="AB159" s="85" t="s">
        <v>1746</v>
      </c>
      <c r="AC159" s="79" t="b">
        <v>0</v>
      </c>
      <c r="AD159" s="79">
        <v>4</v>
      </c>
      <c r="AE159" s="85" t="s">
        <v>2124</v>
      </c>
      <c r="AF159" s="79" t="b">
        <v>0</v>
      </c>
      <c r="AG159" s="79" t="s">
        <v>2139</v>
      </c>
      <c r="AH159" s="79"/>
      <c r="AI159" s="85" t="s">
        <v>2100</v>
      </c>
      <c r="AJ159" s="79" t="b">
        <v>0</v>
      </c>
      <c r="AK159" s="79">
        <v>1</v>
      </c>
      <c r="AL159" s="85" t="s">
        <v>2100</v>
      </c>
      <c r="AM159" s="79" t="s">
        <v>2148</v>
      </c>
      <c r="AN159" s="79" t="b">
        <v>0</v>
      </c>
      <c r="AO159" s="85" t="s">
        <v>1746</v>
      </c>
      <c r="AP159" s="79" t="s">
        <v>178</v>
      </c>
      <c r="AQ159" s="79">
        <v>0</v>
      </c>
      <c r="AR159" s="79">
        <v>0</v>
      </c>
      <c r="AS159" s="79"/>
      <c r="AT159" s="79"/>
      <c r="AU159" s="79"/>
      <c r="AV159" s="79"/>
      <c r="AW159" s="79"/>
      <c r="AX159" s="79"/>
      <c r="AY159" s="79"/>
      <c r="AZ159" s="79"/>
      <c r="BA159" s="78" t="str">
        <f>REPLACE(INDEX(GroupVertices[Group],MATCH(Edges[[#This Row],[Vertex 1]],GroupVertices[Vertex],0)),1,1,"")</f>
        <v>2</v>
      </c>
      <c r="BB159" s="78" t="str">
        <f>REPLACE(INDEX(GroupVertices[Group],MATCH(Edges[[#This Row],[Vertex 2]],GroupVertices[Vertex],0)),1,1,"")</f>
        <v>1</v>
      </c>
    </row>
    <row r="160" spans="1:54" ht="15">
      <c r="A160" s="65" t="s">
        <v>292</v>
      </c>
      <c r="B160" s="65" t="s">
        <v>311</v>
      </c>
      <c r="C160" s="66" t="s">
        <v>2797</v>
      </c>
      <c r="D160" s="67"/>
      <c r="E160" s="68"/>
      <c r="F160" s="69"/>
      <c r="G160" s="66"/>
      <c r="H160" s="70"/>
      <c r="I160" s="71"/>
      <c r="J160" s="71"/>
      <c r="K160" s="34" t="s">
        <v>65</v>
      </c>
      <c r="L160" s="77">
        <v>160</v>
      </c>
      <c r="M160" s="77"/>
      <c r="N160" s="73"/>
      <c r="O160" s="79" t="s">
        <v>327</v>
      </c>
      <c r="P160" s="81">
        <v>43534.880011574074</v>
      </c>
      <c r="Q160" s="79" t="s">
        <v>520</v>
      </c>
      <c r="R160" s="79"/>
      <c r="S160" s="79"/>
      <c r="T160" s="79" t="s">
        <v>787</v>
      </c>
      <c r="U160" s="79"/>
      <c r="V160" s="82" t="s">
        <v>882</v>
      </c>
      <c r="W160" s="81">
        <v>43534.880011574074</v>
      </c>
      <c r="X160" s="82" t="s">
        <v>761</v>
      </c>
      <c r="Y160" s="79"/>
      <c r="Z160" s="79"/>
      <c r="AA160" s="85" t="s">
        <v>1748</v>
      </c>
      <c r="AB160" s="85" t="s">
        <v>1747</v>
      </c>
      <c r="AC160" s="79" t="b">
        <v>0</v>
      </c>
      <c r="AD160" s="79">
        <v>1</v>
      </c>
      <c r="AE160" s="85" t="s">
        <v>2124</v>
      </c>
      <c r="AF160" s="79" t="b">
        <v>0</v>
      </c>
      <c r="AG160" s="79" t="s">
        <v>2139</v>
      </c>
      <c r="AH160" s="79"/>
      <c r="AI160" s="85" t="s">
        <v>2100</v>
      </c>
      <c r="AJ160" s="79" t="b">
        <v>0</v>
      </c>
      <c r="AK160" s="79">
        <v>0</v>
      </c>
      <c r="AL160" s="85" t="s">
        <v>2100</v>
      </c>
      <c r="AM160" s="79" t="s">
        <v>2148</v>
      </c>
      <c r="AN160" s="79" t="b">
        <v>0</v>
      </c>
      <c r="AO160" s="85" t="s">
        <v>1747</v>
      </c>
      <c r="AP160" s="79" t="s">
        <v>178</v>
      </c>
      <c r="AQ160" s="79">
        <v>0</v>
      </c>
      <c r="AR160" s="79">
        <v>0</v>
      </c>
      <c r="AS160" s="79"/>
      <c r="AT160" s="79"/>
      <c r="AU160" s="79"/>
      <c r="AV160" s="79"/>
      <c r="AW160" s="79"/>
      <c r="AX160" s="79"/>
      <c r="AY160" s="79"/>
      <c r="AZ160" s="79"/>
      <c r="BA160" s="78" t="str">
        <f>REPLACE(INDEX(GroupVertices[Group],MATCH(Edges[[#This Row],[Vertex 1]],GroupVertices[Vertex],0)),1,1,"")</f>
        <v>2</v>
      </c>
      <c r="BB160" s="78" t="str">
        <f>REPLACE(INDEX(GroupVertices[Group],MATCH(Edges[[#This Row],[Vertex 2]],GroupVertices[Vertex],0)),1,1,"")</f>
        <v>1</v>
      </c>
    </row>
    <row r="161" spans="1:54" ht="15">
      <c r="A161" s="65" t="s">
        <v>292</v>
      </c>
      <c r="B161" s="65" t="s">
        <v>311</v>
      </c>
      <c r="C161" s="66" t="s">
        <v>2797</v>
      </c>
      <c r="D161" s="67"/>
      <c r="E161" s="68"/>
      <c r="F161" s="69"/>
      <c r="G161" s="66"/>
      <c r="H161" s="70"/>
      <c r="I161" s="71"/>
      <c r="J161" s="71"/>
      <c r="K161" s="34" t="s">
        <v>65</v>
      </c>
      <c r="L161" s="77">
        <v>161</v>
      </c>
      <c r="M161" s="77"/>
      <c r="N161" s="73"/>
      <c r="O161" s="79" t="s">
        <v>327</v>
      </c>
      <c r="P161" s="81">
        <v>43534.881875</v>
      </c>
      <c r="Q161" s="79" t="s">
        <v>521</v>
      </c>
      <c r="R161" s="79"/>
      <c r="S161" s="79"/>
      <c r="T161" s="79" t="s">
        <v>787</v>
      </c>
      <c r="U161" s="79"/>
      <c r="V161" s="82" t="s">
        <v>882</v>
      </c>
      <c r="W161" s="81">
        <v>43534.881875</v>
      </c>
      <c r="X161" s="82" t="s">
        <v>1165</v>
      </c>
      <c r="Y161" s="79"/>
      <c r="Z161" s="79"/>
      <c r="AA161" s="85" t="s">
        <v>1749</v>
      </c>
      <c r="AB161" s="85" t="s">
        <v>1986</v>
      </c>
      <c r="AC161" s="79" t="b">
        <v>0</v>
      </c>
      <c r="AD161" s="79">
        <v>1</v>
      </c>
      <c r="AE161" s="85" t="s">
        <v>2102</v>
      </c>
      <c r="AF161" s="79" t="b">
        <v>0</v>
      </c>
      <c r="AG161" s="79" t="s">
        <v>2139</v>
      </c>
      <c r="AH161" s="79"/>
      <c r="AI161" s="85" t="s">
        <v>2100</v>
      </c>
      <c r="AJ161" s="79" t="b">
        <v>0</v>
      </c>
      <c r="AK161" s="79">
        <v>0</v>
      </c>
      <c r="AL161" s="85" t="s">
        <v>2100</v>
      </c>
      <c r="AM161" s="79" t="s">
        <v>2144</v>
      </c>
      <c r="AN161" s="79" t="b">
        <v>0</v>
      </c>
      <c r="AO161" s="85" t="s">
        <v>1986</v>
      </c>
      <c r="AP161" s="79" t="s">
        <v>178</v>
      </c>
      <c r="AQ161" s="79">
        <v>0</v>
      </c>
      <c r="AR161" s="79">
        <v>0</v>
      </c>
      <c r="AS161" s="79"/>
      <c r="AT161" s="79"/>
      <c r="AU161" s="79"/>
      <c r="AV161" s="79"/>
      <c r="AW161" s="79"/>
      <c r="AX161" s="79"/>
      <c r="AY161" s="79"/>
      <c r="AZ161" s="79"/>
      <c r="BA161" s="78" t="str">
        <f>REPLACE(INDEX(GroupVertices[Group],MATCH(Edges[[#This Row],[Vertex 1]],GroupVertices[Vertex],0)),1,1,"")</f>
        <v>2</v>
      </c>
      <c r="BB161" s="78" t="str">
        <f>REPLACE(INDEX(GroupVertices[Group],MATCH(Edges[[#This Row],[Vertex 2]],GroupVertices[Vertex],0)),1,1,"")</f>
        <v>1</v>
      </c>
    </row>
    <row r="162" spans="1:54" ht="15">
      <c r="A162" s="65" t="s">
        <v>292</v>
      </c>
      <c r="B162" s="65" t="s">
        <v>311</v>
      </c>
      <c r="C162" s="66" t="s">
        <v>2797</v>
      </c>
      <c r="D162" s="67"/>
      <c r="E162" s="68"/>
      <c r="F162" s="69"/>
      <c r="G162" s="66"/>
      <c r="H162" s="70"/>
      <c r="I162" s="71"/>
      <c r="J162" s="71"/>
      <c r="K162" s="34" t="s">
        <v>65</v>
      </c>
      <c r="L162" s="77">
        <v>162</v>
      </c>
      <c r="M162" s="77"/>
      <c r="N162" s="73"/>
      <c r="O162" s="79" t="s">
        <v>327</v>
      </c>
      <c r="P162" s="81">
        <v>43534.883310185185</v>
      </c>
      <c r="Q162" s="79" t="s">
        <v>522</v>
      </c>
      <c r="R162" s="79"/>
      <c r="S162" s="79"/>
      <c r="T162" s="79" t="s">
        <v>787</v>
      </c>
      <c r="U162" s="79"/>
      <c r="V162" s="82" t="s">
        <v>882</v>
      </c>
      <c r="W162" s="81">
        <v>43534.883310185185</v>
      </c>
      <c r="X162" s="82" t="s">
        <v>1166</v>
      </c>
      <c r="Y162" s="79"/>
      <c r="Z162" s="79"/>
      <c r="AA162" s="85" t="s">
        <v>1750</v>
      </c>
      <c r="AB162" s="85" t="s">
        <v>1749</v>
      </c>
      <c r="AC162" s="79" t="b">
        <v>0</v>
      </c>
      <c r="AD162" s="79">
        <v>4</v>
      </c>
      <c r="AE162" s="85" t="s">
        <v>2124</v>
      </c>
      <c r="AF162" s="79" t="b">
        <v>0</v>
      </c>
      <c r="AG162" s="79" t="s">
        <v>2139</v>
      </c>
      <c r="AH162" s="79"/>
      <c r="AI162" s="85" t="s">
        <v>2100</v>
      </c>
      <c r="AJ162" s="79" t="b">
        <v>0</v>
      </c>
      <c r="AK162" s="79">
        <v>0</v>
      </c>
      <c r="AL162" s="85" t="s">
        <v>2100</v>
      </c>
      <c r="AM162" s="79" t="s">
        <v>2144</v>
      </c>
      <c r="AN162" s="79" t="b">
        <v>0</v>
      </c>
      <c r="AO162" s="85" t="s">
        <v>1749</v>
      </c>
      <c r="AP162" s="79" t="s">
        <v>178</v>
      </c>
      <c r="AQ162" s="79">
        <v>0</v>
      </c>
      <c r="AR162" s="79">
        <v>0</v>
      </c>
      <c r="AS162" s="79"/>
      <c r="AT162" s="79"/>
      <c r="AU162" s="79"/>
      <c r="AV162" s="79"/>
      <c r="AW162" s="79"/>
      <c r="AX162" s="79"/>
      <c r="AY162" s="79"/>
      <c r="AZ162" s="79"/>
      <c r="BA162" s="78" t="str">
        <f>REPLACE(INDEX(GroupVertices[Group],MATCH(Edges[[#This Row],[Vertex 1]],GroupVertices[Vertex],0)),1,1,"")</f>
        <v>2</v>
      </c>
      <c r="BB162" s="78" t="str">
        <f>REPLACE(INDEX(GroupVertices[Group],MATCH(Edges[[#This Row],[Vertex 2]],GroupVertices[Vertex],0)),1,1,"")</f>
        <v>1</v>
      </c>
    </row>
    <row r="163" spans="1:54" ht="15">
      <c r="A163" s="65" t="s">
        <v>292</v>
      </c>
      <c r="B163" s="65" t="s">
        <v>311</v>
      </c>
      <c r="C163" s="66" t="s">
        <v>2797</v>
      </c>
      <c r="D163" s="67"/>
      <c r="E163" s="68"/>
      <c r="F163" s="69"/>
      <c r="G163" s="66"/>
      <c r="H163" s="70"/>
      <c r="I163" s="71"/>
      <c r="J163" s="71"/>
      <c r="K163" s="34" t="s">
        <v>65</v>
      </c>
      <c r="L163" s="77">
        <v>163</v>
      </c>
      <c r="M163" s="77"/>
      <c r="N163" s="73"/>
      <c r="O163" s="79" t="s">
        <v>327</v>
      </c>
      <c r="P163" s="81">
        <v>43534.8843287037</v>
      </c>
      <c r="Q163" s="79" t="s">
        <v>523</v>
      </c>
      <c r="R163" s="79"/>
      <c r="S163" s="79"/>
      <c r="T163" s="79" t="s">
        <v>787</v>
      </c>
      <c r="U163" s="79"/>
      <c r="V163" s="82" t="s">
        <v>882</v>
      </c>
      <c r="W163" s="81">
        <v>43534.8843287037</v>
      </c>
      <c r="X163" s="82" t="s">
        <v>1167</v>
      </c>
      <c r="Y163" s="79"/>
      <c r="Z163" s="79"/>
      <c r="AA163" s="85" t="s">
        <v>1751</v>
      </c>
      <c r="AB163" s="85" t="s">
        <v>1750</v>
      </c>
      <c r="AC163" s="79" t="b">
        <v>0</v>
      </c>
      <c r="AD163" s="79">
        <v>3</v>
      </c>
      <c r="AE163" s="85" t="s">
        <v>2124</v>
      </c>
      <c r="AF163" s="79" t="b">
        <v>0</v>
      </c>
      <c r="AG163" s="79" t="s">
        <v>2139</v>
      </c>
      <c r="AH163" s="79"/>
      <c r="AI163" s="85" t="s">
        <v>2100</v>
      </c>
      <c r="AJ163" s="79" t="b">
        <v>0</v>
      </c>
      <c r="AK163" s="79">
        <v>0</v>
      </c>
      <c r="AL163" s="85" t="s">
        <v>2100</v>
      </c>
      <c r="AM163" s="79" t="s">
        <v>2144</v>
      </c>
      <c r="AN163" s="79" t="b">
        <v>0</v>
      </c>
      <c r="AO163" s="85" t="s">
        <v>1750</v>
      </c>
      <c r="AP163" s="79" t="s">
        <v>178</v>
      </c>
      <c r="AQ163" s="79">
        <v>0</v>
      </c>
      <c r="AR163" s="79">
        <v>0</v>
      </c>
      <c r="AS163" s="79"/>
      <c r="AT163" s="79"/>
      <c r="AU163" s="79"/>
      <c r="AV163" s="79"/>
      <c r="AW163" s="79"/>
      <c r="AX163" s="79"/>
      <c r="AY163" s="79"/>
      <c r="AZ163" s="79"/>
      <c r="BA163" s="78" t="str">
        <f>REPLACE(INDEX(GroupVertices[Group],MATCH(Edges[[#This Row],[Vertex 1]],GroupVertices[Vertex],0)),1,1,"")</f>
        <v>2</v>
      </c>
      <c r="BB163" s="78" t="str">
        <f>REPLACE(INDEX(GroupVertices[Group],MATCH(Edges[[#This Row],[Vertex 2]],GroupVertices[Vertex],0)),1,1,"")</f>
        <v>1</v>
      </c>
    </row>
    <row r="164" spans="1:54" ht="15">
      <c r="A164" s="65" t="s">
        <v>292</v>
      </c>
      <c r="B164" s="65" t="s">
        <v>311</v>
      </c>
      <c r="C164" s="66" t="s">
        <v>2797</v>
      </c>
      <c r="D164" s="67"/>
      <c r="E164" s="68"/>
      <c r="F164" s="69"/>
      <c r="G164" s="66"/>
      <c r="H164" s="70"/>
      <c r="I164" s="71"/>
      <c r="J164" s="71"/>
      <c r="K164" s="34" t="s">
        <v>65</v>
      </c>
      <c r="L164" s="77">
        <v>164</v>
      </c>
      <c r="M164" s="77"/>
      <c r="N164" s="73"/>
      <c r="O164" s="79" t="s">
        <v>327</v>
      </c>
      <c r="P164" s="81">
        <v>43534.88508101852</v>
      </c>
      <c r="Q164" s="79" t="s">
        <v>524</v>
      </c>
      <c r="R164" s="79"/>
      <c r="S164" s="79"/>
      <c r="T164" s="79" t="s">
        <v>787</v>
      </c>
      <c r="U164" s="79"/>
      <c r="V164" s="82" t="s">
        <v>882</v>
      </c>
      <c r="W164" s="81">
        <v>43534.88508101852</v>
      </c>
      <c r="X164" s="82" t="s">
        <v>1168</v>
      </c>
      <c r="Y164" s="79"/>
      <c r="Z164" s="79"/>
      <c r="AA164" s="85" t="s">
        <v>1752</v>
      </c>
      <c r="AB164" s="85" t="s">
        <v>1751</v>
      </c>
      <c r="AC164" s="79" t="b">
        <v>0</v>
      </c>
      <c r="AD164" s="79">
        <v>3</v>
      </c>
      <c r="AE164" s="85" t="s">
        <v>2124</v>
      </c>
      <c r="AF164" s="79" t="b">
        <v>0</v>
      </c>
      <c r="AG164" s="79" t="s">
        <v>2139</v>
      </c>
      <c r="AH164" s="79"/>
      <c r="AI164" s="85" t="s">
        <v>2100</v>
      </c>
      <c r="AJ164" s="79" t="b">
        <v>0</v>
      </c>
      <c r="AK164" s="79">
        <v>0</v>
      </c>
      <c r="AL164" s="85" t="s">
        <v>2100</v>
      </c>
      <c r="AM164" s="79" t="s">
        <v>2144</v>
      </c>
      <c r="AN164" s="79" t="b">
        <v>0</v>
      </c>
      <c r="AO164" s="85" t="s">
        <v>1751</v>
      </c>
      <c r="AP164" s="79" t="s">
        <v>178</v>
      </c>
      <c r="AQ164" s="79">
        <v>0</v>
      </c>
      <c r="AR164" s="79">
        <v>0</v>
      </c>
      <c r="AS164" s="79"/>
      <c r="AT164" s="79"/>
      <c r="AU164" s="79"/>
      <c r="AV164" s="79"/>
      <c r="AW164" s="79"/>
      <c r="AX164" s="79"/>
      <c r="AY164" s="79"/>
      <c r="AZ164" s="79"/>
      <c r="BA164" s="78" t="str">
        <f>REPLACE(INDEX(GroupVertices[Group],MATCH(Edges[[#This Row],[Vertex 1]],GroupVertices[Vertex],0)),1,1,"")</f>
        <v>2</v>
      </c>
      <c r="BB164" s="78" t="str">
        <f>REPLACE(INDEX(GroupVertices[Group],MATCH(Edges[[#This Row],[Vertex 2]],GroupVertices[Vertex],0)),1,1,"")</f>
        <v>1</v>
      </c>
    </row>
    <row r="165" spans="1:54" ht="15">
      <c r="A165" s="65" t="s">
        <v>292</v>
      </c>
      <c r="B165" s="65" t="s">
        <v>311</v>
      </c>
      <c r="C165" s="66" t="s">
        <v>2797</v>
      </c>
      <c r="D165" s="67"/>
      <c r="E165" s="68"/>
      <c r="F165" s="69"/>
      <c r="G165" s="66"/>
      <c r="H165" s="70"/>
      <c r="I165" s="71"/>
      <c r="J165" s="71"/>
      <c r="K165" s="34" t="s">
        <v>65</v>
      </c>
      <c r="L165" s="77">
        <v>165</v>
      </c>
      <c r="M165" s="77"/>
      <c r="N165" s="73"/>
      <c r="O165" s="79" t="s">
        <v>327</v>
      </c>
      <c r="P165" s="81">
        <v>43534.886412037034</v>
      </c>
      <c r="Q165" s="79" t="s">
        <v>525</v>
      </c>
      <c r="R165" s="79"/>
      <c r="S165" s="79"/>
      <c r="T165" s="79" t="s">
        <v>787</v>
      </c>
      <c r="U165" s="79"/>
      <c r="V165" s="82" t="s">
        <v>882</v>
      </c>
      <c r="W165" s="81">
        <v>43534.886412037034</v>
      </c>
      <c r="X165" s="82" t="s">
        <v>1169</v>
      </c>
      <c r="Y165" s="79"/>
      <c r="Z165" s="79"/>
      <c r="AA165" s="85" t="s">
        <v>1753</v>
      </c>
      <c r="AB165" s="85" t="s">
        <v>1752</v>
      </c>
      <c r="AC165" s="79" t="b">
        <v>0</v>
      </c>
      <c r="AD165" s="79">
        <v>1</v>
      </c>
      <c r="AE165" s="85" t="s">
        <v>2124</v>
      </c>
      <c r="AF165" s="79" t="b">
        <v>0</v>
      </c>
      <c r="AG165" s="79" t="s">
        <v>2139</v>
      </c>
      <c r="AH165" s="79"/>
      <c r="AI165" s="85" t="s">
        <v>2100</v>
      </c>
      <c r="AJ165" s="79" t="b">
        <v>0</v>
      </c>
      <c r="AK165" s="79">
        <v>0</v>
      </c>
      <c r="AL165" s="85" t="s">
        <v>2100</v>
      </c>
      <c r="AM165" s="79" t="s">
        <v>2144</v>
      </c>
      <c r="AN165" s="79" t="b">
        <v>0</v>
      </c>
      <c r="AO165" s="85" t="s">
        <v>1752</v>
      </c>
      <c r="AP165" s="79" t="s">
        <v>178</v>
      </c>
      <c r="AQ165" s="79">
        <v>0</v>
      </c>
      <c r="AR165" s="79">
        <v>0</v>
      </c>
      <c r="AS165" s="79"/>
      <c r="AT165" s="79"/>
      <c r="AU165" s="79"/>
      <c r="AV165" s="79"/>
      <c r="AW165" s="79"/>
      <c r="AX165" s="79"/>
      <c r="AY165" s="79"/>
      <c r="AZ165" s="79"/>
      <c r="BA165" s="78" t="str">
        <f>REPLACE(INDEX(GroupVertices[Group],MATCH(Edges[[#This Row],[Vertex 1]],GroupVertices[Vertex],0)),1,1,"")</f>
        <v>2</v>
      </c>
      <c r="BB165" s="78" t="str">
        <f>REPLACE(INDEX(GroupVertices[Group],MATCH(Edges[[#This Row],[Vertex 2]],GroupVertices[Vertex],0)),1,1,"")</f>
        <v>1</v>
      </c>
    </row>
    <row r="166" spans="1:54" ht="15">
      <c r="A166" s="65" t="s">
        <v>292</v>
      </c>
      <c r="B166" s="65" t="s">
        <v>311</v>
      </c>
      <c r="C166" s="66" t="s">
        <v>2797</v>
      </c>
      <c r="D166" s="67"/>
      <c r="E166" s="68"/>
      <c r="F166" s="69"/>
      <c r="G166" s="66"/>
      <c r="H166" s="70"/>
      <c r="I166" s="71"/>
      <c r="J166" s="71"/>
      <c r="K166" s="34" t="s">
        <v>65</v>
      </c>
      <c r="L166" s="77">
        <v>166</v>
      </c>
      <c r="M166" s="77"/>
      <c r="N166" s="73"/>
      <c r="O166" s="79" t="s">
        <v>327</v>
      </c>
      <c r="P166" s="81">
        <v>43534.88695601852</v>
      </c>
      <c r="Q166" s="79" t="s">
        <v>526</v>
      </c>
      <c r="R166" s="79"/>
      <c r="S166" s="79"/>
      <c r="T166" s="79" t="s">
        <v>787</v>
      </c>
      <c r="U166" s="79"/>
      <c r="V166" s="82" t="s">
        <v>882</v>
      </c>
      <c r="W166" s="81">
        <v>43534.88695601852</v>
      </c>
      <c r="X166" s="82" t="s">
        <v>1170</v>
      </c>
      <c r="Y166" s="79"/>
      <c r="Z166" s="79"/>
      <c r="AA166" s="85" t="s">
        <v>1754</v>
      </c>
      <c r="AB166" s="85" t="s">
        <v>1753</v>
      </c>
      <c r="AC166" s="79" t="b">
        <v>0</v>
      </c>
      <c r="AD166" s="79">
        <v>2</v>
      </c>
      <c r="AE166" s="85" t="s">
        <v>2124</v>
      </c>
      <c r="AF166" s="79" t="b">
        <v>0</v>
      </c>
      <c r="AG166" s="79" t="s">
        <v>2139</v>
      </c>
      <c r="AH166" s="79"/>
      <c r="AI166" s="85" t="s">
        <v>2100</v>
      </c>
      <c r="AJ166" s="79" t="b">
        <v>0</v>
      </c>
      <c r="AK166" s="79">
        <v>0</v>
      </c>
      <c r="AL166" s="85" t="s">
        <v>2100</v>
      </c>
      <c r="AM166" s="79" t="s">
        <v>2144</v>
      </c>
      <c r="AN166" s="79" t="b">
        <v>0</v>
      </c>
      <c r="AO166" s="85" t="s">
        <v>1753</v>
      </c>
      <c r="AP166" s="79" t="s">
        <v>178</v>
      </c>
      <c r="AQ166" s="79">
        <v>0</v>
      </c>
      <c r="AR166" s="79">
        <v>0</v>
      </c>
      <c r="AS166" s="79"/>
      <c r="AT166" s="79"/>
      <c r="AU166" s="79"/>
      <c r="AV166" s="79"/>
      <c r="AW166" s="79"/>
      <c r="AX166" s="79"/>
      <c r="AY166" s="79"/>
      <c r="AZ166" s="79"/>
      <c r="BA166" s="78" t="str">
        <f>REPLACE(INDEX(GroupVertices[Group],MATCH(Edges[[#This Row],[Vertex 1]],GroupVertices[Vertex],0)),1,1,"")</f>
        <v>2</v>
      </c>
      <c r="BB166" s="78" t="str">
        <f>REPLACE(INDEX(GroupVertices[Group],MATCH(Edges[[#This Row],[Vertex 2]],GroupVertices[Vertex],0)),1,1,"")</f>
        <v>1</v>
      </c>
    </row>
    <row r="167" spans="1:54" ht="15">
      <c r="A167" s="65" t="s">
        <v>292</v>
      </c>
      <c r="B167" s="65" t="s">
        <v>311</v>
      </c>
      <c r="C167" s="66" t="s">
        <v>2797</v>
      </c>
      <c r="D167" s="67"/>
      <c r="E167" s="68"/>
      <c r="F167" s="69"/>
      <c r="G167" s="66"/>
      <c r="H167" s="70"/>
      <c r="I167" s="71"/>
      <c r="J167" s="71"/>
      <c r="K167" s="34" t="s">
        <v>65</v>
      </c>
      <c r="L167" s="77">
        <v>167</v>
      </c>
      <c r="M167" s="77"/>
      <c r="N167" s="73"/>
      <c r="O167" s="79" t="s">
        <v>327</v>
      </c>
      <c r="P167" s="81">
        <v>43534.88806712963</v>
      </c>
      <c r="Q167" s="79" t="s">
        <v>527</v>
      </c>
      <c r="R167" s="79"/>
      <c r="S167" s="79"/>
      <c r="T167" s="79" t="s">
        <v>787</v>
      </c>
      <c r="U167" s="79"/>
      <c r="V167" s="82" t="s">
        <v>882</v>
      </c>
      <c r="W167" s="81">
        <v>43534.88806712963</v>
      </c>
      <c r="X167" s="82" t="s">
        <v>1171</v>
      </c>
      <c r="Y167" s="79"/>
      <c r="Z167" s="79"/>
      <c r="AA167" s="85" t="s">
        <v>1755</v>
      </c>
      <c r="AB167" s="85" t="s">
        <v>1753</v>
      </c>
      <c r="AC167" s="79" t="b">
        <v>0</v>
      </c>
      <c r="AD167" s="79">
        <v>0</v>
      </c>
      <c r="AE167" s="85" t="s">
        <v>2124</v>
      </c>
      <c r="AF167" s="79" t="b">
        <v>0</v>
      </c>
      <c r="AG167" s="79" t="s">
        <v>2139</v>
      </c>
      <c r="AH167" s="79"/>
      <c r="AI167" s="85" t="s">
        <v>2100</v>
      </c>
      <c r="AJ167" s="79" t="b">
        <v>0</v>
      </c>
      <c r="AK167" s="79">
        <v>0</v>
      </c>
      <c r="AL167" s="85" t="s">
        <v>2100</v>
      </c>
      <c r="AM167" s="79" t="s">
        <v>2144</v>
      </c>
      <c r="AN167" s="79" t="b">
        <v>0</v>
      </c>
      <c r="AO167" s="85" t="s">
        <v>1753</v>
      </c>
      <c r="AP167" s="79" t="s">
        <v>178</v>
      </c>
      <c r="AQ167" s="79">
        <v>0</v>
      </c>
      <c r="AR167" s="79">
        <v>0</v>
      </c>
      <c r="AS167" s="79"/>
      <c r="AT167" s="79"/>
      <c r="AU167" s="79"/>
      <c r="AV167" s="79"/>
      <c r="AW167" s="79"/>
      <c r="AX167" s="79"/>
      <c r="AY167" s="79"/>
      <c r="AZ167" s="79"/>
      <c r="BA167" s="78" t="str">
        <f>REPLACE(INDEX(GroupVertices[Group],MATCH(Edges[[#This Row],[Vertex 1]],GroupVertices[Vertex],0)),1,1,"")</f>
        <v>2</v>
      </c>
      <c r="BB167" s="78" t="str">
        <f>REPLACE(INDEX(GroupVertices[Group],MATCH(Edges[[#This Row],[Vertex 2]],GroupVertices[Vertex],0)),1,1,"")</f>
        <v>1</v>
      </c>
    </row>
    <row r="168" spans="1:54" ht="15">
      <c r="A168" s="65" t="s">
        <v>292</v>
      </c>
      <c r="B168" s="65" t="s">
        <v>311</v>
      </c>
      <c r="C168" s="66" t="s">
        <v>2797</v>
      </c>
      <c r="D168" s="67"/>
      <c r="E168" s="68"/>
      <c r="F168" s="69"/>
      <c r="G168" s="66"/>
      <c r="H168" s="70"/>
      <c r="I168" s="71"/>
      <c r="J168" s="71"/>
      <c r="K168" s="34" t="s">
        <v>65</v>
      </c>
      <c r="L168" s="77">
        <v>168</v>
      </c>
      <c r="M168" s="77"/>
      <c r="N168" s="73"/>
      <c r="O168" s="79" t="s">
        <v>327</v>
      </c>
      <c r="P168" s="81">
        <v>43534.890081018515</v>
      </c>
      <c r="Q168" s="79" t="s">
        <v>528</v>
      </c>
      <c r="R168" s="82" t="s">
        <v>761</v>
      </c>
      <c r="S168" s="79" t="s">
        <v>780</v>
      </c>
      <c r="T168" s="79" t="s">
        <v>787</v>
      </c>
      <c r="U168" s="79"/>
      <c r="V168" s="82" t="s">
        <v>882</v>
      </c>
      <c r="W168" s="81">
        <v>43534.890081018515</v>
      </c>
      <c r="X168" s="82" t="s">
        <v>1172</v>
      </c>
      <c r="Y168" s="79"/>
      <c r="Z168" s="79"/>
      <c r="AA168" s="85" t="s">
        <v>1756</v>
      </c>
      <c r="AB168" s="85" t="s">
        <v>1987</v>
      </c>
      <c r="AC168" s="79" t="b">
        <v>0</v>
      </c>
      <c r="AD168" s="79">
        <v>3</v>
      </c>
      <c r="AE168" s="85" t="s">
        <v>2102</v>
      </c>
      <c r="AF168" s="79" t="b">
        <v>1</v>
      </c>
      <c r="AG168" s="79" t="s">
        <v>2139</v>
      </c>
      <c r="AH168" s="79"/>
      <c r="AI168" s="85" t="s">
        <v>1748</v>
      </c>
      <c r="AJ168" s="79" t="b">
        <v>0</v>
      </c>
      <c r="AK168" s="79">
        <v>0</v>
      </c>
      <c r="AL168" s="85" t="s">
        <v>2100</v>
      </c>
      <c r="AM168" s="79" t="s">
        <v>2144</v>
      </c>
      <c r="AN168" s="79" t="b">
        <v>0</v>
      </c>
      <c r="AO168" s="85" t="s">
        <v>1987</v>
      </c>
      <c r="AP168" s="79" t="s">
        <v>178</v>
      </c>
      <c r="AQ168" s="79">
        <v>0</v>
      </c>
      <c r="AR168" s="79">
        <v>0</v>
      </c>
      <c r="AS168" s="79"/>
      <c r="AT168" s="79"/>
      <c r="AU168" s="79"/>
      <c r="AV168" s="79"/>
      <c r="AW168" s="79"/>
      <c r="AX168" s="79"/>
      <c r="AY168" s="79"/>
      <c r="AZ168" s="79"/>
      <c r="BA168" s="78" t="str">
        <f>REPLACE(INDEX(GroupVertices[Group],MATCH(Edges[[#This Row],[Vertex 1]],GroupVertices[Vertex],0)),1,1,"")</f>
        <v>2</v>
      </c>
      <c r="BB168" s="78" t="str">
        <f>REPLACE(INDEX(GroupVertices[Group],MATCH(Edges[[#This Row],[Vertex 2]],GroupVertices[Vertex],0)),1,1,"")</f>
        <v>1</v>
      </c>
    </row>
    <row r="169" spans="1:54" ht="15">
      <c r="A169" s="65" t="s">
        <v>292</v>
      </c>
      <c r="B169" s="65" t="s">
        <v>311</v>
      </c>
      <c r="C169" s="66" t="s">
        <v>2797</v>
      </c>
      <c r="D169" s="67"/>
      <c r="E169" s="68"/>
      <c r="F169" s="69"/>
      <c r="G169" s="66"/>
      <c r="H169" s="70"/>
      <c r="I169" s="71"/>
      <c r="J169" s="71"/>
      <c r="K169" s="34" t="s">
        <v>65</v>
      </c>
      <c r="L169" s="77">
        <v>169</v>
      </c>
      <c r="M169" s="77"/>
      <c r="N169" s="73"/>
      <c r="O169" s="79" t="s">
        <v>327</v>
      </c>
      <c r="P169" s="81">
        <v>43534.891909722224</v>
      </c>
      <c r="Q169" s="79" t="s">
        <v>529</v>
      </c>
      <c r="R169" s="79"/>
      <c r="S169" s="79"/>
      <c r="T169" s="79" t="s">
        <v>787</v>
      </c>
      <c r="U169" s="79"/>
      <c r="V169" s="82" t="s">
        <v>882</v>
      </c>
      <c r="W169" s="81">
        <v>43534.891909722224</v>
      </c>
      <c r="X169" s="82" t="s">
        <v>1173</v>
      </c>
      <c r="Y169" s="79"/>
      <c r="Z169" s="79"/>
      <c r="AA169" s="85" t="s">
        <v>1757</v>
      </c>
      <c r="AB169" s="85" t="s">
        <v>1756</v>
      </c>
      <c r="AC169" s="79" t="b">
        <v>0</v>
      </c>
      <c r="AD169" s="79">
        <v>1</v>
      </c>
      <c r="AE169" s="85" t="s">
        <v>2124</v>
      </c>
      <c r="AF169" s="79" t="b">
        <v>0</v>
      </c>
      <c r="AG169" s="79" t="s">
        <v>2139</v>
      </c>
      <c r="AH169" s="79"/>
      <c r="AI169" s="85" t="s">
        <v>2100</v>
      </c>
      <c r="AJ169" s="79" t="b">
        <v>0</v>
      </c>
      <c r="AK169" s="79">
        <v>0</v>
      </c>
      <c r="AL169" s="85" t="s">
        <v>2100</v>
      </c>
      <c r="AM169" s="79" t="s">
        <v>2144</v>
      </c>
      <c r="AN169" s="79" t="b">
        <v>0</v>
      </c>
      <c r="AO169" s="85" t="s">
        <v>1756</v>
      </c>
      <c r="AP169" s="79" t="s">
        <v>178</v>
      </c>
      <c r="AQ169" s="79">
        <v>0</v>
      </c>
      <c r="AR169" s="79">
        <v>0</v>
      </c>
      <c r="AS169" s="79"/>
      <c r="AT169" s="79"/>
      <c r="AU169" s="79"/>
      <c r="AV169" s="79"/>
      <c r="AW169" s="79"/>
      <c r="AX169" s="79"/>
      <c r="AY169" s="79"/>
      <c r="AZ169" s="79"/>
      <c r="BA169" s="78" t="str">
        <f>REPLACE(INDEX(GroupVertices[Group],MATCH(Edges[[#This Row],[Vertex 1]],GroupVertices[Vertex],0)),1,1,"")</f>
        <v>2</v>
      </c>
      <c r="BB169" s="78" t="str">
        <f>REPLACE(INDEX(GroupVertices[Group],MATCH(Edges[[#This Row],[Vertex 2]],GroupVertices[Vertex],0)),1,1,"")</f>
        <v>1</v>
      </c>
    </row>
    <row r="170" spans="1:54" ht="15">
      <c r="A170" s="65" t="s">
        <v>292</v>
      </c>
      <c r="B170" s="65" t="s">
        <v>311</v>
      </c>
      <c r="C170" s="66" t="s">
        <v>2797</v>
      </c>
      <c r="D170" s="67"/>
      <c r="E170" s="68"/>
      <c r="F170" s="69"/>
      <c r="G170" s="66"/>
      <c r="H170" s="70"/>
      <c r="I170" s="71"/>
      <c r="J170" s="71"/>
      <c r="K170" s="34" t="s">
        <v>65</v>
      </c>
      <c r="L170" s="77">
        <v>170</v>
      </c>
      <c r="M170" s="77"/>
      <c r="N170" s="73"/>
      <c r="O170" s="79" t="s">
        <v>327</v>
      </c>
      <c r="P170" s="81">
        <v>43534.89295138889</v>
      </c>
      <c r="Q170" s="79" t="s">
        <v>530</v>
      </c>
      <c r="R170" s="79"/>
      <c r="S170" s="79"/>
      <c r="T170" s="79" t="s">
        <v>787</v>
      </c>
      <c r="U170" s="79"/>
      <c r="V170" s="82" t="s">
        <v>882</v>
      </c>
      <c r="W170" s="81">
        <v>43534.89295138889</v>
      </c>
      <c r="X170" s="82" t="s">
        <v>1174</v>
      </c>
      <c r="Y170" s="79"/>
      <c r="Z170" s="79"/>
      <c r="AA170" s="85" t="s">
        <v>1758</v>
      </c>
      <c r="AB170" s="85" t="s">
        <v>1757</v>
      </c>
      <c r="AC170" s="79" t="b">
        <v>0</v>
      </c>
      <c r="AD170" s="79">
        <v>3</v>
      </c>
      <c r="AE170" s="85" t="s">
        <v>2124</v>
      </c>
      <c r="AF170" s="79" t="b">
        <v>0</v>
      </c>
      <c r="AG170" s="79" t="s">
        <v>2139</v>
      </c>
      <c r="AH170" s="79"/>
      <c r="AI170" s="85" t="s">
        <v>2100</v>
      </c>
      <c r="AJ170" s="79" t="b">
        <v>0</v>
      </c>
      <c r="AK170" s="79">
        <v>0</v>
      </c>
      <c r="AL170" s="85" t="s">
        <v>2100</v>
      </c>
      <c r="AM170" s="79" t="s">
        <v>2144</v>
      </c>
      <c r="AN170" s="79" t="b">
        <v>0</v>
      </c>
      <c r="AO170" s="85" t="s">
        <v>1757</v>
      </c>
      <c r="AP170" s="79" t="s">
        <v>178</v>
      </c>
      <c r="AQ170" s="79">
        <v>0</v>
      </c>
      <c r="AR170" s="79">
        <v>0</v>
      </c>
      <c r="AS170" s="79"/>
      <c r="AT170" s="79"/>
      <c r="AU170" s="79"/>
      <c r="AV170" s="79"/>
      <c r="AW170" s="79"/>
      <c r="AX170" s="79"/>
      <c r="AY170" s="79"/>
      <c r="AZ170" s="79"/>
      <c r="BA170" s="78" t="str">
        <f>REPLACE(INDEX(GroupVertices[Group],MATCH(Edges[[#This Row],[Vertex 1]],GroupVertices[Vertex],0)),1,1,"")</f>
        <v>2</v>
      </c>
      <c r="BB170" s="78" t="str">
        <f>REPLACE(INDEX(GroupVertices[Group],MATCH(Edges[[#This Row],[Vertex 2]],GroupVertices[Vertex],0)),1,1,"")</f>
        <v>1</v>
      </c>
    </row>
    <row r="171" spans="1:54" ht="15">
      <c r="A171" s="65" t="s">
        <v>292</v>
      </c>
      <c r="B171" s="65" t="s">
        <v>311</v>
      </c>
      <c r="C171" s="66" t="s">
        <v>2797</v>
      </c>
      <c r="D171" s="67"/>
      <c r="E171" s="68"/>
      <c r="F171" s="69"/>
      <c r="G171" s="66"/>
      <c r="H171" s="70"/>
      <c r="I171" s="71"/>
      <c r="J171" s="71"/>
      <c r="K171" s="34" t="s">
        <v>65</v>
      </c>
      <c r="L171" s="77">
        <v>171</v>
      </c>
      <c r="M171" s="77"/>
      <c r="N171" s="73"/>
      <c r="O171" s="79" t="s">
        <v>327</v>
      </c>
      <c r="P171" s="81">
        <v>43534.89423611111</v>
      </c>
      <c r="Q171" s="79" t="s">
        <v>531</v>
      </c>
      <c r="R171" s="79"/>
      <c r="S171" s="79"/>
      <c r="T171" s="79" t="s">
        <v>787</v>
      </c>
      <c r="U171" s="79"/>
      <c r="V171" s="82" t="s">
        <v>882</v>
      </c>
      <c r="W171" s="81">
        <v>43534.89423611111</v>
      </c>
      <c r="X171" s="82" t="s">
        <v>1175</v>
      </c>
      <c r="Y171" s="79"/>
      <c r="Z171" s="79"/>
      <c r="AA171" s="85" t="s">
        <v>1759</v>
      </c>
      <c r="AB171" s="85" t="s">
        <v>1758</v>
      </c>
      <c r="AC171" s="79" t="b">
        <v>0</v>
      </c>
      <c r="AD171" s="79">
        <v>4</v>
      </c>
      <c r="AE171" s="85" t="s">
        <v>2124</v>
      </c>
      <c r="AF171" s="79" t="b">
        <v>0</v>
      </c>
      <c r="AG171" s="79" t="s">
        <v>2139</v>
      </c>
      <c r="AH171" s="79"/>
      <c r="AI171" s="85" t="s">
        <v>2100</v>
      </c>
      <c r="AJ171" s="79" t="b">
        <v>0</v>
      </c>
      <c r="AK171" s="79">
        <v>0</v>
      </c>
      <c r="AL171" s="85" t="s">
        <v>2100</v>
      </c>
      <c r="AM171" s="79" t="s">
        <v>2144</v>
      </c>
      <c r="AN171" s="79" t="b">
        <v>0</v>
      </c>
      <c r="AO171" s="85" t="s">
        <v>1758</v>
      </c>
      <c r="AP171" s="79" t="s">
        <v>178</v>
      </c>
      <c r="AQ171" s="79">
        <v>0</v>
      </c>
      <c r="AR171" s="79">
        <v>0</v>
      </c>
      <c r="AS171" s="79"/>
      <c r="AT171" s="79"/>
      <c r="AU171" s="79"/>
      <c r="AV171" s="79"/>
      <c r="AW171" s="79"/>
      <c r="AX171" s="79"/>
      <c r="AY171" s="79"/>
      <c r="AZ171" s="79"/>
      <c r="BA171" s="78" t="str">
        <f>REPLACE(INDEX(GroupVertices[Group],MATCH(Edges[[#This Row],[Vertex 1]],GroupVertices[Vertex],0)),1,1,"")</f>
        <v>2</v>
      </c>
      <c r="BB171" s="78" t="str">
        <f>REPLACE(INDEX(GroupVertices[Group],MATCH(Edges[[#This Row],[Vertex 2]],GroupVertices[Vertex],0)),1,1,"")</f>
        <v>1</v>
      </c>
    </row>
    <row r="172" spans="1:54" ht="15">
      <c r="A172" s="65" t="s">
        <v>292</v>
      </c>
      <c r="B172" s="65" t="s">
        <v>311</v>
      </c>
      <c r="C172" s="66" t="s">
        <v>2797</v>
      </c>
      <c r="D172" s="67"/>
      <c r="E172" s="68"/>
      <c r="F172" s="69"/>
      <c r="G172" s="66"/>
      <c r="H172" s="70"/>
      <c r="I172" s="71"/>
      <c r="J172" s="71"/>
      <c r="K172" s="34" t="s">
        <v>65</v>
      </c>
      <c r="L172" s="77">
        <v>172</v>
      </c>
      <c r="M172" s="77"/>
      <c r="N172" s="73"/>
      <c r="O172" s="79" t="s">
        <v>327</v>
      </c>
      <c r="P172" s="81">
        <v>43534.89543981481</v>
      </c>
      <c r="Q172" s="79" t="s">
        <v>532</v>
      </c>
      <c r="R172" s="79"/>
      <c r="S172" s="79"/>
      <c r="T172" s="79" t="s">
        <v>787</v>
      </c>
      <c r="U172" s="79"/>
      <c r="V172" s="82" t="s">
        <v>882</v>
      </c>
      <c r="W172" s="81">
        <v>43534.89543981481</v>
      </c>
      <c r="X172" s="82" t="s">
        <v>1176</v>
      </c>
      <c r="Y172" s="79"/>
      <c r="Z172" s="79"/>
      <c r="AA172" s="85" t="s">
        <v>1760</v>
      </c>
      <c r="AB172" s="85" t="s">
        <v>1759</v>
      </c>
      <c r="AC172" s="79" t="b">
        <v>0</v>
      </c>
      <c r="AD172" s="79">
        <v>4</v>
      </c>
      <c r="AE172" s="85" t="s">
        <v>2124</v>
      </c>
      <c r="AF172" s="79" t="b">
        <v>0</v>
      </c>
      <c r="AG172" s="79" t="s">
        <v>2139</v>
      </c>
      <c r="AH172" s="79"/>
      <c r="AI172" s="85" t="s">
        <v>2100</v>
      </c>
      <c r="AJ172" s="79" t="b">
        <v>0</v>
      </c>
      <c r="AK172" s="79">
        <v>0</v>
      </c>
      <c r="AL172" s="85" t="s">
        <v>2100</v>
      </c>
      <c r="AM172" s="79" t="s">
        <v>2144</v>
      </c>
      <c r="AN172" s="79" t="b">
        <v>0</v>
      </c>
      <c r="AO172" s="85" t="s">
        <v>1759</v>
      </c>
      <c r="AP172" s="79" t="s">
        <v>178</v>
      </c>
      <c r="AQ172" s="79">
        <v>0</v>
      </c>
      <c r="AR172" s="79">
        <v>0</v>
      </c>
      <c r="AS172" s="79"/>
      <c r="AT172" s="79"/>
      <c r="AU172" s="79"/>
      <c r="AV172" s="79"/>
      <c r="AW172" s="79"/>
      <c r="AX172" s="79"/>
      <c r="AY172" s="79"/>
      <c r="AZ172" s="79"/>
      <c r="BA172" s="78" t="str">
        <f>REPLACE(INDEX(GroupVertices[Group],MATCH(Edges[[#This Row],[Vertex 1]],GroupVertices[Vertex],0)),1,1,"")</f>
        <v>2</v>
      </c>
      <c r="BB172" s="78" t="str">
        <f>REPLACE(INDEX(GroupVertices[Group],MATCH(Edges[[#This Row],[Vertex 2]],GroupVertices[Vertex],0)),1,1,"")</f>
        <v>1</v>
      </c>
    </row>
    <row r="173" spans="1:54" ht="15">
      <c r="A173" s="65" t="s">
        <v>292</v>
      </c>
      <c r="B173" s="65" t="s">
        <v>311</v>
      </c>
      <c r="C173" s="66" t="s">
        <v>2797</v>
      </c>
      <c r="D173" s="67"/>
      <c r="E173" s="68"/>
      <c r="F173" s="69"/>
      <c r="G173" s="66"/>
      <c r="H173" s="70"/>
      <c r="I173" s="71"/>
      <c r="J173" s="71"/>
      <c r="K173" s="34" t="s">
        <v>65</v>
      </c>
      <c r="L173" s="77">
        <v>173</v>
      </c>
      <c r="M173" s="77"/>
      <c r="N173" s="73"/>
      <c r="O173" s="79" t="s">
        <v>327</v>
      </c>
      <c r="P173" s="81">
        <v>43534.896585648145</v>
      </c>
      <c r="Q173" s="79" t="s">
        <v>533</v>
      </c>
      <c r="R173" s="79"/>
      <c r="S173" s="79"/>
      <c r="T173" s="79" t="s">
        <v>787</v>
      </c>
      <c r="U173" s="79"/>
      <c r="V173" s="82" t="s">
        <v>882</v>
      </c>
      <c r="W173" s="81">
        <v>43534.896585648145</v>
      </c>
      <c r="X173" s="82" t="s">
        <v>1177</v>
      </c>
      <c r="Y173" s="79"/>
      <c r="Z173" s="79"/>
      <c r="AA173" s="85" t="s">
        <v>1761</v>
      </c>
      <c r="AB173" s="85" t="s">
        <v>1760</v>
      </c>
      <c r="AC173" s="79" t="b">
        <v>0</v>
      </c>
      <c r="AD173" s="79">
        <v>5</v>
      </c>
      <c r="AE173" s="85" t="s">
        <v>2124</v>
      </c>
      <c r="AF173" s="79" t="b">
        <v>0</v>
      </c>
      <c r="AG173" s="79" t="s">
        <v>2139</v>
      </c>
      <c r="AH173" s="79"/>
      <c r="AI173" s="85" t="s">
        <v>2100</v>
      </c>
      <c r="AJ173" s="79" t="b">
        <v>0</v>
      </c>
      <c r="AK173" s="79">
        <v>0</v>
      </c>
      <c r="AL173" s="85" t="s">
        <v>2100</v>
      </c>
      <c r="AM173" s="79" t="s">
        <v>2144</v>
      </c>
      <c r="AN173" s="79" t="b">
        <v>0</v>
      </c>
      <c r="AO173" s="85" t="s">
        <v>1760</v>
      </c>
      <c r="AP173" s="79" t="s">
        <v>178</v>
      </c>
      <c r="AQ173" s="79">
        <v>0</v>
      </c>
      <c r="AR173" s="79">
        <v>0</v>
      </c>
      <c r="AS173" s="79"/>
      <c r="AT173" s="79"/>
      <c r="AU173" s="79"/>
      <c r="AV173" s="79"/>
      <c r="AW173" s="79"/>
      <c r="AX173" s="79"/>
      <c r="AY173" s="79"/>
      <c r="AZ173" s="79"/>
      <c r="BA173" s="78" t="str">
        <f>REPLACE(INDEX(GroupVertices[Group],MATCH(Edges[[#This Row],[Vertex 1]],GroupVertices[Vertex],0)),1,1,"")</f>
        <v>2</v>
      </c>
      <c r="BB173" s="78" t="str">
        <f>REPLACE(INDEX(GroupVertices[Group],MATCH(Edges[[#This Row],[Vertex 2]],GroupVertices[Vertex],0)),1,1,"")</f>
        <v>1</v>
      </c>
    </row>
    <row r="174" spans="1:54" ht="15">
      <c r="A174" s="65" t="s">
        <v>292</v>
      </c>
      <c r="B174" s="65" t="s">
        <v>311</v>
      </c>
      <c r="C174" s="66" t="s">
        <v>2797</v>
      </c>
      <c r="D174" s="67"/>
      <c r="E174" s="68"/>
      <c r="F174" s="69"/>
      <c r="G174" s="66"/>
      <c r="H174" s="70"/>
      <c r="I174" s="71"/>
      <c r="J174" s="71"/>
      <c r="K174" s="34" t="s">
        <v>65</v>
      </c>
      <c r="L174" s="77">
        <v>174</v>
      </c>
      <c r="M174" s="77"/>
      <c r="N174" s="73"/>
      <c r="O174" s="79" t="s">
        <v>327</v>
      </c>
      <c r="P174" s="81">
        <v>43534.89986111111</v>
      </c>
      <c r="Q174" s="79" t="s">
        <v>534</v>
      </c>
      <c r="R174" s="79"/>
      <c r="S174" s="79"/>
      <c r="T174" s="79" t="s">
        <v>787</v>
      </c>
      <c r="U174" s="79"/>
      <c r="V174" s="82" t="s">
        <v>882</v>
      </c>
      <c r="W174" s="81">
        <v>43534.89986111111</v>
      </c>
      <c r="X174" s="82" t="s">
        <v>1178</v>
      </c>
      <c r="Y174" s="79"/>
      <c r="Z174" s="79"/>
      <c r="AA174" s="85" t="s">
        <v>1762</v>
      </c>
      <c r="AB174" s="85" t="s">
        <v>1988</v>
      </c>
      <c r="AC174" s="79" t="b">
        <v>0</v>
      </c>
      <c r="AD174" s="79">
        <v>0</v>
      </c>
      <c r="AE174" s="85" t="s">
        <v>2102</v>
      </c>
      <c r="AF174" s="79" t="b">
        <v>0</v>
      </c>
      <c r="AG174" s="79" t="s">
        <v>2139</v>
      </c>
      <c r="AH174" s="79"/>
      <c r="AI174" s="85" t="s">
        <v>2100</v>
      </c>
      <c r="AJ174" s="79" t="b">
        <v>0</v>
      </c>
      <c r="AK174" s="79">
        <v>0</v>
      </c>
      <c r="AL174" s="85" t="s">
        <v>2100</v>
      </c>
      <c r="AM174" s="79" t="s">
        <v>2144</v>
      </c>
      <c r="AN174" s="79" t="b">
        <v>0</v>
      </c>
      <c r="AO174" s="85" t="s">
        <v>1988</v>
      </c>
      <c r="AP174" s="79" t="s">
        <v>178</v>
      </c>
      <c r="AQ174" s="79">
        <v>0</v>
      </c>
      <c r="AR174" s="79">
        <v>0</v>
      </c>
      <c r="AS174" s="79"/>
      <c r="AT174" s="79"/>
      <c r="AU174" s="79"/>
      <c r="AV174" s="79"/>
      <c r="AW174" s="79"/>
      <c r="AX174" s="79"/>
      <c r="AY174" s="79"/>
      <c r="AZ174" s="79"/>
      <c r="BA174" s="78" t="str">
        <f>REPLACE(INDEX(GroupVertices[Group],MATCH(Edges[[#This Row],[Vertex 1]],GroupVertices[Vertex],0)),1,1,"")</f>
        <v>2</v>
      </c>
      <c r="BB174" s="78" t="str">
        <f>REPLACE(INDEX(GroupVertices[Group],MATCH(Edges[[#This Row],[Vertex 2]],GroupVertices[Vertex],0)),1,1,"")</f>
        <v>1</v>
      </c>
    </row>
    <row r="175" spans="1:54" ht="15">
      <c r="A175" s="65" t="s">
        <v>292</v>
      </c>
      <c r="B175" s="65" t="s">
        <v>311</v>
      </c>
      <c r="C175" s="66" t="s">
        <v>2797</v>
      </c>
      <c r="D175" s="67"/>
      <c r="E175" s="68"/>
      <c r="F175" s="69"/>
      <c r="G175" s="66"/>
      <c r="H175" s="70"/>
      <c r="I175" s="71"/>
      <c r="J175" s="71"/>
      <c r="K175" s="34" t="s">
        <v>65</v>
      </c>
      <c r="L175" s="77">
        <v>175</v>
      </c>
      <c r="M175" s="77"/>
      <c r="N175" s="73"/>
      <c r="O175" s="79" t="s">
        <v>327</v>
      </c>
      <c r="P175" s="81">
        <v>43534.90105324074</v>
      </c>
      <c r="Q175" s="79" t="s">
        <v>535</v>
      </c>
      <c r="R175" s="79"/>
      <c r="S175" s="79"/>
      <c r="T175" s="79" t="s">
        <v>787</v>
      </c>
      <c r="U175" s="79"/>
      <c r="V175" s="82" t="s">
        <v>882</v>
      </c>
      <c r="W175" s="81">
        <v>43534.90105324074</v>
      </c>
      <c r="X175" s="82" t="s">
        <v>1179</v>
      </c>
      <c r="Y175" s="79"/>
      <c r="Z175" s="79"/>
      <c r="AA175" s="85" t="s">
        <v>1763</v>
      </c>
      <c r="AB175" s="85" t="s">
        <v>1762</v>
      </c>
      <c r="AC175" s="79" t="b">
        <v>0</v>
      </c>
      <c r="AD175" s="79">
        <v>1</v>
      </c>
      <c r="AE175" s="85" t="s">
        <v>2124</v>
      </c>
      <c r="AF175" s="79" t="b">
        <v>0</v>
      </c>
      <c r="AG175" s="79" t="s">
        <v>2139</v>
      </c>
      <c r="AH175" s="79"/>
      <c r="AI175" s="85" t="s">
        <v>2100</v>
      </c>
      <c r="AJ175" s="79" t="b">
        <v>0</v>
      </c>
      <c r="AK175" s="79">
        <v>0</v>
      </c>
      <c r="AL175" s="85" t="s">
        <v>2100</v>
      </c>
      <c r="AM175" s="79" t="s">
        <v>2144</v>
      </c>
      <c r="AN175" s="79" t="b">
        <v>0</v>
      </c>
      <c r="AO175" s="85" t="s">
        <v>1762</v>
      </c>
      <c r="AP175" s="79" t="s">
        <v>178</v>
      </c>
      <c r="AQ175" s="79">
        <v>0</v>
      </c>
      <c r="AR175" s="79">
        <v>0</v>
      </c>
      <c r="AS175" s="79"/>
      <c r="AT175" s="79"/>
      <c r="AU175" s="79"/>
      <c r="AV175" s="79"/>
      <c r="AW175" s="79"/>
      <c r="AX175" s="79"/>
      <c r="AY175" s="79"/>
      <c r="AZ175" s="79"/>
      <c r="BA175" s="78" t="str">
        <f>REPLACE(INDEX(GroupVertices[Group],MATCH(Edges[[#This Row],[Vertex 1]],GroupVertices[Vertex],0)),1,1,"")</f>
        <v>2</v>
      </c>
      <c r="BB175" s="78" t="str">
        <f>REPLACE(INDEX(GroupVertices[Group],MATCH(Edges[[#This Row],[Vertex 2]],GroupVertices[Vertex],0)),1,1,"")</f>
        <v>1</v>
      </c>
    </row>
    <row r="176" spans="1:54" ht="15">
      <c r="A176" s="65" t="s">
        <v>292</v>
      </c>
      <c r="B176" s="65" t="s">
        <v>311</v>
      </c>
      <c r="C176" s="66" t="s">
        <v>2797</v>
      </c>
      <c r="D176" s="67"/>
      <c r="E176" s="68"/>
      <c r="F176" s="69"/>
      <c r="G176" s="66"/>
      <c r="H176" s="70"/>
      <c r="I176" s="71"/>
      <c r="J176" s="71"/>
      <c r="K176" s="34" t="s">
        <v>65</v>
      </c>
      <c r="L176" s="77">
        <v>176</v>
      </c>
      <c r="M176" s="77"/>
      <c r="N176" s="73"/>
      <c r="O176" s="79" t="s">
        <v>327</v>
      </c>
      <c r="P176" s="81">
        <v>43534.90231481481</v>
      </c>
      <c r="Q176" s="79" t="s">
        <v>536</v>
      </c>
      <c r="R176" s="79"/>
      <c r="S176" s="79"/>
      <c r="T176" s="79" t="s">
        <v>787</v>
      </c>
      <c r="U176" s="79"/>
      <c r="V176" s="82" t="s">
        <v>882</v>
      </c>
      <c r="W176" s="81">
        <v>43534.90231481481</v>
      </c>
      <c r="X176" s="82" t="s">
        <v>1180</v>
      </c>
      <c r="Y176" s="79"/>
      <c r="Z176" s="79"/>
      <c r="AA176" s="85" t="s">
        <v>1764</v>
      </c>
      <c r="AB176" s="85" t="s">
        <v>1763</v>
      </c>
      <c r="AC176" s="79" t="b">
        <v>0</v>
      </c>
      <c r="AD176" s="79">
        <v>0</v>
      </c>
      <c r="AE176" s="85" t="s">
        <v>2124</v>
      </c>
      <c r="AF176" s="79" t="b">
        <v>0</v>
      </c>
      <c r="AG176" s="79" t="s">
        <v>2139</v>
      </c>
      <c r="AH176" s="79"/>
      <c r="AI176" s="85" t="s">
        <v>2100</v>
      </c>
      <c r="AJ176" s="79" t="b">
        <v>0</v>
      </c>
      <c r="AK176" s="79">
        <v>0</v>
      </c>
      <c r="AL176" s="85" t="s">
        <v>2100</v>
      </c>
      <c r="AM176" s="79" t="s">
        <v>2144</v>
      </c>
      <c r="AN176" s="79" t="b">
        <v>0</v>
      </c>
      <c r="AO176" s="85" t="s">
        <v>1763</v>
      </c>
      <c r="AP176" s="79" t="s">
        <v>178</v>
      </c>
      <c r="AQ176" s="79">
        <v>0</v>
      </c>
      <c r="AR176" s="79">
        <v>0</v>
      </c>
      <c r="AS176" s="79"/>
      <c r="AT176" s="79"/>
      <c r="AU176" s="79"/>
      <c r="AV176" s="79"/>
      <c r="AW176" s="79"/>
      <c r="AX176" s="79"/>
      <c r="AY176" s="79"/>
      <c r="AZ176" s="79"/>
      <c r="BA176" s="78" t="str">
        <f>REPLACE(INDEX(GroupVertices[Group],MATCH(Edges[[#This Row],[Vertex 1]],GroupVertices[Vertex],0)),1,1,"")</f>
        <v>2</v>
      </c>
      <c r="BB176" s="78" t="str">
        <f>REPLACE(INDEX(GroupVertices[Group],MATCH(Edges[[#This Row],[Vertex 2]],GroupVertices[Vertex],0)),1,1,"")</f>
        <v>1</v>
      </c>
    </row>
    <row r="177" spans="1:54" ht="15">
      <c r="A177" s="65" t="s">
        <v>292</v>
      </c>
      <c r="B177" s="65" t="s">
        <v>311</v>
      </c>
      <c r="C177" s="66" t="s">
        <v>2797</v>
      </c>
      <c r="D177" s="67"/>
      <c r="E177" s="68"/>
      <c r="F177" s="69"/>
      <c r="G177" s="66"/>
      <c r="H177" s="70"/>
      <c r="I177" s="71"/>
      <c r="J177" s="71"/>
      <c r="K177" s="34" t="s">
        <v>65</v>
      </c>
      <c r="L177" s="77">
        <v>177</v>
      </c>
      <c r="M177" s="77"/>
      <c r="N177" s="73"/>
      <c r="O177" s="79" t="s">
        <v>327</v>
      </c>
      <c r="P177" s="81">
        <v>43534.90351851852</v>
      </c>
      <c r="Q177" s="79" t="s">
        <v>537</v>
      </c>
      <c r="R177" s="79"/>
      <c r="S177" s="79"/>
      <c r="T177" s="79" t="s">
        <v>787</v>
      </c>
      <c r="U177" s="79"/>
      <c r="V177" s="82" t="s">
        <v>882</v>
      </c>
      <c r="W177" s="81">
        <v>43534.90351851852</v>
      </c>
      <c r="X177" s="82" t="s">
        <v>1181</v>
      </c>
      <c r="Y177" s="79"/>
      <c r="Z177" s="79"/>
      <c r="AA177" s="85" t="s">
        <v>1765</v>
      </c>
      <c r="AB177" s="85" t="s">
        <v>1764</v>
      </c>
      <c r="AC177" s="79" t="b">
        <v>0</v>
      </c>
      <c r="AD177" s="79">
        <v>1</v>
      </c>
      <c r="AE177" s="85" t="s">
        <v>2124</v>
      </c>
      <c r="AF177" s="79" t="b">
        <v>0</v>
      </c>
      <c r="AG177" s="79" t="s">
        <v>2139</v>
      </c>
      <c r="AH177" s="79"/>
      <c r="AI177" s="85" t="s">
        <v>2100</v>
      </c>
      <c r="AJ177" s="79" t="b">
        <v>0</v>
      </c>
      <c r="AK177" s="79">
        <v>0</v>
      </c>
      <c r="AL177" s="85" t="s">
        <v>2100</v>
      </c>
      <c r="AM177" s="79" t="s">
        <v>2144</v>
      </c>
      <c r="AN177" s="79" t="b">
        <v>0</v>
      </c>
      <c r="AO177" s="85" t="s">
        <v>1764</v>
      </c>
      <c r="AP177" s="79" t="s">
        <v>178</v>
      </c>
      <c r="AQ177" s="79">
        <v>0</v>
      </c>
      <c r="AR177" s="79">
        <v>0</v>
      </c>
      <c r="AS177" s="79"/>
      <c r="AT177" s="79"/>
      <c r="AU177" s="79"/>
      <c r="AV177" s="79"/>
      <c r="AW177" s="79"/>
      <c r="AX177" s="79"/>
      <c r="AY177" s="79"/>
      <c r="AZ177" s="79"/>
      <c r="BA177" s="78" t="str">
        <f>REPLACE(INDEX(GroupVertices[Group],MATCH(Edges[[#This Row],[Vertex 1]],GroupVertices[Vertex],0)),1,1,"")</f>
        <v>2</v>
      </c>
      <c r="BB177" s="78" t="str">
        <f>REPLACE(INDEX(GroupVertices[Group],MATCH(Edges[[#This Row],[Vertex 2]],GroupVertices[Vertex],0)),1,1,"")</f>
        <v>1</v>
      </c>
    </row>
    <row r="178" spans="1:54" ht="15">
      <c r="A178" s="65" t="s">
        <v>292</v>
      </c>
      <c r="B178" s="65" t="s">
        <v>311</v>
      </c>
      <c r="C178" s="66" t="s">
        <v>2797</v>
      </c>
      <c r="D178" s="67"/>
      <c r="E178" s="68"/>
      <c r="F178" s="69"/>
      <c r="G178" s="66"/>
      <c r="H178" s="70"/>
      <c r="I178" s="71"/>
      <c r="J178" s="71"/>
      <c r="K178" s="34" t="s">
        <v>65</v>
      </c>
      <c r="L178" s="77">
        <v>178</v>
      </c>
      <c r="M178" s="77"/>
      <c r="N178" s="73"/>
      <c r="O178" s="79" t="s">
        <v>327</v>
      </c>
      <c r="P178" s="81">
        <v>43534.9109375</v>
      </c>
      <c r="Q178" s="79" t="s">
        <v>538</v>
      </c>
      <c r="R178" s="79"/>
      <c r="S178" s="79"/>
      <c r="T178" s="79" t="s">
        <v>787</v>
      </c>
      <c r="U178" s="79"/>
      <c r="V178" s="82" t="s">
        <v>882</v>
      </c>
      <c r="W178" s="81">
        <v>43534.9109375</v>
      </c>
      <c r="X178" s="82" t="s">
        <v>1182</v>
      </c>
      <c r="Y178" s="79"/>
      <c r="Z178" s="79"/>
      <c r="AA178" s="85" t="s">
        <v>1766</v>
      </c>
      <c r="AB178" s="85" t="s">
        <v>1761</v>
      </c>
      <c r="AC178" s="79" t="b">
        <v>0</v>
      </c>
      <c r="AD178" s="79">
        <v>3</v>
      </c>
      <c r="AE178" s="85" t="s">
        <v>2124</v>
      </c>
      <c r="AF178" s="79" t="b">
        <v>0</v>
      </c>
      <c r="AG178" s="79" t="s">
        <v>2139</v>
      </c>
      <c r="AH178" s="79"/>
      <c r="AI178" s="85" t="s">
        <v>2100</v>
      </c>
      <c r="AJ178" s="79" t="b">
        <v>0</v>
      </c>
      <c r="AK178" s="79">
        <v>0</v>
      </c>
      <c r="AL178" s="85" t="s">
        <v>2100</v>
      </c>
      <c r="AM178" s="79" t="s">
        <v>2144</v>
      </c>
      <c r="AN178" s="79" t="b">
        <v>0</v>
      </c>
      <c r="AO178" s="85" t="s">
        <v>1761</v>
      </c>
      <c r="AP178" s="79" t="s">
        <v>178</v>
      </c>
      <c r="AQ178" s="79">
        <v>0</v>
      </c>
      <c r="AR178" s="79">
        <v>0</v>
      </c>
      <c r="AS178" s="79"/>
      <c r="AT178" s="79"/>
      <c r="AU178" s="79"/>
      <c r="AV178" s="79"/>
      <c r="AW178" s="79"/>
      <c r="AX178" s="79"/>
      <c r="AY178" s="79"/>
      <c r="AZ178" s="79"/>
      <c r="BA178" s="78" t="str">
        <f>REPLACE(INDEX(GroupVertices[Group],MATCH(Edges[[#This Row],[Vertex 1]],GroupVertices[Vertex],0)),1,1,"")</f>
        <v>2</v>
      </c>
      <c r="BB178" s="78" t="str">
        <f>REPLACE(INDEX(GroupVertices[Group],MATCH(Edges[[#This Row],[Vertex 2]],GroupVertices[Vertex],0)),1,1,"")</f>
        <v>1</v>
      </c>
    </row>
    <row r="179" spans="1:54" ht="15">
      <c r="A179" s="65" t="s">
        <v>253</v>
      </c>
      <c r="B179" s="65" t="s">
        <v>311</v>
      </c>
      <c r="C179" s="66" t="s">
        <v>2797</v>
      </c>
      <c r="D179" s="67"/>
      <c r="E179" s="68"/>
      <c r="F179" s="69"/>
      <c r="G179" s="66"/>
      <c r="H179" s="70"/>
      <c r="I179" s="71"/>
      <c r="J179" s="71"/>
      <c r="K179" s="34" t="s">
        <v>65</v>
      </c>
      <c r="L179" s="77">
        <v>179</v>
      </c>
      <c r="M179" s="77"/>
      <c r="N179" s="73"/>
      <c r="O179" s="79" t="s">
        <v>327</v>
      </c>
      <c r="P179" s="81">
        <v>43529.80915509259</v>
      </c>
      <c r="Q179" s="79" t="s">
        <v>371</v>
      </c>
      <c r="R179" s="79"/>
      <c r="S179" s="79"/>
      <c r="T179" s="79" t="s">
        <v>787</v>
      </c>
      <c r="U179" s="79"/>
      <c r="V179" s="82" t="s">
        <v>843</v>
      </c>
      <c r="W179" s="81">
        <v>43529.80915509259</v>
      </c>
      <c r="X179" s="82" t="s">
        <v>966</v>
      </c>
      <c r="Y179" s="79"/>
      <c r="Z179" s="79"/>
      <c r="AA179" s="85" t="s">
        <v>1548</v>
      </c>
      <c r="AB179" s="85" t="s">
        <v>1963</v>
      </c>
      <c r="AC179" s="79" t="b">
        <v>0</v>
      </c>
      <c r="AD179" s="79">
        <v>0</v>
      </c>
      <c r="AE179" s="85" t="s">
        <v>2102</v>
      </c>
      <c r="AF179" s="79" t="b">
        <v>0</v>
      </c>
      <c r="AG179" s="79" t="s">
        <v>2139</v>
      </c>
      <c r="AH179" s="79"/>
      <c r="AI179" s="85" t="s">
        <v>2100</v>
      </c>
      <c r="AJ179" s="79" t="b">
        <v>0</v>
      </c>
      <c r="AK179" s="79">
        <v>0</v>
      </c>
      <c r="AL179" s="85" t="s">
        <v>2100</v>
      </c>
      <c r="AM179" s="79" t="s">
        <v>2148</v>
      </c>
      <c r="AN179" s="79" t="b">
        <v>0</v>
      </c>
      <c r="AO179" s="85" t="s">
        <v>1963</v>
      </c>
      <c r="AP179" s="79" t="s">
        <v>178</v>
      </c>
      <c r="AQ179" s="79">
        <v>0</v>
      </c>
      <c r="AR179" s="79">
        <v>0</v>
      </c>
      <c r="AS179" s="79"/>
      <c r="AT179" s="79"/>
      <c r="AU179" s="79"/>
      <c r="AV179" s="79"/>
      <c r="AW179" s="79"/>
      <c r="AX179" s="79"/>
      <c r="AY179" s="79"/>
      <c r="AZ179" s="79"/>
      <c r="BA179" s="78" t="str">
        <f>REPLACE(INDEX(GroupVertices[Group],MATCH(Edges[[#This Row],[Vertex 1]],GroupVertices[Vertex],0)),1,1,"")</f>
        <v>1</v>
      </c>
      <c r="BB179" s="78" t="str">
        <f>REPLACE(INDEX(GroupVertices[Group],MATCH(Edges[[#This Row],[Vertex 2]],GroupVertices[Vertex],0)),1,1,"")</f>
        <v>1</v>
      </c>
    </row>
    <row r="180" spans="1:54" ht="15">
      <c r="A180" s="65" t="s">
        <v>295</v>
      </c>
      <c r="B180" s="65" t="s">
        <v>311</v>
      </c>
      <c r="C180" s="66" t="s">
        <v>2797</v>
      </c>
      <c r="D180" s="67"/>
      <c r="E180" s="68"/>
      <c r="F180" s="69"/>
      <c r="G180" s="66"/>
      <c r="H180" s="70"/>
      <c r="I180" s="71"/>
      <c r="J180" s="71"/>
      <c r="K180" s="34" t="s">
        <v>65</v>
      </c>
      <c r="L180" s="77">
        <v>180</v>
      </c>
      <c r="M180" s="77"/>
      <c r="N180" s="73"/>
      <c r="O180" s="79" t="s">
        <v>327</v>
      </c>
      <c r="P180" s="81">
        <v>43534.902592592596</v>
      </c>
      <c r="Q180" s="79" t="s">
        <v>415</v>
      </c>
      <c r="R180" s="79"/>
      <c r="S180" s="79"/>
      <c r="T180" s="79"/>
      <c r="U180" s="79"/>
      <c r="V180" s="82" t="s">
        <v>885</v>
      </c>
      <c r="W180" s="81">
        <v>43534.902592592596</v>
      </c>
      <c r="X180" s="82" t="s">
        <v>1192</v>
      </c>
      <c r="Y180" s="79"/>
      <c r="Z180" s="79"/>
      <c r="AA180" s="85" t="s">
        <v>1776</v>
      </c>
      <c r="AB180" s="79"/>
      <c r="AC180" s="79" t="b">
        <v>0</v>
      </c>
      <c r="AD180" s="79">
        <v>0</v>
      </c>
      <c r="AE180" s="85" t="s">
        <v>2100</v>
      </c>
      <c r="AF180" s="79" t="b">
        <v>0</v>
      </c>
      <c r="AG180" s="79" t="s">
        <v>2139</v>
      </c>
      <c r="AH180" s="79"/>
      <c r="AI180" s="85" t="s">
        <v>2100</v>
      </c>
      <c r="AJ180" s="79" t="b">
        <v>0</v>
      </c>
      <c r="AK180" s="79">
        <v>8</v>
      </c>
      <c r="AL180" s="85" t="s">
        <v>1902</v>
      </c>
      <c r="AM180" s="79" t="s">
        <v>2145</v>
      </c>
      <c r="AN180" s="79" t="b">
        <v>0</v>
      </c>
      <c r="AO180" s="85" t="s">
        <v>1902</v>
      </c>
      <c r="AP180" s="79" t="s">
        <v>178</v>
      </c>
      <c r="AQ180" s="79">
        <v>0</v>
      </c>
      <c r="AR180" s="79">
        <v>0</v>
      </c>
      <c r="AS180" s="79"/>
      <c r="AT180" s="79"/>
      <c r="AU180" s="79"/>
      <c r="AV180" s="79"/>
      <c r="AW180" s="79"/>
      <c r="AX180" s="79"/>
      <c r="AY180" s="79"/>
      <c r="AZ180" s="79"/>
      <c r="BA180" s="78" t="str">
        <f>REPLACE(INDEX(GroupVertices[Group],MATCH(Edges[[#This Row],[Vertex 1]],GroupVertices[Vertex],0)),1,1,"")</f>
        <v>1</v>
      </c>
      <c r="BB180" s="78" t="str">
        <f>REPLACE(INDEX(GroupVertices[Group],MATCH(Edges[[#This Row],[Vertex 2]],GroupVertices[Vertex],0)),1,1,"")</f>
        <v>1</v>
      </c>
    </row>
    <row r="181" spans="1:54" ht="15">
      <c r="A181" s="65" t="s">
        <v>295</v>
      </c>
      <c r="B181" s="65" t="s">
        <v>311</v>
      </c>
      <c r="C181" s="66" t="s">
        <v>2796</v>
      </c>
      <c r="D181" s="67"/>
      <c r="E181" s="68"/>
      <c r="F181" s="69"/>
      <c r="G181" s="66"/>
      <c r="H181" s="70"/>
      <c r="I181" s="71"/>
      <c r="J181" s="71"/>
      <c r="K181" s="34" t="s">
        <v>65</v>
      </c>
      <c r="L181" s="77">
        <v>181</v>
      </c>
      <c r="M181" s="77"/>
      <c r="N181" s="73"/>
      <c r="O181" s="79" t="s">
        <v>325</v>
      </c>
      <c r="P181" s="81">
        <v>43534.92381944445</v>
      </c>
      <c r="Q181" s="79" t="s">
        <v>546</v>
      </c>
      <c r="R181" s="79"/>
      <c r="S181" s="79"/>
      <c r="T181" s="79" t="s">
        <v>787</v>
      </c>
      <c r="U181" s="79"/>
      <c r="V181" s="82" t="s">
        <v>885</v>
      </c>
      <c r="W181" s="81">
        <v>43534.92381944445</v>
      </c>
      <c r="X181" s="82" t="s">
        <v>1195</v>
      </c>
      <c r="Y181" s="79"/>
      <c r="Z181" s="79"/>
      <c r="AA181" s="85" t="s">
        <v>1779</v>
      </c>
      <c r="AB181" s="79"/>
      <c r="AC181" s="79" t="b">
        <v>0</v>
      </c>
      <c r="AD181" s="79">
        <v>0</v>
      </c>
      <c r="AE181" s="85" t="s">
        <v>2100</v>
      </c>
      <c r="AF181" s="79" t="b">
        <v>0</v>
      </c>
      <c r="AG181" s="79" t="s">
        <v>2139</v>
      </c>
      <c r="AH181" s="79"/>
      <c r="AI181" s="85" t="s">
        <v>2100</v>
      </c>
      <c r="AJ181" s="79" t="b">
        <v>0</v>
      </c>
      <c r="AK181" s="79">
        <v>3</v>
      </c>
      <c r="AL181" s="85" t="s">
        <v>1976</v>
      </c>
      <c r="AM181" s="79" t="s">
        <v>2145</v>
      </c>
      <c r="AN181" s="79" t="b">
        <v>0</v>
      </c>
      <c r="AO181" s="85" t="s">
        <v>1976</v>
      </c>
      <c r="AP181" s="79" t="s">
        <v>178</v>
      </c>
      <c r="AQ181" s="79">
        <v>0</v>
      </c>
      <c r="AR181" s="79">
        <v>0</v>
      </c>
      <c r="AS181" s="79"/>
      <c r="AT181" s="79"/>
      <c r="AU181" s="79"/>
      <c r="AV181" s="79"/>
      <c r="AW181" s="79"/>
      <c r="AX181" s="79"/>
      <c r="AY181" s="79"/>
      <c r="AZ181" s="79"/>
      <c r="BA181" s="78" t="str">
        <f>REPLACE(INDEX(GroupVertices[Group],MATCH(Edges[[#This Row],[Vertex 1]],GroupVertices[Vertex],0)),1,1,"")</f>
        <v>1</v>
      </c>
      <c r="BB181" s="78" t="str">
        <f>REPLACE(INDEX(GroupVertices[Group],MATCH(Edges[[#This Row],[Vertex 2]],GroupVertices[Vertex],0)),1,1,"")</f>
        <v>1</v>
      </c>
    </row>
    <row r="182" spans="1:54" ht="15">
      <c r="A182" s="65" t="s">
        <v>278</v>
      </c>
      <c r="B182" s="65" t="s">
        <v>311</v>
      </c>
      <c r="C182" s="66" t="s">
        <v>2798</v>
      </c>
      <c r="D182" s="67"/>
      <c r="E182" s="68"/>
      <c r="F182" s="69"/>
      <c r="G182" s="66"/>
      <c r="H182" s="70"/>
      <c r="I182" s="71"/>
      <c r="J182" s="71"/>
      <c r="K182" s="34" t="s">
        <v>65</v>
      </c>
      <c r="L182" s="77">
        <v>182</v>
      </c>
      <c r="M182" s="77"/>
      <c r="N182" s="73"/>
      <c r="O182" s="79" t="s">
        <v>326</v>
      </c>
      <c r="P182" s="81">
        <v>43534.84473379629</v>
      </c>
      <c r="Q182" s="79" t="s">
        <v>593</v>
      </c>
      <c r="R182" s="79"/>
      <c r="S182" s="79"/>
      <c r="T182" s="79" t="s">
        <v>787</v>
      </c>
      <c r="U182" s="79"/>
      <c r="V182" s="82" t="s">
        <v>868</v>
      </c>
      <c r="W182" s="81">
        <v>43534.84473379629</v>
      </c>
      <c r="X182" s="82" t="s">
        <v>1259</v>
      </c>
      <c r="Y182" s="79"/>
      <c r="Z182" s="79"/>
      <c r="AA182" s="85" t="s">
        <v>1843</v>
      </c>
      <c r="AB182" s="85" t="s">
        <v>1899</v>
      </c>
      <c r="AC182" s="79" t="b">
        <v>0</v>
      </c>
      <c r="AD182" s="79">
        <v>2</v>
      </c>
      <c r="AE182" s="85" t="s">
        <v>2121</v>
      </c>
      <c r="AF182" s="79" t="b">
        <v>0</v>
      </c>
      <c r="AG182" s="79" t="s">
        <v>2139</v>
      </c>
      <c r="AH182" s="79"/>
      <c r="AI182" s="85" t="s">
        <v>2100</v>
      </c>
      <c r="AJ182" s="79" t="b">
        <v>0</v>
      </c>
      <c r="AK182" s="79">
        <v>0</v>
      </c>
      <c r="AL182" s="85" t="s">
        <v>2100</v>
      </c>
      <c r="AM182" s="79" t="s">
        <v>2144</v>
      </c>
      <c r="AN182" s="79" t="b">
        <v>0</v>
      </c>
      <c r="AO182" s="85" t="s">
        <v>1899</v>
      </c>
      <c r="AP182" s="79" t="s">
        <v>178</v>
      </c>
      <c r="AQ182" s="79">
        <v>0</v>
      </c>
      <c r="AR182" s="79">
        <v>0</v>
      </c>
      <c r="AS182" s="79"/>
      <c r="AT182" s="79"/>
      <c r="AU182" s="79"/>
      <c r="AV182" s="79"/>
      <c r="AW182" s="79"/>
      <c r="AX182" s="79"/>
      <c r="AY182" s="79"/>
      <c r="AZ182" s="79"/>
      <c r="BA182" s="78" t="str">
        <f>REPLACE(INDEX(GroupVertices[Group],MATCH(Edges[[#This Row],[Vertex 1]],GroupVertices[Vertex],0)),1,1,"")</f>
        <v>2</v>
      </c>
      <c r="BB182" s="78" t="str">
        <f>REPLACE(INDEX(GroupVertices[Group],MATCH(Edges[[#This Row],[Vertex 2]],GroupVertices[Vertex],0)),1,1,"")</f>
        <v>1</v>
      </c>
    </row>
    <row r="183" spans="1:54" ht="15">
      <c r="A183" s="65" t="s">
        <v>278</v>
      </c>
      <c r="B183" s="65" t="s">
        <v>311</v>
      </c>
      <c r="C183" s="66" t="s">
        <v>2798</v>
      </c>
      <c r="D183" s="67"/>
      <c r="E183" s="68"/>
      <c r="F183" s="69"/>
      <c r="G183" s="66"/>
      <c r="H183" s="70"/>
      <c r="I183" s="71"/>
      <c r="J183" s="71"/>
      <c r="K183" s="34" t="s">
        <v>65</v>
      </c>
      <c r="L183" s="77">
        <v>183</v>
      </c>
      <c r="M183" s="77"/>
      <c r="N183" s="73"/>
      <c r="O183" s="79" t="s">
        <v>326</v>
      </c>
      <c r="P183" s="81">
        <v>43534.851631944446</v>
      </c>
      <c r="Q183" s="79" t="s">
        <v>541</v>
      </c>
      <c r="R183" s="79"/>
      <c r="S183" s="79"/>
      <c r="T183" s="79" t="s">
        <v>787</v>
      </c>
      <c r="U183" s="79"/>
      <c r="V183" s="82" t="s">
        <v>868</v>
      </c>
      <c r="W183" s="81">
        <v>43534.851631944446</v>
      </c>
      <c r="X183" s="82" t="s">
        <v>1186</v>
      </c>
      <c r="Y183" s="79"/>
      <c r="Z183" s="79"/>
      <c r="AA183" s="85" t="s">
        <v>1770</v>
      </c>
      <c r="AB183" s="85" t="s">
        <v>1774</v>
      </c>
      <c r="AC183" s="79" t="b">
        <v>0</v>
      </c>
      <c r="AD183" s="79">
        <v>3</v>
      </c>
      <c r="AE183" s="85" t="s">
        <v>2126</v>
      </c>
      <c r="AF183" s="79" t="b">
        <v>0</v>
      </c>
      <c r="AG183" s="79" t="s">
        <v>2139</v>
      </c>
      <c r="AH183" s="79"/>
      <c r="AI183" s="85" t="s">
        <v>2100</v>
      </c>
      <c r="AJ183" s="79" t="b">
        <v>0</v>
      </c>
      <c r="AK183" s="79">
        <v>0</v>
      </c>
      <c r="AL183" s="85" t="s">
        <v>2100</v>
      </c>
      <c r="AM183" s="79" t="s">
        <v>2144</v>
      </c>
      <c r="AN183" s="79" t="b">
        <v>0</v>
      </c>
      <c r="AO183" s="85" t="s">
        <v>1774</v>
      </c>
      <c r="AP183" s="79" t="s">
        <v>178</v>
      </c>
      <c r="AQ183" s="79">
        <v>0</v>
      </c>
      <c r="AR183" s="79">
        <v>0</v>
      </c>
      <c r="AS183" s="79"/>
      <c r="AT183" s="79"/>
      <c r="AU183" s="79"/>
      <c r="AV183" s="79"/>
      <c r="AW183" s="79"/>
      <c r="AX183" s="79"/>
      <c r="AY183" s="79"/>
      <c r="AZ183" s="79"/>
      <c r="BA183" s="78" t="str">
        <f>REPLACE(INDEX(GroupVertices[Group],MATCH(Edges[[#This Row],[Vertex 1]],GroupVertices[Vertex],0)),1,1,"")</f>
        <v>2</v>
      </c>
      <c r="BB183" s="78" t="str">
        <f>REPLACE(INDEX(GroupVertices[Group],MATCH(Edges[[#This Row],[Vertex 2]],GroupVertices[Vertex],0)),1,1,"")</f>
        <v>1</v>
      </c>
    </row>
    <row r="184" spans="1:54" ht="15">
      <c r="A184" s="65" t="s">
        <v>278</v>
      </c>
      <c r="B184" s="65" t="s">
        <v>311</v>
      </c>
      <c r="C184" s="66" t="s">
        <v>2798</v>
      </c>
      <c r="D184" s="67"/>
      <c r="E184" s="68"/>
      <c r="F184" s="69"/>
      <c r="G184" s="66"/>
      <c r="H184" s="70"/>
      <c r="I184" s="71"/>
      <c r="J184" s="71"/>
      <c r="K184" s="34" t="s">
        <v>65</v>
      </c>
      <c r="L184" s="77">
        <v>184</v>
      </c>
      <c r="M184" s="77"/>
      <c r="N184" s="73"/>
      <c r="O184" s="79" t="s">
        <v>326</v>
      </c>
      <c r="P184" s="81">
        <v>43534.85351851852</v>
      </c>
      <c r="Q184" s="79" t="s">
        <v>497</v>
      </c>
      <c r="R184" s="79"/>
      <c r="S184" s="79"/>
      <c r="T184" s="79" t="s">
        <v>787</v>
      </c>
      <c r="U184" s="79"/>
      <c r="V184" s="82" t="s">
        <v>868</v>
      </c>
      <c r="W184" s="81">
        <v>43534.85351851852</v>
      </c>
      <c r="X184" s="82" t="s">
        <v>1187</v>
      </c>
      <c r="Y184" s="79"/>
      <c r="Z184" s="79"/>
      <c r="AA184" s="85" t="s">
        <v>1771</v>
      </c>
      <c r="AB184" s="85" t="s">
        <v>1775</v>
      </c>
      <c r="AC184" s="79" t="b">
        <v>0</v>
      </c>
      <c r="AD184" s="79">
        <v>15</v>
      </c>
      <c r="AE184" s="85" t="s">
        <v>2126</v>
      </c>
      <c r="AF184" s="79" t="b">
        <v>0</v>
      </c>
      <c r="AG184" s="79" t="s">
        <v>2139</v>
      </c>
      <c r="AH184" s="79"/>
      <c r="AI184" s="85" t="s">
        <v>2100</v>
      </c>
      <c r="AJ184" s="79" t="b">
        <v>0</v>
      </c>
      <c r="AK184" s="79">
        <v>2</v>
      </c>
      <c r="AL184" s="85" t="s">
        <v>2100</v>
      </c>
      <c r="AM184" s="79" t="s">
        <v>2144</v>
      </c>
      <c r="AN184" s="79" t="b">
        <v>0</v>
      </c>
      <c r="AO184" s="85" t="s">
        <v>1775</v>
      </c>
      <c r="AP184" s="79" t="s">
        <v>178</v>
      </c>
      <c r="AQ184" s="79">
        <v>0</v>
      </c>
      <c r="AR184" s="79">
        <v>0</v>
      </c>
      <c r="AS184" s="79"/>
      <c r="AT184" s="79"/>
      <c r="AU184" s="79"/>
      <c r="AV184" s="79"/>
      <c r="AW184" s="79"/>
      <c r="AX184" s="79"/>
      <c r="AY184" s="79"/>
      <c r="AZ184" s="79"/>
      <c r="BA184" s="78" t="str">
        <f>REPLACE(INDEX(GroupVertices[Group],MATCH(Edges[[#This Row],[Vertex 1]],GroupVertices[Vertex],0)),1,1,"")</f>
        <v>2</v>
      </c>
      <c r="BB184" s="78" t="str">
        <f>REPLACE(INDEX(GroupVertices[Group],MATCH(Edges[[#This Row],[Vertex 2]],GroupVertices[Vertex],0)),1,1,"")</f>
        <v>1</v>
      </c>
    </row>
    <row r="185" spans="1:54" ht="15">
      <c r="A185" s="65" t="s">
        <v>278</v>
      </c>
      <c r="B185" s="65" t="s">
        <v>311</v>
      </c>
      <c r="C185" s="66" t="s">
        <v>2797</v>
      </c>
      <c r="D185" s="67"/>
      <c r="E185" s="68"/>
      <c r="F185" s="69"/>
      <c r="G185" s="66"/>
      <c r="H185" s="70"/>
      <c r="I185" s="71"/>
      <c r="J185" s="71"/>
      <c r="K185" s="34" t="s">
        <v>65</v>
      </c>
      <c r="L185" s="77">
        <v>185</v>
      </c>
      <c r="M185" s="77"/>
      <c r="N185" s="73"/>
      <c r="O185" s="79" t="s">
        <v>327</v>
      </c>
      <c r="P185" s="81">
        <v>43528.0165625</v>
      </c>
      <c r="Q185" s="79" t="s">
        <v>423</v>
      </c>
      <c r="R185" s="79"/>
      <c r="S185" s="79"/>
      <c r="T185" s="79"/>
      <c r="U185" s="79"/>
      <c r="V185" s="82" t="s">
        <v>868</v>
      </c>
      <c r="W185" s="81">
        <v>43528.0165625</v>
      </c>
      <c r="X185" s="82" t="s">
        <v>1032</v>
      </c>
      <c r="Y185" s="79"/>
      <c r="Z185" s="79"/>
      <c r="AA185" s="85" t="s">
        <v>1614</v>
      </c>
      <c r="AB185" s="79"/>
      <c r="AC185" s="79" t="b">
        <v>0</v>
      </c>
      <c r="AD185" s="79">
        <v>0</v>
      </c>
      <c r="AE185" s="85" t="s">
        <v>2100</v>
      </c>
      <c r="AF185" s="79" t="b">
        <v>0</v>
      </c>
      <c r="AG185" s="79" t="s">
        <v>2139</v>
      </c>
      <c r="AH185" s="79"/>
      <c r="AI185" s="85" t="s">
        <v>2100</v>
      </c>
      <c r="AJ185" s="79" t="b">
        <v>0</v>
      </c>
      <c r="AK185" s="79">
        <v>1</v>
      </c>
      <c r="AL185" s="85" t="s">
        <v>1613</v>
      </c>
      <c r="AM185" s="79" t="s">
        <v>2147</v>
      </c>
      <c r="AN185" s="79" t="b">
        <v>0</v>
      </c>
      <c r="AO185" s="85" t="s">
        <v>1613</v>
      </c>
      <c r="AP185" s="79" t="s">
        <v>178</v>
      </c>
      <c r="AQ185" s="79">
        <v>0</v>
      </c>
      <c r="AR185" s="79">
        <v>0</v>
      </c>
      <c r="AS185" s="79"/>
      <c r="AT185" s="79"/>
      <c r="AU185" s="79"/>
      <c r="AV185" s="79"/>
      <c r="AW185" s="79"/>
      <c r="AX185" s="79"/>
      <c r="AY185" s="79"/>
      <c r="AZ185" s="79"/>
      <c r="BA185" s="78" t="str">
        <f>REPLACE(INDEX(GroupVertices[Group],MATCH(Edges[[#This Row],[Vertex 1]],GroupVertices[Vertex],0)),1,1,"")</f>
        <v>2</v>
      </c>
      <c r="BB185" s="78" t="str">
        <f>REPLACE(INDEX(GroupVertices[Group],MATCH(Edges[[#This Row],[Vertex 2]],GroupVertices[Vertex],0)),1,1,"")</f>
        <v>1</v>
      </c>
    </row>
    <row r="186" spans="1:54" ht="15">
      <c r="A186" s="65" t="s">
        <v>278</v>
      </c>
      <c r="B186" s="65" t="s">
        <v>311</v>
      </c>
      <c r="C186" s="66" t="s">
        <v>2797</v>
      </c>
      <c r="D186" s="67"/>
      <c r="E186" s="68"/>
      <c r="F186" s="69"/>
      <c r="G186" s="66"/>
      <c r="H186" s="70"/>
      <c r="I186" s="71"/>
      <c r="J186" s="71"/>
      <c r="K186" s="34" t="s">
        <v>65</v>
      </c>
      <c r="L186" s="77">
        <v>186</v>
      </c>
      <c r="M186" s="77"/>
      <c r="N186" s="73"/>
      <c r="O186" s="79" t="s">
        <v>327</v>
      </c>
      <c r="P186" s="81">
        <v>43528.01671296296</v>
      </c>
      <c r="Q186" s="79" t="s">
        <v>422</v>
      </c>
      <c r="R186" s="79"/>
      <c r="S186" s="79"/>
      <c r="T186" s="79"/>
      <c r="U186" s="79"/>
      <c r="V186" s="82" t="s">
        <v>868</v>
      </c>
      <c r="W186" s="81">
        <v>43528.01671296296</v>
      </c>
      <c r="X186" s="82" t="s">
        <v>1033</v>
      </c>
      <c r="Y186" s="79"/>
      <c r="Z186" s="79"/>
      <c r="AA186" s="85" t="s">
        <v>1615</v>
      </c>
      <c r="AB186" s="79"/>
      <c r="AC186" s="79" t="b">
        <v>0</v>
      </c>
      <c r="AD186" s="79">
        <v>0</v>
      </c>
      <c r="AE186" s="85" t="s">
        <v>2100</v>
      </c>
      <c r="AF186" s="79" t="b">
        <v>0</v>
      </c>
      <c r="AG186" s="79" t="s">
        <v>2139</v>
      </c>
      <c r="AH186" s="79"/>
      <c r="AI186" s="85" t="s">
        <v>2100</v>
      </c>
      <c r="AJ186" s="79" t="b">
        <v>0</v>
      </c>
      <c r="AK186" s="79">
        <v>1</v>
      </c>
      <c r="AL186" s="85" t="s">
        <v>1612</v>
      </c>
      <c r="AM186" s="79" t="s">
        <v>2147</v>
      </c>
      <c r="AN186" s="79" t="b">
        <v>0</v>
      </c>
      <c r="AO186" s="85" t="s">
        <v>1612</v>
      </c>
      <c r="AP186" s="79" t="s">
        <v>178</v>
      </c>
      <c r="AQ186" s="79">
        <v>0</v>
      </c>
      <c r="AR186" s="79">
        <v>0</v>
      </c>
      <c r="AS186" s="79"/>
      <c r="AT186" s="79"/>
      <c r="AU186" s="79"/>
      <c r="AV186" s="79"/>
      <c r="AW186" s="79"/>
      <c r="AX186" s="79"/>
      <c r="AY186" s="79"/>
      <c r="AZ186" s="79"/>
      <c r="BA186" s="78" t="str">
        <f>REPLACE(INDEX(GroupVertices[Group],MATCH(Edges[[#This Row],[Vertex 1]],GroupVertices[Vertex],0)),1,1,"")</f>
        <v>2</v>
      </c>
      <c r="BB186" s="78" t="str">
        <f>REPLACE(INDEX(GroupVertices[Group],MATCH(Edges[[#This Row],[Vertex 2]],GroupVertices[Vertex],0)),1,1,"")</f>
        <v>1</v>
      </c>
    </row>
    <row r="187" spans="1:54" ht="15">
      <c r="A187" s="65" t="s">
        <v>278</v>
      </c>
      <c r="B187" s="65" t="s">
        <v>311</v>
      </c>
      <c r="C187" s="66" t="s">
        <v>2797</v>
      </c>
      <c r="D187" s="67"/>
      <c r="E187" s="68"/>
      <c r="F187" s="69"/>
      <c r="G187" s="66"/>
      <c r="H187" s="70"/>
      <c r="I187" s="71"/>
      <c r="J187" s="71"/>
      <c r="K187" s="34" t="s">
        <v>65</v>
      </c>
      <c r="L187" s="77">
        <v>187</v>
      </c>
      <c r="M187" s="77"/>
      <c r="N187" s="73"/>
      <c r="O187" s="79" t="s">
        <v>327</v>
      </c>
      <c r="P187" s="81">
        <v>43534.840046296296</v>
      </c>
      <c r="Q187" s="79" t="s">
        <v>590</v>
      </c>
      <c r="R187" s="79"/>
      <c r="S187" s="79"/>
      <c r="T187" s="79" t="s">
        <v>787</v>
      </c>
      <c r="U187" s="79"/>
      <c r="V187" s="82" t="s">
        <v>868</v>
      </c>
      <c r="W187" s="81">
        <v>43534.840046296296</v>
      </c>
      <c r="X187" s="82" t="s">
        <v>1255</v>
      </c>
      <c r="Y187" s="79"/>
      <c r="Z187" s="79"/>
      <c r="AA187" s="85" t="s">
        <v>1839</v>
      </c>
      <c r="AB187" s="85" t="s">
        <v>1983</v>
      </c>
      <c r="AC187" s="79" t="b">
        <v>0</v>
      </c>
      <c r="AD187" s="79">
        <v>1</v>
      </c>
      <c r="AE187" s="85" t="s">
        <v>2102</v>
      </c>
      <c r="AF187" s="79" t="b">
        <v>0</v>
      </c>
      <c r="AG187" s="79" t="s">
        <v>2139</v>
      </c>
      <c r="AH187" s="79"/>
      <c r="AI187" s="85" t="s">
        <v>2100</v>
      </c>
      <c r="AJ187" s="79" t="b">
        <v>0</v>
      </c>
      <c r="AK187" s="79">
        <v>0</v>
      </c>
      <c r="AL187" s="85" t="s">
        <v>2100</v>
      </c>
      <c r="AM187" s="79" t="s">
        <v>2144</v>
      </c>
      <c r="AN187" s="79" t="b">
        <v>0</v>
      </c>
      <c r="AO187" s="85" t="s">
        <v>1983</v>
      </c>
      <c r="AP187" s="79" t="s">
        <v>178</v>
      </c>
      <c r="AQ187" s="79">
        <v>0</v>
      </c>
      <c r="AR187" s="79">
        <v>0</v>
      </c>
      <c r="AS187" s="79"/>
      <c r="AT187" s="79"/>
      <c r="AU187" s="79"/>
      <c r="AV187" s="79"/>
      <c r="AW187" s="79"/>
      <c r="AX187" s="79"/>
      <c r="AY187" s="79"/>
      <c r="AZ187" s="79"/>
      <c r="BA187" s="78" t="str">
        <f>REPLACE(INDEX(GroupVertices[Group],MATCH(Edges[[#This Row],[Vertex 1]],GroupVertices[Vertex],0)),1,1,"")</f>
        <v>2</v>
      </c>
      <c r="BB187" s="78" t="str">
        <f>REPLACE(INDEX(GroupVertices[Group],MATCH(Edges[[#This Row],[Vertex 2]],GroupVertices[Vertex],0)),1,1,"")</f>
        <v>1</v>
      </c>
    </row>
    <row r="188" spans="1:54" ht="15">
      <c r="A188" s="65" t="s">
        <v>278</v>
      </c>
      <c r="B188" s="65" t="s">
        <v>311</v>
      </c>
      <c r="C188" s="66" t="s">
        <v>2797</v>
      </c>
      <c r="D188" s="67"/>
      <c r="E188" s="68"/>
      <c r="F188" s="69"/>
      <c r="G188" s="66"/>
      <c r="H188" s="70"/>
      <c r="I188" s="71"/>
      <c r="J188" s="71"/>
      <c r="K188" s="34" t="s">
        <v>65</v>
      </c>
      <c r="L188" s="77">
        <v>188</v>
      </c>
      <c r="M188" s="77"/>
      <c r="N188" s="73"/>
      <c r="O188" s="79" t="s">
        <v>327</v>
      </c>
      <c r="P188" s="81">
        <v>43534.848495370374</v>
      </c>
      <c r="Q188" s="79" t="s">
        <v>411</v>
      </c>
      <c r="R188" s="79"/>
      <c r="S188" s="79"/>
      <c r="T188" s="79"/>
      <c r="U188" s="79"/>
      <c r="V188" s="82" t="s">
        <v>868</v>
      </c>
      <c r="W188" s="81">
        <v>43534.848495370374</v>
      </c>
      <c r="X188" s="82" t="s">
        <v>1263</v>
      </c>
      <c r="Y188" s="79"/>
      <c r="Z188" s="79"/>
      <c r="AA188" s="85" t="s">
        <v>1847</v>
      </c>
      <c r="AB188" s="79"/>
      <c r="AC188" s="79" t="b">
        <v>0</v>
      </c>
      <c r="AD188" s="79">
        <v>0</v>
      </c>
      <c r="AE188" s="85" t="s">
        <v>2100</v>
      </c>
      <c r="AF188" s="79" t="b">
        <v>0</v>
      </c>
      <c r="AG188" s="79" t="s">
        <v>2139</v>
      </c>
      <c r="AH188" s="79"/>
      <c r="AI188" s="85" t="s">
        <v>2100</v>
      </c>
      <c r="AJ188" s="79" t="b">
        <v>0</v>
      </c>
      <c r="AK188" s="79">
        <v>2</v>
      </c>
      <c r="AL188" s="85" t="s">
        <v>1900</v>
      </c>
      <c r="AM188" s="79" t="s">
        <v>2144</v>
      </c>
      <c r="AN188" s="79" t="b">
        <v>0</v>
      </c>
      <c r="AO188" s="85" t="s">
        <v>1900</v>
      </c>
      <c r="AP188" s="79" t="s">
        <v>178</v>
      </c>
      <c r="AQ188" s="79">
        <v>0</v>
      </c>
      <c r="AR188" s="79">
        <v>0</v>
      </c>
      <c r="AS188" s="79"/>
      <c r="AT188" s="79"/>
      <c r="AU188" s="79"/>
      <c r="AV188" s="79"/>
      <c r="AW188" s="79"/>
      <c r="AX188" s="79"/>
      <c r="AY188" s="79"/>
      <c r="AZ188" s="79"/>
      <c r="BA188" s="78" t="str">
        <f>REPLACE(INDEX(GroupVertices[Group],MATCH(Edges[[#This Row],[Vertex 1]],GroupVertices[Vertex],0)),1,1,"")</f>
        <v>2</v>
      </c>
      <c r="BB188" s="78" t="str">
        <f>REPLACE(INDEX(GroupVertices[Group],MATCH(Edges[[#This Row],[Vertex 2]],GroupVertices[Vertex],0)),1,1,"")</f>
        <v>1</v>
      </c>
    </row>
    <row r="189" spans="1:54" ht="15">
      <c r="A189" s="65" t="s">
        <v>278</v>
      </c>
      <c r="B189" s="65" t="s">
        <v>311</v>
      </c>
      <c r="C189" s="66" t="s">
        <v>2797</v>
      </c>
      <c r="D189" s="67"/>
      <c r="E189" s="68"/>
      <c r="F189" s="69"/>
      <c r="G189" s="66"/>
      <c r="H189" s="70"/>
      <c r="I189" s="71"/>
      <c r="J189" s="71"/>
      <c r="K189" s="34" t="s">
        <v>65</v>
      </c>
      <c r="L189" s="77">
        <v>189</v>
      </c>
      <c r="M189" s="77"/>
      <c r="N189" s="73"/>
      <c r="O189" s="79" t="s">
        <v>327</v>
      </c>
      <c r="P189" s="81">
        <v>43534.864375</v>
      </c>
      <c r="Q189" s="79" t="s">
        <v>415</v>
      </c>
      <c r="R189" s="79"/>
      <c r="S189" s="79"/>
      <c r="T189" s="79"/>
      <c r="U189" s="79"/>
      <c r="V189" s="82" t="s">
        <v>868</v>
      </c>
      <c r="W189" s="81">
        <v>43534.864375</v>
      </c>
      <c r="X189" s="82" t="s">
        <v>1273</v>
      </c>
      <c r="Y189" s="79"/>
      <c r="Z189" s="79"/>
      <c r="AA189" s="85" t="s">
        <v>1857</v>
      </c>
      <c r="AB189" s="79"/>
      <c r="AC189" s="79" t="b">
        <v>0</v>
      </c>
      <c r="AD189" s="79">
        <v>0</v>
      </c>
      <c r="AE189" s="85" t="s">
        <v>2100</v>
      </c>
      <c r="AF189" s="79" t="b">
        <v>0</v>
      </c>
      <c r="AG189" s="79" t="s">
        <v>2139</v>
      </c>
      <c r="AH189" s="79"/>
      <c r="AI189" s="85" t="s">
        <v>2100</v>
      </c>
      <c r="AJ189" s="79" t="b">
        <v>0</v>
      </c>
      <c r="AK189" s="79">
        <v>8</v>
      </c>
      <c r="AL189" s="85" t="s">
        <v>1902</v>
      </c>
      <c r="AM189" s="79" t="s">
        <v>2144</v>
      </c>
      <c r="AN189" s="79" t="b">
        <v>0</v>
      </c>
      <c r="AO189" s="85" t="s">
        <v>1902</v>
      </c>
      <c r="AP189" s="79" t="s">
        <v>178</v>
      </c>
      <c r="AQ189" s="79">
        <v>0</v>
      </c>
      <c r="AR189" s="79">
        <v>0</v>
      </c>
      <c r="AS189" s="79"/>
      <c r="AT189" s="79"/>
      <c r="AU189" s="79"/>
      <c r="AV189" s="79"/>
      <c r="AW189" s="79"/>
      <c r="AX189" s="79"/>
      <c r="AY189" s="79"/>
      <c r="AZ189" s="79"/>
      <c r="BA189" s="78" t="str">
        <f>REPLACE(INDEX(GroupVertices[Group],MATCH(Edges[[#This Row],[Vertex 1]],GroupVertices[Vertex],0)),1,1,"")</f>
        <v>2</v>
      </c>
      <c r="BB189" s="78" t="str">
        <f>REPLACE(INDEX(GroupVertices[Group],MATCH(Edges[[#This Row],[Vertex 2]],GroupVertices[Vertex],0)),1,1,"")</f>
        <v>1</v>
      </c>
    </row>
    <row r="190" spans="1:54" ht="15">
      <c r="A190" s="65" t="s">
        <v>278</v>
      </c>
      <c r="B190" s="65" t="s">
        <v>311</v>
      </c>
      <c r="C190" s="66" t="s">
        <v>2797</v>
      </c>
      <c r="D190" s="67"/>
      <c r="E190" s="68"/>
      <c r="F190" s="69"/>
      <c r="G190" s="66"/>
      <c r="H190" s="70"/>
      <c r="I190" s="71"/>
      <c r="J190" s="71"/>
      <c r="K190" s="34" t="s">
        <v>65</v>
      </c>
      <c r="L190" s="77">
        <v>190</v>
      </c>
      <c r="M190" s="77"/>
      <c r="N190" s="73"/>
      <c r="O190" s="79" t="s">
        <v>327</v>
      </c>
      <c r="P190" s="81">
        <v>43534.865625</v>
      </c>
      <c r="Q190" s="79" t="s">
        <v>501</v>
      </c>
      <c r="R190" s="79"/>
      <c r="S190" s="79"/>
      <c r="T190" s="79"/>
      <c r="U190" s="79"/>
      <c r="V190" s="82" t="s">
        <v>868</v>
      </c>
      <c r="W190" s="81">
        <v>43534.865625</v>
      </c>
      <c r="X190" s="82" t="s">
        <v>1133</v>
      </c>
      <c r="Y190" s="79"/>
      <c r="Z190" s="79"/>
      <c r="AA190" s="85" t="s">
        <v>1715</v>
      </c>
      <c r="AB190" s="79"/>
      <c r="AC190" s="79" t="b">
        <v>0</v>
      </c>
      <c r="AD190" s="79">
        <v>0</v>
      </c>
      <c r="AE190" s="85" t="s">
        <v>2100</v>
      </c>
      <c r="AF190" s="79" t="b">
        <v>0</v>
      </c>
      <c r="AG190" s="79" t="s">
        <v>2139</v>
      </c>
      <c r="AH190" s="79"/>
      <c r="AI190" s="85" t="s">
        <v>2100</v>
      </c>
      <c r="AJ190" s="79" t="b">
        <v>0</v>
      </c>
      <c r="AK190" s="79">
        <v>2</v>
      </c>
      <c r="AL190" s="85" t="s">
        <v>1712</v>
      </c>
      <c r="AM190" s="79" t="s">
        <v>2144</v>
      </c>
      <c r="AN190" s="79" t="b">
        <v>0</v>
      </c>
      <c r="AO190" s="85" t="s">
        <v>1712</v>
      </c>
      <c r="AP190" s="79" t="s">
        <v>178</v>
      </c>
      <c r="AQ190" s="79">
        <v>0</v>
      </c>
      <c r="AR190" s="79">
        <v>0</v>
      </c>
      <c r="AS190" s="79"/>
      <c r="AT190" s="79"/>
      <c r="AU190" s="79"/>
      <c r="AV190" s="79"/>
      <c r="AW190" s="79"/>
      <c r="AX190" s="79"/>
      <c r="AY190" s="79"/>
      <c r="AZ190" s="79"/>
      <c r="BA190" s="78" t="str">
        <f>REPLACE(INDEX(GroupVertices[Group],MATCH(Edges[[#This Row],[Vertex 1]],GroupVertices[Vertex],0)),1,1,"")</f>
        <v>2</v>
      </c>
      <c r="BB190" s="78" t="str">
        <f>REPLACE(INDEX(GroupVertices[Group],MATCH(Edges[[#This Row],[Vertex 2]],GroupVertices[Vertex],0)),1,1,"")</f>
        <v>1</v>
      </c>
    </row>
    <row r="191" spans="1:54" ht="15">
      <c r="A191" s="65" t="s">
        <v>278</v>
      </c>
      <c r="B191" s="65" t="s">
        <v>311</v>
      </c>
      <c r="C191" s="66" t="s">
        <v>2797</v>
      </c>
      <c r="D191" s="67"/>
      <c r="E191" s="68"/>
      <c r="F191" s="69"/>
      <c r="G191" s="66"/>
      <c r="H191" s="70"/>
      <c r="I191" s="71"/>
      <c r="J191" s="71"/>
      <c r="K191" s="34" t="s">
        <v>65</v>
      </c>
      <c r="L191" s="77">
        <v>191</v>
      </c>
      <c r="M191" s="77"/>
      <c r="N191" s="73"/>
      <c r="O191" s="79" t="s">
        <v>327</v>
      </c>
      <c r="P191" s="81">
        <v>43534.87841435185</v>
      </c>
      <c r="Q191" s="79" t="s">
        <v>514</v>
      </c>
      <c r="R191" s="79"/>
      <c r="S191" s="79"/>
      <c r="T191" s="79" t="s">
        <v>787</v>
      </c>
      <c r="U191" s="79"/>
      <c r="V191" s="82" t="s">
        <v>868</v>
      </c>
      <c r="W191" s="81">
        <v>43534.87841435185</v>
      </c>
      <c r="X191" s="82" t="s">
        <v>1158</v>
      </c>
      <c r="Y191" s="79"/>
      <c r="Z191" s="79"/>
      <c r="AA191" s="85" t="s">
        <v>1741</v>
      </c>
      <c r="AB191" s="79"/>
      <c r="AC191" s="79" t="b">
        <v>0</v>
      </c>
      <c r="AD191" s="79">
        <v>0</v>
      </c>
      <c r="AE191" s="85" t="s">
        <v>2100</v>
      </c>
      <c r="AF191" s="79" t="b">
        <v>0</v>
      </c>
      <c r="AG191" s="79" t="s">
        <v>2139</v>
      </c>
      <c r="AH191" s="79"/>
      <c r="AI191" s="85" t="s">
        <v>2100</v>
      </c>
      <c r="AJ191" s="79" t="b">
        <v>0</v>
      </c>
      <c r="AK191" s="79">
        <v>1</v>
      </c>
      <c r="AL191" s="85" t="s">
        <v>1747</v>
      </c>
      <c r="AM191" s="79" t="s">
        <v>2144</v>
      </c>
      <c r="AN191" s="79" t="b">
        <v>0</v>
      </c>
      <c r="AO191" s="85" t="s">
        <v>1747</v>
      </c>
      <c r="AP191" s="79" t="s">
        <v>178</v>
      </c>
      <c r="AQ191" s="79">
        <v>0</v>
      </c>
      <c r="AR191" s="79">
        <v>0</v>
      </c>
      <c r="AS191" s="79"/>
      <c r="AT191" s="79"/>
      <c r="AU191" s="79"/>
      <c r="AV191" s="79"/>
      <c r="AW191" s="79"/>
      <c r="AX191" s="79"/>
      <c r="AY191" s="79"/>
      <c r="AZ191" s="79"/>
      <c r="BA191" s="78" t="str">
        <f>REPLACE(INDEX(GroupVertices[Group],MATCH(Edges[[#This Row],[Vertex 1]],GroupVertices[Vertex],0)),1,1,"")</f>
        <v>2</v>
      </c>
      <c r="BB191" s="78" t="str">
        <f>REPLACE(INDEX(GroupVertices[Group],MATCH(Edges[[#This Row],[Vertex 2]],GroupVertices[Vertex],0)),1,1,"")</f>
        <v>1</v>
      </c>
    </row>
    <row r="192" spans="1:54" ht="15">
      <c r="A192" s="65" t="s">
        <v>278</v>
      </c>
      <c r="B192" s="65" t="s">
        <v>311</v>
      </c>
      <c r="C192" s="66" t="s">
        <v>2797</v>
      </c>
      <c r="D192" s="67"/>
      <c r="E192" s="68"/>
      <c r="F192" s="69"/>
      <c r="G192" s="66"/>
      <c r="H192" s="70"/>
      <c r="I192" s="71"/>
      <c r="J192" s="71"/>
      <c r="K192" s="34" t="s">
        <v>65</v>
      </c>
      <c r="L192" s="77">
        <v>192</v>
      </c>
      <c r="M192" s="77"/>
      <c r="N192" s="73"/>
      <c r="O192" s="79" t="s">
        <v>327</v>
      </c>
      <c r="P192" s="81">
        <v>43534.882060185184</v>
      </c>
      <c r="Q192" s="79" t="s">
        <v>473</v>
      </c>
      <c r="R192" s="79"/>
      <c r="S192" s="79"/>
      <c r="T192" s="79"/>
      <c r="U192" s="79"/>
      <c r="V192" s="82" t="s">
        <v>868</v>
      </c>
      <c r="W192" s="81">
        <v>43534.882060185184</v>
      </c>
      <c r="X192" s="82" t="s">
        <v>1098</v>
      </c>
      <c r="Y192" s="79"/>
      <c r="Z192" s="79"/>
      <c r="AA192" s="85" t="s">
        <v>1680</v>
      </c>
      <c r="AB192" s="79"/>
      <c r="AC192" s="79" t="b">
        <v>0</v>
      </c>
      <c r="AD192" s="79">
        <v>0</v>
      </c>
      <c r="AE192" s="85" t="s">
        <v>2100</v>
      </c>
      <c r="AF192" s="79" t="b">
        <v>0</v>
      </c>
      <c r="AG192" s="79" t="s">
        <v>2139</v>
      </c>
      <c r="AH192" s="79"/>
      <c r="AI192" s="85" t="s">
        <v>2100</v>
      </c>
      <c r="AJ192" s="79" t="b">
        <v>0</v>
      </c>
      <c r="AK192" s="79">
        <v>1</v>
      </c>
      <c r="AL192" s="85" t="s">
        <v>1679</v>
      </c>
      <c r="AM192" s="79" t="s">
        <v>2144</v>
      </c>
      <c r="AN192" s="79" t="b">
        <v>0</v>
      </c>
      <c r="AO192" s="85" t="s">
        <v>1679</v>
      </c>
      <c r="AP192" s="79" t="s">
        <v>178</v>
      </c>
      <c r="AQ192" s="79">
        <v>0</v>
      </c>
      <c r="AR192" s="79">
        <v>0</v>
      </c>
      <c r="AS192" s="79"/>
      <c r="AT192" s="79"/>
      <c r="AU192" s="79"/>
      <c r="AV192" s="79"/>
      <c r="AW192" s="79"/>
      <c r="AX192" s="79"/>
      <c r="AY192" s="79"/>
      <c r="AZ192" s="79"/>
      <c r="BA192" s="78" t="str">
        <f>REPLACE(INDEX(GroupVertices[Group],MATCH(Edges[[#This Row],[Vertex 1]],GroupVertices[Vertex],0)),1,1,"")</f>
        <v>2</v>
      </c>
      <c r="BB192" s="78" t="str">
        <f>REPLACE(INDEX(GroupVertices[Group],MATCH(Edges[[#This Row],[Vertex 2]],GroupVertices[Vertex],0)),1,1,"")</f>
        <v>1</v>
      </c>
    </row>
    <row r="193" spans="1:54" ht="15">
      <c r="A193" s="65" t="s">
        <v>278</v>
      </c>
      <c r="B193" s="65" t="s">
        <v>311</v>
      </c>
      <c r="C193" s="66" t="s">
        <v>2796</v>
      </c>
      <c r="D193" s="67"/>
      <c r="E193" s="68"/>
      <c r="F193" s="69"/>
      <c r="G193" s="66"/>
      <c r="H193" s="70"/>
      <c r="I193" s="71"/>
      <c r="J193" s="71"/>
      <c r="K193" s="34" t="s">
        <v>65</v>
      </c>
      <c r="L193" s="77">
        <v>193</v>
      </c>
      <c r="M193" s="77"/>
      <c r="N193" s="73"/>
      <c r="O193" s="79" t="s">
        <v>325</v>
      </c>
      <c r="P193" s="81">
        <v>43527.89178240741</v>
      </c>
      <c r="Q193" s="79" t="s">
        <v>578</v>
      </c>
      <c r="R193" s="79"/>
      <c r="S193" s="79"/>
      <c r="T193" s="79" t="s">
        <v>787</v>
      </c>
      <c r="U193" s="79"/>
      <c r="V193" s="82" t="s">
        <v>868</v>
      </c>
      <c r="W193" s="81">
        <v>43527.89178240741</v>
      </c>
      <c r="X193" s="82" t="s">
        <v>1232</v>
      </c>
      <c r="Y193" s="79"/>
      <c r="Z193" s="79"/>
      <c r="AA193" s="85" t="s">
        <v>1816</v>
      </c>
      <c r="AB193" s="79"/>
      <c r="AC193" s="79" t="b">
        <v>0</v>
      </c>
      <c r="AD193" s="79">
        <v>0</v>
      </c>
      <c r="AE193" s="85" t="s">
        <v>2100</v>
      </c>
      <c r="AF193" s="79" t="b">
        <v>0</v>
      </c>
      <c r="AG193" s="79" t="s">
        <v>2139</v>
      </c>
      <c r="AH193" s="79"/>
      <c r="AI193" s="85" t="s">
        <v>2100</v>
      </c>
      <c r="AJ193" s="79" t="b">
        <v>0</v>
      </c>
      <c r="AK193" s="79">
        <v>1</v>
      </c>
      <c r="AL193" s="85" t="s">
        <v>1952</v>
      </c>
      <c r="AM193" s="79" t="s">
        <v>2144</v>
      </c>
      <c r="AN193" s="79" t="b">
        <v>0</v>
      </c>
      <c r="AO193" s="85" t="s">
        <v>1952</v>
      </c>
      <c r="AP193" s="79" t="s">
        <v>178</v>
      </c>
      <c r="AQ193" s="79">
        <v>0</v>
      </c>
      <c r="AR193" s="79">
        <v>0</v>
      </c>
      <c r="AS193" s="79"/>
      <c r="AT193" s="79"/>
      <c r="AU193" s="79"/>
      <c r="AV193" s="79"/>
      <c r="AW193" s="79"/>
      <c r="AX193" s="79"/>
      <c r="AY193" s="79"/>
      <c r="AZ193" s="79"/>
      <c r="BA193" s="78" t="str">
        <f>REPLACE(INDEX(GroupVertices[Group],MATCH(Edges[[#This Row],[Vertex 1]],GroupVertices[Vertex],0)),1,1,"")</f>
        <v>2</v>
      </c>
      <c r="BB193" s="78" t="str">
        <f>REPLACE(INDEX(GroupVertices[Group],MATCH(Edges[[#This Row],[Vertex 2]],GroupVertices[Vertex],0)),1,1,"")</f>
        <v>1</v>
      </c>
    </row>
    <row r="194" spans="1:54" ht="15">
      <c r="A194" s="65" t="s">
        <v>278</v>
      </c>
      <c r="B194" s="65" t="s">
        <v>311</v>
      </c>
      <c r="C194" s="66" t="s">
        <v>2796</v>
      </c>
      <c r="D194" s="67"/>
      <c r="E194" s="68"/>
      <c r="F194" s="69"/>
      <c r="G194" s="66"/>
      <c r="H194" s="70"/>
      <c r="I194" s="71"/>
      <c r="J194" s="71"/>
      <c r="K194" s="34" t="s">
        <v>65</v>
      </c>
      <c r="L194" s="77">
        <v>194</v>
      </c>
      <c r="M194" s="77"/>
      <c r="N194" s="73"/>
      <c r="O194" s="79" t="s">
        <v>325</v>
      </c>
      <c r="P194" s="81">
        <v>43527.89181712963</v>
      </c>
      <c r="Q194" s="79" t="s">
        <v>546</v>
      </c>
      <c r="R194" s="79"/>
      <c r="S194" s="79"/>
      <c r="T194" s="79" t="s">
        <v>787</v>
      </c>
      <c r="U194" s="79"/>
      <c r="V194" s="82" t="s">
        <v>868</v>
      </c>
      <c r="W194" s="81">
        <v>43527.89181712963</v>
      </c>
      <c r="X194" s="82" t="s">
        <v>1233</v>
      </c>
      <c r="Y194" s="79"/>
      <c r="Z194" s="79"/>
      <c r="AA194" s="85" t="s">
        <v>1817</v>
      </c>
      <c r="AB194" s="79"/>
      <c r="AC194" s="79" t="b">
        <v>0</v>
      </c>
      <c r="AD194" s="79">
        <v>0</v>
      </c>
      <c r="AE194" s="85" t="s">
        <v>2100</v>
      </c>
      <c r="AF194" s="79" t="b">
        <v>0</v>
      </c>
      <c r="AG194" s="79" t="s">
        <v>2139</v>
      </c>
      <c r="AH194" s="79"/>
      <c r="AI194" s="85" t="s">
        <v>2100</v>
      </c>
      <c r="AJ194" s="79" t="b">
        <v>0</v>
      </c>
      <c r="AK194" s="79">
        <v>1</v>
      </c>
      <c r="AL194" s="85" t="s">
        <v>1953</v>
      </c>
      <c r="AM194" s="79" t="s">
        <v>2144</v>
      </c>
      <c r="AN194" s="79" t="b">
        <v>0</v>
      </c>
      <c r="AO194" s="85" t="s">
        <v>1953</v>
      </c>
      <c r="AP194" s="79" t="s">
        <v>178</v>
      </c>
      <c r="AQ194" s="79">
        <v>0</v>
      </c>
      <c r="AR194" s="79">
        <v>0</v>
      </c>
      <c r="AS194" s="79"/>
      <c r="AT194" s="79"/>
      <c r="AU194" s="79"/>
      <c r="AV194" s="79"/>
      <c r="AW194" s="79"/>
      <c r="AX194" s="79"/>
      <c r="AY194" s="79"/>
      <c r="AZ194" s="79"/>
      <c r="BA194" s="78" t="str">
        <f>REPLACE(INDEX(GroupVertices[Group],MATCH(Edges[[#This Row],[Vertex 1]],GroupVertices[Vertex],0)),1,1,"")</f>
        <v>2</v>
      </c>
      <c r="BB194" s="78" t="str">
        <f>REPLACE(INDEX(GroupVertices[Group],MATCH(Edges[[#This Row],[Vertex 2]],GroupVertices[Vertex],0)),1,1,"")</f>
        <v>1</v>
      </c>
    </row>
    <row r="195" spans="1:54" ht="15">
      <c r="A195" s="65" t="s">
        <v>278</v>
      </c>
      <c r="B195" s="65" t="s">
        <v>311</v>
      </c>
      <c r="C195" s="66" t="s">
        <v>2796</v>
      </c>
      <c r="D195" s="67"/>
      <c r="E195" s="68"/>
      <c r="F195" s="69"/>
      <c r="G195" s="66"/>
      <c r="H195" s="70"/>
      <c r="I195" s="71"/>
      <c r="J195" s="71"/>
      <c r="K195" s="34" t="s">
        <v>65</v>
      </c>
      <c r="L195" s="77">
        <v>195</v>
      </c>
      <c r="M195" s="77"/>
      <c r="N195" s="73"/>
      <c r="O195" s="79" t="s">
        <v>325</v>
      </c>
      <c r="P195" s="81">
        <v>43527.89193287037</v>
      </c>
      <c r="Q195" s="79" t="s">
        <v>440</v>
      </c>
      <c r="R195" s="79"/>
      <c r="S195" s="79"/>
      <c r="T195" s="79" t="s">
        <v>787</v>
      </c>
      <c r="U195" s="79"/>
      <c r="V195" s="82" t="s">
        <v>868</v>
      </c>
      <c r="W195" s="81">
        <v>43527.89193287037</v>
      </c>
      <c r="X195" s="82" t="s">
        <v>1234</v>
      </c>
      <c r="Y195" s="79"/>
      <c r="Z195" s="79"/>
      <c r="AA195" s="85" t="s">
        <v>1818</v>
      </c>
      <c r="AB195" s="79"/>
      <c r="AC195" s="79" t="b">
        <v>0</v>
      </c>
      <c r="AD195" s="79">
        <v>0</v>
      </c>
      <c r="AE195" s="85" t="s">
        <v>2100</v>
      </c>
      <c r="AF195" s="79" t="b">
        <v>0</v>
      </c>
      <c r="AG195" s="79" t="s">
        <v>2139</v>
      </c>
      <c r="AH195" s="79"/>
      <c r="AI195" s="85" t="s">
        <v>2100</v>
      </c>
      <c r="AJ195" s="79" t="b">
        <v>0</v>
      </c>
      <c r="AK195" s="79">
        <v>2</v>
      </c>
      <c r="AL195" s="85" t="s">
        <v>1958</v>
      </c>
      <c r="AM195" s="79" t="s">
        <v>2144</v>
      </c>
      <c r="AN195" s="79" t="b">
        <v>0</v>
      </c>
      <c r="AO195" s="85" t="s">
        <v>1958</v>
      </c>
      <c r="AP195" s="79" t="s">
        <v>178</v>
      </c>
      <c r="AQ195" s="79">
        <v>0</v>
      </c>
      <c r="AR195" s="79">
        <v>0</v>
      </c>
      <c r="AS195" s="79"/>
      <c r="AT195" s="79"/>
      <c r="AU195" s="79"/>
      <c r="AV195" s="79"/>
      <c r="AW195" s="79"/>
      <c r="AX195" s="79"/>
      <c r="AY195" s="79"/>
      <c r="AZ195" s="79"/>
      <c r="BA195" s="78" t="str">
        <f>REPLACE(INDEX(GroupVertices[Group],MATCH(Edges[[#This Row],[Vertex 1]],GroupVertices[Vertex],0)),1,1,"")</f>
        <v>2</v>
      </c>
      <c r="BB195" s="78" t="str">
        <f>REPLACE(INDEX(GroupVertices[Group],MATCH(Edges[[#This Row],[Vertex 2]],GroupVertices[Vertex],0)),1,1,"")</f>
        <v>1</v>
      </c>
    </row>
    <row r="196" spans="1:54" ht="15">
      <c r="A196" s="65" t="s">
        <v>278</v>
      </c>
      <c r="B196" s="65" t="s">
        <v>311</v>
      </c>
      <c r="C196" s="66" t="s">
        <v>2796</v>
      </c>
      <c r="D196" s="67"/>
      <c r="E196" s="68"/>
      <c r="F196" s="69"/>
      <c r="G196" s="66"/>
      <c r="H196" s="70"/>
      <c r="I196" s="71"/>
      <c r="J196" s="71"/>
      <c r="K196" s="34" t="s">
        <v>65</v>
      </c>
      <c r="L196" s="77">
        <v>196</v>
      </c>
      <c r="M196" s="77"/>
      <c r="N196" s="73"/>
      <c r="O196" s="79" t="s">
        <v>325</v>
      </c>
      <c r="P196" s="81">
        <v>43527.89196759259</v>
      </c>
      <c r="Q196" s="79" t="s">
        <v>579</v>
      </c>
      <c r="R196" s="79"/>
      <c r="S196" s="79"/>
      <c r="T196" s="79" t="s">
        <v>787</v>
      </c>
      <c r="U196" s="79"/>
      <c r="V196" s="82" t="s">
        <v>868</v>
      </c>
      <c r="W196" s="81">
        <v>43527.89196759259</v>
      </c>
      <c r="X196" s="82" t="s">
        <v>1235</v>
      </c>
      <c r="Y196" s="79"/>
      <c r="Z196" s="79"/>
      <c r="AA196" s="85" t="s">
        <v>1819</v>
      </c>
      <c r="AB196" s="79"/>
      <c r="AC196" s="79" t="b">
        <v>0</v>
      </c>
      <c r="AD196" s="79">
        <v>0</v>
      </c>
      <c r="AE196" s="85" t="s">
        <v>2100</v>
      </c>
      <c r="AF196" s="79" t="b">
        <v>0</v>
      </c>
      <c r="AG196" s="79" t="s">
        <v>2139</v>
      </c>
      <c r="AH196" s="79"/>
      <c r="AI196" s="85" t="s">
        <v>2100</v>
      </c>
      <c r="AJ196" s="79" t="b">
        <v>0</v>
      </c>
      <c r="AK196" s="79">
        <v>1</v>
      </c>
      <c r="AL196" s="85" t="s">
        <v>1959</v>
      </c>
      <c r="AM196" s="79" t="s">
        <v>2144</v>
      </c>
      <c r="AN196" s="79" t="b">
        <v>0</v>
      </c>
      <c r="AO196" s="85" t="s">
        <v>1959</v>
      </c>
      <c r="AP196" s="79" t="s">
        <v>178</v>
      </c>
      <c r="AQ196" s="79">
        <v>0</v>
      </c>
      <c r="AR196" s="79">
        <v>0</v>
      </c>
      <c r="AS196" s="79"/>
      <c r="AT196" s="79"/>
      <c r="AU196" s="79"/>
      <c r="AV196" s="79"/>
      <c r="AW196" s="79"/>
      <c r="AX196" s="79"/>
      <c r="AY196" s="79"/>
      <c r="AZ196" s="79"/>
      <c r="BA196" s="78" t="str">
        <f>REPLACE(INDEX(GroupVertices[Group],MATCH(Edges[[#This Row],[Vertex 1]],GroupVertices[Vertex],0)),1,1,"")</f>
        <v>2</v>
      </c>
      <c r="BB196" s="78" t="str">
        <f>REPLACE(INDEX(GroupVertices[Group],MATCH(Edges[[#This Row],[Vertex 2]],GroupVertices[Vertex],0)),1,1,"")</f>
        <v>1</v>
      </c>
    </row>
    <row r="197" spans="1:54" ht="15">
      <c r="A197" s="65" t="s">
        <v>278</v>
      </c>
      <c r="B197" s="65" t="s">
        <v>311</v>
      </c>
      <c r="C197" s="66" t="s">
        <v>2796</v>
      </c>
      <c r="D197" s="67"/>
      <c r="E197" s="68"/>
      <c r="F197" s="69"/>
      <c r="G197" s="66"/>
      <c r="H197" s="70"/>
      <c r="I197" s="71"/>
      <c r="J197" s="71"/>
      <c r="K197" s="34" t="s">
        <v>65</v>
      </c>
      <c r="L197" s="77">
        <v>197</v>
      </c>
      <c r="M197" s="77"/>
      <c r="N197" s="73"/>
      <c r="O197" s="79" t="s">
        <v>325</v>
      </c>
      <c r="P197" s="81">
        <v>43527.89215277778</v>
      </c>
      <c r="Q197" s="79" t="s">
        <v>362</v>
      </c>
      <c r="R197" s="79"/>
      <c r="S197" s="79"/>
      <c r="T197" s="79"/>
      <c r="U197" s="79"/>
      <c r="V197" s="82" t="s">
        <v>868</v>
      </c>
      <c r="W197" s="81">
        <v>43527.89215277778</v>
      </c>
      <c r="X197" s="82" t="s">
        <v>1236</v>
      </c>
      <c r="Y197" s="79"/>
      <c r="Z197" s="79"/>
      <c r="AA197" s="85" t="s">
        <v>1820</v>
      </c>
      <c r="AB197" s="79"/>
      <c r="AC197" s="79" t="b">
        <v>0</v>
      </c>
      <c r="AD197" s="79">
        <v>0</v>
      </c>
      <c r="AE197" s="85" t="s">
        <v>2100</v>
      </c>
      <c r="AF197" s="79" t="b">
        <v>0</v>
      </c>
      <c r="AG197" s="79" t="s">
        <v>2139</v>
      </c>
      <c r="AH197" s="79"/>
      <c r="AI197" s="85" t="s">
        <v>2100</v>
      </c>
      <c r="AJ197" s="79" t="b">
        <v>0</v>
      </c>
      <c r="AK197" s="79">
        <v>6</v>
      </c>
      <c r="AL197" s="85" t="s">
        <v>1960</v>
      </c>
      <c r="AM197" s="79" t="s">
        <v>2144</v>
      </c>
      <c r="AN197" s="79" t="b">
        <v>0</v>
      </c>
      <c r="AO197" s="85" t="s">
        <v>1960</v>
      </c>
      <c r="AP197" s="79" t="s">
        <v>178</v>
      </c>
      <c r="AQ197" s="79">
        <v>0</v>
      </c>
      <c r="AR197" s="79">
        <v>0</v>
      </c>
      <c r="AS197" s="79"/>
      <c r="AT197" s="79"/>
      <c r="AU197" s="79"/>
      <c r="AV197" s="79"/>
      <c r="AW197" s="79"/>
      <c r="AX197" s="79"/>
      <c r="AY197" s="79"/>
      <c r="AZ197" s="79"/>
      <c r="BA197" s="78" t="str">
        <f>REPLACE(INDEX(GroupVertices[Group],MATCH(Edges[[#This Row],[Vertex 1]],GroupVertices[Vertex],0)),1,1,"")</f>
        <v>2</v>
      </c>
      <c r="BB197" s="78" t="str">
        <f>REPLACE(INDEX(GroupVertices[Group],MATCH(Edges[[#This Row],[Vertex 2]],GroupVertices[Vertex],0)),1,1,"")</f>
        <v>1</v>
      </c>
    </row>
    <row r="198" spans="1:54" ht="15">
      <c r="A198" s="65" t="s">
        <v>278</v>
      </c>
      <c r="B198" s="65" t="s">
        <v>311</v>
      </c>
      <c r="C198" s="66" t="s">
        <v>2796</v>
      </c>
      <c r="D198" s="67"/>
      <c r="E198" s="68"/>
      <c r="F198" s="69"/>
      <c r="G198" s="66"/>
      <c r="H198" s="70"/>
      <c r="I198" s="71"/>
      <c r="J198" s="71"/>
      <c r="K198" s="34" t="s">
        <v>65</v>
      </c>
      <c r="L198" s="77">
        <v>198</v>
      </c>
      <c r="M198" s="77"/>
      <c r="N198" s="73"/>
      <c r="O198" s="79" t="s">
        <v>325</v>
      </c>
      <c r="P198" s="81">
        <v>43527.8921875</v>
      </c>
      <c r="Q198" s="79" t="s">
        <v>335</v>
      </c>
      <c r="R198" s="79"/>
      <c r="S198" s="79"/>
      <c r="T198" s="79" t="s">
        <v>787</v>
      </c>
      <c r="U198" s="79"/>
      <c r="V198" s="82" t="s">
        <v>868</v>
      </c>
      <c r="W198" s="81">
        <v>43527.8921875</v>
      </c>
      <c r="X198" s="82" t="s">
        <v>1237</v>
      </c>
      <c r="Y198" s="79"/>
      <c r="Z198" s="79"/>
      <c r="AA198" s="85" t="s">
        <v>1821</v>
      </c>
      <c r="AB198" s="79"/>
      <c r="AC198" s="79" t="b">
        <v>0</v>
      </c>
      <c r="AD198" s="79">
        <v>0</v>
      </c>
      <c r="AE198" s="85" t="s">
        <v>2100</v>
      </c>
      <c r="AF198" s="79" t="b">
        <v>0</v>
      </c>
      <c r="AG198" s="79" t="s">
        <v>2139</v>
      </c>
      <c r="AH198" s="79"/>
      <c r="AI198" s="85" t="s">
        <v>2100</v>
      </c>
      <c r="AJ198" s="79" t="b">
        <v>0</v>
      </c>
      <c r="AK198" s="79">
        <v>3</v>
      </c>
      <c r="AL198" s="85" t="s">
        <v>1961</v>
      </c>
      <c r="AM198" s="79" t="s">
        <v>2144</v>
      </c>
      <c r="AN198" s="79" t="b">
        <v>0</v>
      </c>
      <c r="AO198" s="85" t="s">
        <v>1961</v>
      </c>
      <c r="AP198" s="79" t="s">
        <v>178</v>
      </c>
      <c r="AQ198" s="79">
        <v>0</v>
      </c>
      <c r="AR198" s="79">
        <v>0</v>
      </c>
      <c r="AS198" s="79"/>
      <c r="AT198" s="79"/>
      <c r="AU198" s="79"/>
      <c r="AV198" s="79"/>
      <c r="AW198" s="79"/>
      <c r="AX198" s="79"/>
      <c r="AY198" s="79"/>
      <c r="AZ198" s="79"/>
      <c r="BA198" s="78" t="str">
        <f>REPLACE(INDEX(GroupVertices[Group],MATCH(Edges[[#This Row],[Vertex 1]],GroupVertices[Vertex],0)),1,1,"")</f>
        <v>2</v>
      </c>
      <c r="BB198" s="78" t="str">
        <f>REPLACE(INDEX(GroupVertices[Group],MATCH(Edges[[#This Row],[Vertex 2]],GroupVertices[Vertex],0)),1,1,"")</f>
        <v>1</v>
      </c>
    </row>
    <row r="199" spans="1:54" ht="15">
      <c r="A199" s="65" t="s">
        <v>278</v>
      </c>
      <c r="B199" s="65" t="s">
        <v>311</v>
      </c>
      <c r="C199" s="66" t="s">
        <v>2796</v>
      </c>
      <c r="D199" s="67"/>
      <c r="E199" s="68"/>
      <c r="F199" s="69"/>
      <c r="G199" s="66"/>
      <c r="H199" s="70"/>
      <c r="I199" s="71"/>
      <c r="J199" s="71"/>
      <c r="K199" s="34" t="s">
        <v>65</v>
      </c>
      <c r="L199" s="77">
        <v>199</v>
      </c>
      <c r="M199" s="77"/>
      <c r="N199" s="73"/>
      <c r="O199" s="79" t="s">
        <v>325</v>
      </c>
      <c r="P199" s="81">
        <v>43527.89270833333</v>
      </c>
      <c r="Q199" s="79" t="s">
        <v>580</v>
      </c>
      <c r="R199" s="79"/>
      <c r="S199" s="79"/>
      <c r="T199" s="79" t="s">
        <v>787</v>
      </c>
      <c r="U199" s="79"/>
      <c r="V199" s="82" t="s">
        <v>868</v>
      </c>
      <c r="W199" s="81">
        <v>43527.89270833333</v>
      </c>
      <c r="X199" s="82" t="s">
        <v>1238</v>
      </c>
      <c r="Y199" s="79"/>
      <c r="Z199" s="79"/>
      <c r="AA199" s="85" t="s">
        <v>1822</v>
      </c>
      <c r="AB199" s="79"/>
      <c r="AC199" s="79" t="b">
        <v>0</v>
      </c>
      <c r="AD199" s="79">
        <v>0</v>
      </c>
      <c r="AE199" s="85" t="s">
        <v>2100</v>
      </c>
      <c r="AF199" s="79" t="b">
        <v>0</v>
      </c>
      <c r="AG199" s="79" t="s">
        <v>2139</v>
      </c>
      <c r="AH199" s="79"/>
      <c r="AI199" s="85" t="s">
        <v>2100</v>
      </c>
      <c r="AJ199" s="79" t="b">
        <v>0</v>
      </c>
      <c r="AK199" s="79">
        <v>1</v>
      </c>
      <c r="AL199" s="85" t="s">
        <v>1962</v>
      </c>
      <c r="AM199" s="79" t="s">
        <v>2144</v>
      </c>
      <c r="AN199" s="79" t="b">
        <v>0</v>
      </c>
      <c r="AO199" s="85" t="s">
        <v>1962</v>
      </c>
      <c r="AP199" s="79" t="s">
        <v>178</v>
      </c>
      <c r="AQ199" s="79">
        <v>0</v>
      </c>
      <c r="AR199" s="79">
        <v>0</v>
      </c>
      <c r="AS199" s="79"/>
      <c r="AT199" s="79"/>
      <c r="AU199" s="79"/>
      <c r="AV199" s="79"/>
      <c r="AW199" s="79"/>
      <c r="AX199" s="79"/>
      <c r="AY199" s="79"/>
      <c r="AZ199" s="79"/>
      <c r="BA199" s="78" t="str">
        <f>REPLACE(INDEX(GroupVertices[Group],MATCH(Edges[[#This Row],[Vertex 1]],GroupVertices[Vertex],0)),1,1,"")</f>
        <v>2</v>
      </c>
      <c r="BB199" s="78" t="str">
        <f>REPLACE(INDEX(GroupVertices[Group],MATCH(Edges[[#This Row],[Vertex 2]],GroupVertices[Vertex],0)),1,1,"")</f>
        <v>1</v>
      </c>
    </row>
    <row r="200" spans="1:54" ht="15">
      <c r="A200" s="65" t="s">
        <v>278</v>
      </c>
      <c r="B200" s="65" t="s">
        <v>311</v>
      </c>
      <c r="C200" s="66" t="s">
        <v>2796</v>
      </c>
      <c r="D200" s="67"/>
      <c r="E200" s="68"/>
      <c r="F200" s="69"/>
      <c r="G200" s="66"/>
      <c r="H200" s="70"/>
      <c r="I200" s="71"/>
      <c r="J200" s="71"/>
      <c r="K200" s="34" t="s">
        <v>65</v>
      </c>
      <c r="L200" s="77">
        <v>200</v>
      </c>
      <c r="M200" s="77"/>
      <c r="N200" s="73"/>
      <c r="O200" s="79" t="s">
        <v>325</v>
      </c>
      <c r="P200" s="81">
        <v>43527.89606481481</v>
      </c>
      <c r="Q200" s="79" t="s">
        <v>582</v>
      </c>
      <c r="R200" s="79"/>
      <c r="S200" s="79"/>
      <c r="T200" s="79"/>
      <c r="U200" s="79"/>
      <c r="V200" s="82" t="s">
        <v>868</v>
      </c>
      <c r="W200" s="81">
        <v>43527.89606481481</v>
      </c>
      <c r="X200" s="82" t="s">
        <v>1241</v>
      </c>
      <c r="Y200" s="79"/>
      <c r="Z200" s="79"/>
      <c r="AA200" s="85" t="s">
        <v>1825</v>
      </c>
      <c r="AB200" s="79"/>
      <c r="AC200" s="79" t="b">
        <v>0</v>
      </c>
      <c r="AD200" s="79">
        <v>0</v>
      </c>
      <c r="AE200" s="85" t="s">
        <v>2100</v>
      </c>
      <c r="AF200" s="79" t="b">
        <v>0</v>
      </c>
      <c r="AG200" s="79" t="s">
        <v>2139</v>
      </c>
      <c r="AH200" s="79"/>
      <c r="AI200" s="85" t="s">
        <v>2100</v>
      </c>
      <c r="AJ200" s="79" t="b">
        <v>0</v>
      </c>
      <c r="AK200" s="79">
        <v>1</v>
      </c>
      <c r="AL200" s="85" t="s">
        <v>1963</v>
      </c>
      <c r="AM200" s="79" t="s">
        <v>2144</v>
      </c>
      <c r="AN200" s="79" t="b">
        <v>0</v>
      </c>
      <c r="AO200" s="85" t="s">
        <v>1963</v>
      </c>
      <c r="AP200" s="79" t="s">
        <v>178</v>
      </c>
      <c r="AQ200" s="79">
        <v>0</v>
      </c>
      <c r="AR200" s="79">
        <v>0</v>
      </c>
      <c r="AS200" s="79"/>
      <c r="AT200" s="79"/>
      <c r="AU200" s="79"/>
      <c r="AV200" s="79"/>
      <c r="AW200" s="79"/>
      <c r="AX200" s="79"/>
      <c r="AY200" s="79"/>
      <c r="AZ200" s="79"/>
      <c r="BA200" s="78" t="str">
        <f>REPLACE(INDEX(GroupVertices[Group],MATCH(Edges[[#This Row],[Vertex 1]],GroupVertices[Vertex],0)),1,1,"")</f>
        <v>2</v>
      </c>
      <c r="BB200" s="78" t="str">
        <f>REPLACE(INDEX(GroupVertices[Group],MATCH(Edges[[#This Row],[Vertex 2]],GroupVertices[Vertex],0)),1,1,"")</f>
        <v>1</v>
      </c>
    </row>
    <row r="201" spans="1:54" ht="15">
      <c r="A201" s="65" t="s">
        <v>278</v>
      </c>
      <c r="B201" s="65" t="s">
        <v>311</v>
      </c>
      <c r="C201" s="66" t="s">
        <v>2796</v>
      </c>
      <c r="D201" s="67"/>
      <c r="E201" s="68"/>
      <c r="F201" s="69"/>
      <c r="G201" s="66"/>
      <c r="H201" s="70"/>
      <c r="I201" s="71"/>
      <c r="J201" s="71"/>
      <c r="K201" s="34" t="s">
        <v>65</v>
      </c>
      <c r="L201" s="77">
        <v>201</v>
      </c>
      <c r="M201" s="77"/>
      <c r="N201" s="73"/>
      <c r="O201" s="79" t="s">
        <v>325</v>
      </c>
      <c r="P201" s="81">
        <v>43528.018171296295</v>
      </c>
      <c r="Q201" s="79" t="s">
        <v>584</v>
      </c>
      <c r="R201" s="79"/>
      <c r="S201" s="79"/>
      <c r="T201" s="79" t="s">
        <v>787</v>
      </c>
      <c r="U201" s="79"/>
      <c r="V201" s="82" t="s">
        <v>868</v>
      </c>
      <c r="W201" s="81">
        <v>43528.018171296295</v>
      </c>
      <c r="X201" s="82" t="s">
        <v>1244</v>
      </c>
      <c r="Y201" s="79"/>
      <c r="Z201" s="79"/>
      <c r="AA201" s="85" t="s">
        <v>1828</v>
      </c>
      <c r="AB201" s="79"/>
      <c r="AC201" s="79" t="b">
        <v>0</v>
      </c>
      <c r="AD201" s="79">
        <v>0</v>
      </c>
      <c r="AE201" s="85" t="s">
        <v>2100</v>
      </c>
      <c r="AF201" s="79" t="b">
        <v>0</v>
      </c>
      <c r="AG201" s="79" t="s">
        <v>2139</v>
      </c>
      <c r="AH201" s="79"/>
      <c r="AI201" s="85" t="s">
        <v>2100</v>
      </c>
      <c r="AJ201" s="79" t="b">
        <v>0</v>
      </c>
      <c r="AK201" s="79">
        <v>1</v>
      </c>
      <c r="AL201" s="85" t="s">
        <v>1969</v>
      </c>
      <c r="AM201" s="79" t="s">
        <v>2147</v>
      </c>
      <c r="AN201" s="79" t="b">
        <v>0</v>
      </c>
      <c r="AO201" s="85" t="s">
        <v>1969</v>
      </c>
      <c r="AP201" s="79" t="s">
        <v>178</v>
      </c>
      <c r="AQ201" s="79">
        <v>0</v>
      </c>
      <c r="AR201" s="79">
        <v>0</v>
      </c>
      <c r="AS201" s="79"/>
      <c r="AT201" s="79"/>
      <c r="AU201" s="79"/>
      <c r="AV201" s="79"/>
      <c r="AW201" s="79"/>
      <c r="AX201" s="79"/>
      <c r="AY201" s="79"/>
      <c r="AZ201" s="79"/>
      <c r="BA201" s="78" t="str">
        <f>REPLACE(INDEX(GroupVertices[Group],MATCH(Edges[[#This Row],[Vertex 1]],GroupVertices[Vertex],0)),1,1,"")</f>
        <v>2</v>
      </c>
      <c r="BB201" s="78" t="str">
        <f>REPLACE(INDEX(GroupVertices[Group],MATCH(Edges[[#This Row],[Vertex 2]],GroupVertices[Vertex],0)),1,1,"")</f>
        <v>1</v>
      </c>
    </row>
    <row r="202" spans="1:54" ht="15">
      <c r="A202" s="65" t="s">
        <v>278</v>
      </c>
      <c r="B202" s="65" t="s">
        <v>311</v>
      </c>
      <c r="C202" s="66" t="s">
        <v>2796</v>
      </c>
      <c r="D202" s="67"/>
      <c r="E202" s="68"/>
      <c r="F202" s="69"/>
      <c r="G202" s="66"/>
      <c r="H202" s="70"/>
      <c r="I202" s="71"/>
      <c r="J202" s="71"/>
      <c r="K202" s="34" t="s">
        <v>65</v>
      </c>
      <c r="L202" s="77">
        <v>202</v>
      </c>
      <c r="M202" s="77"/>
      <c r="N202" s="73"/>
      <c r="O202" s="79" t="s">
        <v>325</v>
      </c>
      <c r="P202" s="81">
        <v>43528.018217592595</v>
      </c>
      <c r="Q202" s="79" t="s">
        <v>585</v>
      </c>
      <c r="R202" s="79"/>
      <c r="S202" s="79"/>
      <c r="T202" s="79" t="s">
        <v>787</v>
      </c>
      <c r="U202" s="79"/>
      <c r="V202" s="82" t="s">
        <v>868</v>
      </c>
      <c r="W202" s="81">
        <v>43528.018217592595</v>
      </c>
      <c r="X202" s="82" t="s">
        <v>1245</v>
      </c>
      <c r="Y202" s="79"/>
      <c r="Z202" s="79"/>
      <c r="AA202" s="85" t="s">
        <v>1829</v>
      </c>
      <c r="AB202" s="79"/>
      <c r="AC202" s="79" t="b">
        <v>0</v>
      </c>
      <c r="AD202" s="79">
        <v>0</v>
      </c>
      <c r="AE202" s="85" t="s">
        <v>2100</v>
      </c>
      <c r="AF202" s="79" t="b">
        <v>0</v>
      </c>
      <c r="AG202" s="79" t="s">
        <v>2139</v>
      </c>
      <c r="AH202" s="79"/>
      <c r="AI202" s="85" t="s">
        <v>2100</v>
      </c>
      <c r="AJ202" s="79" t="b">
        <v>0</v>
      </c>
      <c r="AK202" s="79">
        <v>2</v>
      </c>
      <c r="AL202" s="85" t="s">
        <v>1967</v>
      </c>
      <c r="AM202" s="79" t="s">
        <v>2147</v>
      </c>
      <c r="AN202" s="79" t="b">
        <v>0</v>
      </c>
      <c r="AO202" s="85" t="s">
        <v>1967</v>
      </c>
      <c r="AP202" s="79" t="s">
        <v>178</v>
      </c>
      <c r="AQ202" s="79">
        <v>0</v>
      </c>
      <c r="AR202" s="79">
        <v>0</v>
      </c>
      <c r="AS202" s="79"/>
      <c r="AT202" s="79"/>
      <c r="AU202" s="79"/>
      <c r="AV202" s="79"/>
      <c r="AW202" s="79"/>
      <c r="AX202" s="79"/>
      <c r="AY202" s="79"/>
      <c r="AZ202" s="79"/>
      <c r="BA202" s="78" t="str">
        <f>REPLACE(INDEX(GroupVertices[Group],MATCH(Edges[[#This Row],[Vertex 1]],GroupVertices[Vertex],0)),1,1,"")</f>
        <v>2</v>
      </c>
      <c r="BB202" s="78" t="str">
        <f>REPLACE(INDEX(GroupVertices[Group],MATCH(Edges[[#This Row],[Vertex 2]],GroupVertices[Vertex],0)),1,1,"")</f>
        <v>1</v>
      </c>
    </row>
    <row r="203" spans="1:54" ht="15">
      <c r="A203" s="65" t="s">
        <v>278</v>
      </c>
      <c r="B203" s="65" t="s">
        <v>311</v>
      </c>
      <c r="C203" s="66" t="s">
        <v>2796</v>
      </c>
      <c r="D203" s="67"/>
      <c r="E203" s="68"/>
      <c r="F203" s="69"/>
      <c r="G203" s="66"/>
      <c r="H203" s="70"/>
      <c r="I203" s="71"/>
      <c r="J203" s="71"/>
      <c r="K203" s="34" t="s">
        <v>65</v>
      </c>
      <c r="L203" s="77">
        <v>203</v>
      </c>
      <c r="M203" s="77"/>
      <c r="N203" s="73"/>
      <c r="O203" s="79" t="s">
        <v>325</v>
      </c>
      <c r="P203" s="81">
        <v>43528.018275462964</v>
      </c>
      <c r="Q203" s="79" t="s">
        <v>349</v>
      </c>
      <c r="R203" s="79"/>
      <c r="S203" s="79"/>
      <c r="T203" s="79" t="s">
        <v>788</v>
      </c>
      <c r="U203" s="79"/>
      <c r="V203" s="82" t="s">
        <v>868</v>
      </c>
      <c r="W203" s="81">
        <v>43528.018275462964</v>
      </c>
      <c r="X203" s="82" t="s">
        <v>1246</v>
      </c>
      <c r="Y203" s="79"/>
      <c r="Z203" s="79"/>
      <c r="AA203" s="85" t="s">
        <v>1830</v>
      </c>
      <c r="AB203" s="79"/>
      <c r="AC203" s="79" t="b">
        <v>0</v>
      </c>
      <c r="AD203" s="79">
        <v>0</v>
      </c>
      <c r="AE203" s="85" t="s">
        <v>2100</v>
      </c>
      <c r="AF203" s="79" t="b">
        <v>0</v>
      </c>
      <c r="AG203" s="79" t="s">
        <v>2139</v>
      </c>
      <c r="AH203" s="79"/>
      <c r="AI203" s="85" t="s">
        <v>2100</v>
      </c>
      <c r="AJ203" s="79" t="b">
        <v>0</v>
      </c>
      <c r="AK203" s="79">
        <v>2</v>
      </c>
      <c r="AL203" s="85" t="s">
        <v>1966</v>
      </c>
      <c r="AM203" s="79" t="s">
        <v>2147</v>
      </c>
      <c r="AN203" s="79" t="b">
        <v>0</v>
      </c>
      <c r="AO203" s="85" t="s">
        <v>1966</v>
      </c>
      <c r="AP203" s="79" t="s">
        <v>178</v>
      </c>
      <c r="AQ203" s="79">
        <v>0</v>
      </c>
      <c r="AR203" s="79">
        <v>0</v>
      </c>
      <c r="AS203" s="79"/>
      <c r="AT203" s="79"/>
      <c r="AU203" s="79"/>
      <c r="AV203" s="79"/>
      <c r="AW203" s="79"/>
      <c r="AX203" s="79"/>
      <c r="AY203" s="79"/>
      <c r="AZ203" s="79"/>
      <c r="BA203" s="78" t="str">
        <f>REPLACE(INDEX(GroupVertices[Group],MATCH(Edges[[#This Row],[Vertex 1]],GroupVertices[Vertex],0)),1,1,"")</f>
        <v>2</v>
      </c>
      <c r="BB203" s="78" t="str">
        <f>REPLACE(INDEX(GroupVertices[Group],MATCH(Edges[[#This Row],[Vertex 2]],GroupVertices[Vertex],0)),1,1,"")</f>
        <v>1</v>
      </c>
    </row>
    <row r="204" spans="1:54" ht="15">
      <c r="A204" s="65" t="s">
        <v>278</v>
      </c>
      <c r="B204" s="65" t="s">
        <v>311</v>
      </c>
      <c r="C204" s="66" t="s">
        <v>2796</v>
      </c>
      <c r="D204" s="67"/>
      <c r="E204" s="68"/>
      <c r="F204" s="69"/>
      <c r="G204" s="66"/>
      <c r="H204" s="70"/>
      <c r="I204" s="71"/>
      <c r="J204" s="71"/>
      <c r="K204" s="34" t="s">
        <v>65</v>
      </c>
      <c r="L204" s="77">
        <v>204</v>
      </c>
      <c r="M204" s="77"/>
      <c r="N204" s="73"/>
      <c r="O204" s="79" t="s">
        <v>325</v>
      </c>
      <c r="P204" s="81">
        <v>43534.82460648148</v>
      </c>
      <c r="Q204" s="79" t="s">
        <v>385</v>
      </c>
      <c r="R204" s="79"/>
      <c r="S204" s="79"/>
      <c r="T204" s="79"/>
      <c r="U204" s="79"/>
      <c r="V204" s="82" t="s">
        <v>868</v>
      </c>
      <c r="W204" s="81">
        <v>43534.82460648148</v>
      </c>
      <c r="X204" s="82" t="s">
        <v>1247</v>
      </c>
      <c r="Y204" s="79"/>
      <c r="Z204" s="79"/>
      <c r="AA204" s="85" t="s">
        <v>1831</v>
      </c>
      <c r="AB204" s="79"/>
      <c r="AC204" s="79" t="b">
        <v>0</v>
      </c>
      <c r="AD204" s="79">
        <v>0</v>
      </c>
      <c r="AE204" s="85" t="s">
        <v>2100</v>
      </c>
      <c r="AF204" s="79" t="b">
        <v>1</v>
      </c>
      <c r="AG204" s="79" t="s">
        <v>2139</v>
      </c>
      <c r="AH204" s="79"/>
      <c r="AI204" s="85" t="s">
        <v>1973</v>
      </c>
      <c r="AJ204" s="79" t="b">
        <v>0</v>
      </c>
      <c r="AK204" s="79">
        <v>2</v>
      </c>
      <c r="AL204" s="85" t="s">
        <v>1974</v>
      </c>
      <c r="AM204" s="79" t="s">
        <v>2147</v>
      </c>
      <c r="AN204" s="79" t="b">
        <v>0</v>
      </c>
      <c r="AO204" s="85" t="s">
        <v>1974</v>
      </c>
      <c r="AP204" s="79" t="s">
        <v>178</v>
      </c>
      <c r="AQ204" s="79">
        <v>0</v>
      </c>
      <c r="AR204" s="79">
        <v>0</v>
      </c>
      <c r="AS204" s="79"/>
      <c r="AT204" s="79"/>
      <c r="AU204" s="79"/>
      <c r="AV204" s="79"/>
      <c r="AW204" s="79"/>
      <c r="AX204" s="79"/>
      <c r="AY204" s="79"/>
      <c r="AZ204" s="79"/>
      <c r="BA204" s="78" t="str">
        <f>REPLACE(INDEX(GroupVertices[Group],MATCH(Edges[[#This Row],[Vertex 1]],GroupVertices[Vertex],0)),1,1,"")</f>
        <v>2</v>
      </c>
      <c r="BB204" s="78" t="str">
        <f>REPLACE(INDEX(GroupVertices[Group],MATCH(Edges[[#This Row],[Vertex 2]],GroupVertices[Vertex],0)),1,1,"")</f>
        <v>1</v>
      </c>
    </row>
    <row r="205" spans="1:54" ht="15">
      <c r="A205" s="65" t="s">
        <v>278</v>
      </c>
      <c r="B205" s="65" t="s">
        <v>311</v>
      </c>
      <c r="C205" s="66" t="s">
        <v>2796</v>
      </c>
      <c r="D205" s="67"/>
      <c r="E205" s="68"/>
      <c r="F205" s="69"/>
      <c r="G205" s="66"/>
      <c r="H205" s="70"/>
      <c r="I205" s="71"/>
      <c r="J205" s="71"/>
      <c r="K205" s="34" t="s">
        <v>65</v>
      </c>
      <c r="L205" s="77">
        <v>205</v>
      </c>
      <c r="M205" s="77"/>
      <c r="N205" s="73"/>
      <c r="O205" s="79" t="s">
        <v>325</v>
      </c>
      <c r="P205" s="81">
        <v>43534.836701388886</v>
      </c>
      <c r="Q205" s="79" t="s">
        <v>586</v>
      </c>
      <c r="R205" s="79"/>
      <c r="S205" s="79"/>
      <c r="T205" s="79" t="s">
        <v>787</v>
      </c>
      <c r="U205" s="79"/>
      <c r="V205" s="82" t="s">
        <v>868</v>
      </c>
      <c r="W205" s="81">
        <v>43534.836701388886</v>
      </c>
      <c r="X205" s="82" t="s">
        <v>1248</v>
      </c>
      <c r="Y205" s="79"/>
      <c r="Z205" s="79"/>
      <c r="AA205" s="85" t="s">
        <v>1832</v>
      </c>
      <c r="AB205" s="79"/>
      <c r="AC205" s="79" t="b">
        <v>0</v>
      </c>
      <c r="AD205" s="79">
        <v>0</v>
      </c>
      <c r="AE205" s="85" t="s">
        <v>2100</v>
      </c>
      <c r="AF205" s="79" t="b">
        <v>0</v>
      </c>
      <c r="AG205" s="79" t="s">
        <v>2139</v>
      </c>
      <c r="AH205" s="79"/>
      <c r="AI205" s="85" t="s">
        <v>2100</v>
      </c>
      <c r="AJ205" s="79" t="b">
        <v>0</v>
      </c>
      <c r="AK205" s="79">
        <v>2</v>
      </c>
      <c r="AL205" s="85" t="s">
        <v>1975</v>
      </c>
      <c r="AM205" s="79" t="s">
        <v>2144</v>
      </c>
      <c r="AN205" s="79" t="b">
        <v>0</v>
      </c>
      <c r="AO205" s="85" t="s">
        <v>1975</v>
      </c>
      <c r="AP205" s="79" t="s">
        <v>178</v>
      </c>
      <c r="AQ205" s="79">
        <v>0</v>
      </c>
      <c r="AR205" s="79">
        <v>0</v>
      </c>
      <c r="AS205" s="79"/>
      <c r="AT205" s="79"/>
      <c r="AU205" s="79"/>
      <c r="AV205" s="79"/>
      <c r="AW205" s="79"/>
      <c r="AX205" s="79"/>
      <c r="AY205" s="79"/>
      <c r="AZ205" s="79"/>
      <c r="BA205" s="78" t="str">
        <f>REPLACE(INDEX(GroupVertices[Group],MATCH(Edges[[#This Row],[Vertex 1]],GroupVertices[Vertex],0)),1,1,"")</f>
        <v>2</v>
      </c>
      <c r="BB205" s="78" t="str">
        <f>REPLACE(INDEX(GroupVertices[Group],MATCH(Edges[[#This Row],[Vertex 2]],GroupVertices[Vertex],0)),1,1,"")</f>
        <v>1</v>
      </c>
    </row>
    <row r="206" spans="1:54" ht="15">
      <c r="A206" s="65" t="s">
        <v>278</v>
      </c>
      <c r="B206" s="65" t="s">
        <v>311</v>
      </c>
      <c r="C206" s="66" t="s">
        <v>2796</v>
      </c>
      <c r="D206" s="67"/>
      <c r="E206" s="68"/>
      <c r="F206" s="69"/>
      <c r="G206" s="66"/>
      <c r="H206" s="70"/>
      <c r="I206" s="71"/>
      <c r="J206" s="71"/>
      <c r="K206" s="34" t="s">
        <v>65</v>
      </c>
      <c r="L206" s="77">
        <v>206</v>
      </c>
      <c r="M206" s="77"/>
      <c r="N206" s="73"/>
      <c r="O206" s="79" t="s">
        <v>325</v>
      </c>
      <c r="P206" s="81">
        <v>43534.83673611111</v>
      </c>
      <c r="Q206" s="79" t="s">
        <v>546</v>
      </c>
      <c r="R206" s="79"/>
      <c r="S206" s="79"/>
      <c r="T206" s="79" t="s">
        <v>787</v>
      </c>
      <c r="U206" s="79"/>
      <c r="V206" s="82" t="s">
        <v>868</v>
      </c>
      <c r="W206" s="81">
        <v>43534.83673611111</v>
      </c>
      <c r="X206" s="82" t="s">
        <v>1249</v>
      </c>
      <c r="Y206" s="79"/>
      <c r="Z206" s="79"/>
      <c r="AA206" s="85" t="s">
        <v>1833</v>
      </c>
      <c r="AB206" s="79"/>
      <c r="AC206" s="79" t="b">
        <v>0</v>
      </c>
      <c r="AD206" s="79">
        <v>0</v>
      </c>
      <c r="AE206" s="85" t="s">
        <v>2100</v>
      </c>
      <c r="AF206" s="79" t="b">
        <v>0</v>
      </c>
      <c r="AG206" s="79" t="s">
        <v>2139</v>
      </c>
      <c r="AH206" s="79"/>
      <c r="AI206" s="85" t="s">
        <v>2100</v>
      </c>
      <c r="AJ206" s="79" t="b">
        <v>0</v>
      </c>
      <c r="AK206" s="79">
        <v>3</v>
      </c>
      <c r="AL206" s="85" t="s">
        <v>1976</v>
      </c>
      <c r="AM206" s="79" t="s">
        <v>2144</v>
      </c>
      <c r="AN206" s="79" t="b">
        <v>0</v>
      </c>
      <c r="AO206" s="85" t="s">
        <v>1976</v>
      </c>
      <c r="AP206" s="79" t="s">
        <v>178</v>
      </c>
      <c r="AQ206" s="79">
        <v>0</v>
      </c>
      <c r="AR206" s="79">
        <v>0</v>
      </c>
      <c r="AS206" s="79"/>
      <c r="AT206" s="79"/>
      <c r="AU206" s="79"/>
      <c r="AV206" s="79"/>
      <c r="AW206" s="79"/>
      <c r="AX206" s="79"/>
      <c r="AY206" s="79"/>
      <c r="AZ206" s="79"/>
      <c r="BA206" s="78" t="str">
        <f>REPLACE(INDEX(GroupVertices[Group],MATCH(Edges[[#This Row],[Vertex 1]],GroupVertices[Vertex],0)),1,1,"")</f>
        <v>2</v>
      </c>
      <c r="BB206" s="78" t="str">
        <f>REPLACE(INDEX(GroupVertices[Group],MATCH(Edges[[#This Row],[Vertex 2]],GroupVertices[Vertex],0)),1,1,"")</f>
        <v>1</v>
      </c>
    </row>
    <row r="207" spans="1:54" ht="15">
      <c r="A207" s="65" t="s">
        <v>278</v>
      </c>
      <c r="B207" s="65" t="s">
        <v>311</v>
      </c>
      <c r="C207" s="66" t="s">
        <v>2796</v>
      </c>
      <c r="D207" s="67"/>
      <c r="E207" s="68"/>
      <c r="F207" s="69"/>
      <c r="G207" s="66"/>
      <c r="H207" s="70"/>
      <c r="I207" s="71"/>
      <c r="J207" s="71"/>
      <c r="K207" s="34" t="s">
        <v>65</v>
      </c>
      <c r="L207" s="77">
        <v>207</v>
      </c>
      <c r="M207" s="77"/>
      <c r="N207" s="73"/>
      <c r="O207" s="79" t="s">
        <v>325</v>
      </c>
      <c r="P207" s="81">
        <v>43534.836875</v>
      </c>
      <c r="Q207" s="79" t="s">
        <v>542</v>
      </c>
      <c r="R207" s="79"/>
      <c r="S207" s="79"/>
      <c r="T207" s="79" t="s">
        <v>787</v>
      </c>
      <c r="U207" s="79"/>
      <c r="V207" s="82" t="s">
        <v>868</v>
      </c>
      <c r="W207" s="81">
        <v>43534.836875</v>
      </c>
      <c r="X207" s="82" t="s">
        <v>1250</v>
      </c>
      <c r="Y207" s="79"/>
      <c r="Z207" s="79"/>
      <c r="AA207" s="85" t="s">
        <v>1834</v>
      </c>
      <c r="AB207" s="79"/>
      <c r="AC207" s="79" t="b">
        <v>0</v>
      </c>
      <c r="AD207" s="79">
        <v>0</v>
      </c>
      <c r="AE207" s="85" t="s">
        <v>2100</v>
      </c>
      <c r="AF207" s="79" t="b">
        <v>0</v>
      </c>
      <c r="AG207" s="79" t="s">
        <v>2139</v>
      </c>
      <c r="AH207" s="79"/>
      <c r="AI207" s="85" t="s">
        <v>2100</v>
      </c>
      <c r="AJ207" s="79" t="b">
        <v>0</v>
      </c>
      <c r="AK207" s="79">
        <v>3</v>
      </c>
      <c r="AL207" s="85" t="s">
        <v>1981</v>
      </c>
      <c r="AM207" s="79" t="s">
        <v>2144</v>
      </c>
      <c r="AN207" s="79" t="b">
        <v>0</v>
      </c>
      <c r="AO207" s="85" t="s">
        <v>1981</v>
      </c>
      <c r="AP207" s="79" t="s">
        <v>178</v>
      </c>
      <c r="AQ207" s="79">
        <v>0</v>
      </c>
      <c r="AR207" s="79">
        <v>0</v>
      </c>
      <c r="AS207" s="79"/>
      <c r="AT207" s="79"/>
      <c r="AU207" s="79"/>
      <c r="AV207" s="79"/>
      <c r="AW207" s="79"/>
      <c r="AX207" s="79"/>
      <c r="AY207" s="79"/>
      <c r="AZ207" s="79"/>
      <c r="BA207" s="78" t="str">
        <f>REPLACE(INDEX(GroupVertices[Group],MATCH(Edges[[#This Row],[Vertex 1]],GroupVertices[Vertex],0)),1,1,"")</f>
        <v>2</v>
      </c>
      <c r="BB207" s="78" t="str">
        <f>REPLACE(INDEX(GroupVertices[Group],MATCH(Edges[[#This Row],[Vertex 2]],GroupVertices[Vertex],0)),1,1,"")</f>
        <v>1</v>
      </c>
    </row>
    <row r="208" spans="1:54" ht="15">
      <c r="A208" s="65" t="s">
        <v>278</v>
      </c>
      <c r="B208" s="65" t="s">
        <v>311</v>
      </c>
      <c r="C208" s="66" t="s">
        <v>2796</v>
      </c>
      <c r="D208" s="67"/>
      <c r="E208" s="68"/>
      <c r="F208" s="69"/>
      <c r="G208" s="66"/>
      <c r="H208" s="70"/>
      <c r="I208" s="71"/>
      <c r="J208" s="71"/>
      <c r="K208" s="34" t="s">
        <v>65</v>
      </c>
      <c r="L208" s="77">
        <v>208</v>
      </c>
      <c r="M208" s="77"/>
      <c r="N208" s="73"/>
      <c r="O208" s="79" t="s">
        <v>325</v>
      </c>
      <c r="P208" s="81">
        <v>43534.839791666665</v>
      </c>
      <c r="Q208" s="79" t="s">
        <v>589</v>
      </c>
      <c r="R208" s="79"/>
      <c r="S208" s="79"/>
      <c r="T208" s="79" t="s">
        <v>787</v>
      </c>
      <c r="U208" s="79"/>
      <c r="V208" s="82" t="s">
        <v>868</v>
      </c>
      <c r="W208" s="81">
        <v>43534.839791666665</v>
      </c>
      <c r="X208" s="82" t="s">
        <v>1253</v>
      </c>
      <c r="Y208" s="79"/>
      <c r="Z208" s="79"/>
      <c r="AA208" s="85" t="s">
        <v>1837</v>
      </c>
      <c r="AB208" s="79"/>
      <c r="AC208" s="79" t="b">
        <v>0</v>
      </c>
      <c r="AD208" s="79">
        <v>0</v>
      </c>
      <c r="AE208" s="85" t="s">
        <v>2100</v>
      </c>
      <c r="AF208" s="79" t="b">
        <v>0</v>
      </c>
      <c r="AG208" s="79" t="s">
        <v>2139</v>
      </c>
      <c r="AH208" s="79"/>
      <c r="AI208" s="85" t="s">
        <v>2100</v>
      </c>
      <c r="AJ208" s="79" t="b">
        <v>0</v>
      </c>
      <c r="AK208" s="79">
        <v>1</v>
      </c>
      <c r="AL208" s="85" t="s">
        <v>1982</v>
      </c>
      <c r="AM208" s="79" t="s">
        <v>2144</v>
      </c>
      <c r="AN208" s="79" t="b">
        <v>0</v>
      </c>
      <c r="AO208" s="85" t="s">
        <v>1982</v>
      </c>
      <c r="AP208" s="79" t="s">
        <v>178</v>
      </c>
      <c r="AQ208" s="79">
        <v>0</v>
      </c>
      <c r="AR208" s="79">
        <v>0</v>
      </c>
      <c r="AS208" s="79"/>
      <c r="AT208" s="79"/>
      <c r="AU208" s="79"/>
      <c r="AV208" s="79"/>
      <c r="AW208" s="79"/>
      <c r="AX208" s="79"/>
      <c r="AY208" s="79"/>
      <c r="AZ208" s="79"/>
      <c r="BA208" s="78" t="str">
        <f>REPLACE(INDEX(GroupVertices[Group],MATCH(Edges[[#This Row],[Vertex 1]],GroupVertices[Vertex],0)),1,1,"")</f>
        <v>2</v>
      </c>
      <c r="BB208" s="78" t="str">
        <f>REPLACE(INDEX(GroupVertices[Group],MATCH(Edges[[#This Row],[Vertex 2]],GroupVertices[Vertex],0)),1,1,"")</f>
        <v>1</v>
      </c>
    </row>
    <row r="209" spans="1:54" ht="15">
      <c r="A209" s="65" t="s">
        <v>278</v>
      </c>
      <c r="B209" s="65" t="s">
        <v>311</v>
      </c>
      <c r="C209" s="66" t="s">
        <v>2796</v>
      </c>
      <c r="D209" s="67"/>
      <c r="E209" s="68"/>
      <c r="F209" s="69"/>
      <c r="G209" s="66"/>
      <c r="H209" s="70"/>
      <c r="I209" s="71"/>
      <c r="J209" s="71"/>
      <c r="K209" s="34" t="s">
        <v>65</v>
      </c>
      <c r="L209" s="77">
        <v>209</v>
      </c>
      <c r="M209" s="77"/>
      <c r="N209" s="73"/>
      <c r="O209" s="79" t="s">
        <v>325</v>
      </c>
      <c r="P209" s="81">
        <v>43534.83991898148</v>
      </c>
      <c r="Q209" s="79" t="s">
        <v>488</v>
      </c>
      <c r="R209" s="79"/>
      <c r="S209" s="79"/>
      <c r="T209" s="79"/>
      <c r="U209" s="79"/>
      <c r="V209" s="82" t="s">
        <v>868</v>
      </c>
      <c r="W209" s="81">
        <v>43534.83991898148</v>
      </c>
      <c r="X209" s="82" t="s">
        <v>1254</v>
      </c>
      <c r="Y209" s="79"/>
      <c r="Z209" s="79"/>
      <c r="AA209" s="85" t="s">
        <v>1838</v>
      </c>
      <c r="AB209" s="79"/>
      <c r="AC209" s="79" t="b">
        <v>0</v>
      </c>
      <c r="AD209" s="79">
        <v>0</v>
      </c>
      <c r="AE209" s="85" t="s">
        <v>2100</v>
      </c>
      <c r="AF209" s="79" t="b">
        <v>0</v>
      </c>
      <c r="AG209" s="79" t="s">
        <v>2139</v>
      </c>
      <c r="AH209" s="79"/>
      <c r="AI209" s="85" t="s">
        <v>2100</v>
      </c>
      <c r="AJ209" s="79" t="b">
        <v>0</v>
      </c>
      <c r="AK209" s="79">
        <v>2</v>
      </c>
      <c r="AL209" s="85" t="s">
        <v>1983</v>
      </c>
      <c r="AM209" s="79" t="s">
        <v>2144</v>
      </c>
      <c r="AN209" s="79" t="b">
        <v>0</v>
      </c>
      <c r="AO209" s="85" t="s">
        <v>1983</v>
      </c>
      <c r="AP209" s="79" t="s">
        <v>178</v>
      </c>
      <c r="AQ209" s="79">
        <v>0</v>
      </c>
      <c r="AR209" s="79">
        <v>0</v>
      </c>
      <c r="AS209" s="79"/>
      <c r="AT209" s="79"/>
      <c r="AU209" s="79"/>
      <c r="AV209" s="79"/>
      <c r="AW209" s="79"/>
      <c r="AX209" s="79"/>
      <c r="AY209" s="79"/>
      <c r="AZ209" s="79"/>
      <c r="BA209" s="78" t="str">
        <f>REPLACE(INDEX(GroupVertices[Group],MATCH(Edges[[#This Row],[Vertex 1]],GroupVertices[Vertex],0)),1,1,"")</f>
        <v>2</v>
      </c>
      <c r="BB209" s="78" t="str">
        <f>REPLACE(INDEX(GroupVertices[Group],MATCH(Edges[[#This Row],[Vertex 2]],GroupVertices[Vertex],0)),1,1,"")</f>
        <v>1</v>
      </c>
    </row>
    <row r="210" spans="1:54" ht="15">
      <c r="A210" s="65" t="s">
        <v>278</v>
      </c>
      <c r="B210" s="65" t="s">
        <v>311</v>
      </c>
      <c r="C210" s="66" t="s">
        <v>2796</v>
      </c>
      <c r="D210" s="67"/>
      <c r="E210" s="68"/>
      <c r="F210" s="69"/>
      <c r="G210" s="66"/>
      <c r="H210" s="70"/>
      <c r="I210" s="71"/>
      <c r="J210" s="71"/>
      <c r="K210" s="34" t="s">
        <v>65</v>
      </c>
      <c r="L210" s="77">
        <v>210</v>
      </c>
      <c r="M210" s="77"/>
      <c r="N210" s="73"/>
      <c r="O210" s="79" t="s">
        <v>325</v>
      </c>
      <c r="P210" s="81">
        <v>43534.84181712963</v>
      </c>
      <c r="Q210" s="79" t="s">
        <v>591</v>
      </c>
      <c r="R210" s="79"/>
      <c r="S210" s="79"/>
      <c r="T210" s="79"/>
      <c r="U210" s="79"/>
      <c r="V210" s="82" t="s">
        <v>868</v>
      </c>
      <c r="W210" s="81">
        <v>43534.84181712963</v>
      </c>
      <c r="X210" s="82" t="s">
        <v>1256</v>
      </c>
      <c r="Y210" s="79"/>
      <c r="Z210" s="79"/>
      <c r="AA210" s="85" t="s">
        <v>1840</v>
      </c>
      <c r="AB210" s="79"/>
      <c r="AC210" s="79" t="b">
        <v>0</v>
      </c>
      <c r="AD210" s="79">
        <v>0</v>
      </c>
      <c r="AE210" s="85" t="s">
        <v>2100</v>
      </c>
      <c r="AF210" s="79" t="b">
        <v>0</v>
      </c>
      <c r="AG210" s="79" t="s">
        <v>2139</v>
      </c>
      <c r="AH210" s="79"/>
      <c r="AI210" s="85" t="s">
        <v>2100</v>
      </c>
      <c r="AJ210" s="79" t="b">
        <v>0</v>
      </c>
      <c r="AK210" s="79">
        <v>1</v>
      </c>
      <c r="AL210" s="85" t="s">
        <v>1984</v>
      </c>
      <c r="AM210" s="79" t="s">
        <v>2144</v>
      </c>
      <c r="AN210" s="79" t="b">
        <v>0</v>
      </c>
      <c r="AO210" s="85" t="s">
        <v>1984</v>
      </c>
      <c r="AP210" s="79" t="s">
        <v>178</v>
      </c>
      <c r="AQ210" s="79">
        <v>0</v>
      </c>
      <c r="AR210" s="79">
        <v>0</v>
      </c>
      <c r="AS210" s="79"/>
      <c r="AT210" s="79"/>
      <c r="AU210" s="79"/>
      <c r="AV210" s="79"/>
      <c r="AW210" s="79"/>
      <c r="AX210" s="79"/>
      <c r="AY210" s="79"/>
      <c r="AZ210" s="79"/>
      <c r="BA210" s="78" t="str">
        <f>REPLACE(INDEX(GroupVertices[Group],MATCH(Edges[[#This Row],[Vertex 1]],GroupVertices[Vertex],0)),1,1,"")</f>
        <v>2</v>
      </c>
      <c r="BB210" s="78" t="str">
        <f>REPLACE(INDEX(GroupVertices[Group],MATCH(Edges[[#This Row],[Vertex 2]],GroupVertices[Vertex],0)),1,1,"")</f>
        <v>1</v>
      </c>
    </row>
    <row r="211" spans="1:54" ht="15">
      <c r="A211" s="65" t="s">
        <v>278</v>
      </c>
      <c r="B211" s="65" t="s">
        <v>311</v>
      </c>
      <c r="C211" s="66" t="s">
        <v>2796</v>
      </c>
      <c r="D211" s="67"/>
      <c r="E211" s="68"/>
      <c r="F211" s="69"/>
      <c r="G211" s="66"/>
      <c r="H211" s="70"/>
      <c r="I211" s="71"/>
      <c r="J211" s="71"/>
      <c r="K211" s="34" t="s">
        <v>65</v>
      </c>
      <c r="L211" s="77">
        <v>211</v>
      </c>
      <c r="M211" s="77"/>
      <c r="N211" s="73"/>
      <c r="O211" s="79" t="s">
        <v>325</v>
      </c>
      <c r="P211" s="81">
        <v>43534.84494212963</v>
      </c>
      <c r="Q211" s="79" t="s">
        <v>386</v>
      </c>
      <c r="R211" s="79"/>
      <c r="S211" s="79"/>
      <c r="T211" s="79" t="s">
        <v>787</v>
      </c>
      <c r="U211" s="79"/>
      <c r="V211" s="82" t="s">
        <v>868</v>
      </c>
      <c r="W211" s="81">
        <v>43534.84494212963</v>
      </c>
      <c r="X211" s="82" t="s">
        <v>1260</v>
      </c>
      <c r="Y211" s="79"/>
      <c r="Z211" s="79"/>
      <c r="AA211" s="85" t="s">
        <v>1844</v>
      </c>
      <c r="AB211" s="79"/>
      <c r="AC211" s="79" t="b">
        <v>0</v>
      </c>
      <c r="AD211" s="79">
        <v>0</v>
      </c>
      <c r="AE211" s="85" t="s">
        <v>2100</v>
      </c>
      <c r="AF211" s="79" t="b">
        <v>0</v>
      </c>
      <c r="AG211" s="79" t="s">
        <v>2139</v>
      </c>
      <c r="AH211" s="79"/>
      <c r="AI211" s="85" t="s">
        <v>2100</v>
      </c>
      <c r="AJ211" s="79" t="b">
        <v>0</v>
      </c>
      <c r="AK211" s="79">
        <v>2</v>
      </c>
      <c r="AL211" s="85" t="s">
        <v>1985</v>
      </c>
      <c r="AM211" s="79" t="s">
        <v>2144</v>
      </c>
      <c r="AN211" s="79" t="b">
        <v>0</v>
      </c>
      <c r="AO211" s="85" t="s">
        <v>1985</v>
      </c>
      <c r="AP211" s="79" t="s">
        <v>178</v>
      </c>
      <c r="AQ211" s="79">
        <v>0</v>
      </c>
      <c r="AR211" s="79">
        <v>0</v>
      </c>
      <c r="AS211" s="79"/>
      <c r="AT211" s="79"/>
      <c r="AU211" s="79"/>
      <c r="AV211" s="79"/>
      <c r="AW211" s="79"/>
      <c r="AX211" s="79"/>
      <c r="AY211" s="79"/>
      <c r="AZ211" s="79"/>
      <c r="BA211" s="78" t="str">
        <f>REPLACE(INDEX(GroupVertices[Group],MATCH(Edges[[#This Row],[Vertex 1]],GroupVertices[Vertex],0)),1,1,"")</f>
        <v>2</v>
      </c>
      <c r="BB211" s="78" t="str">
        <f>REPLACE(INDEX(GroupVertices[Group],MATCH(Edges[[#This Row],[Vertex 2]],GroupVertices[Vertex],0)),1,1,"")</f>
        <v>1</v>
      </c>
    </row>
    <row r="212" spans="1:54" ht="15">
      <c r="A212" s="65" t="s">
        <v>278</v>
      </c>
      <c r="B212" s="65" t="s">
        <v>311</v>
      </c>
      <c r="C212" s="66" t="s">
        <v>2796</v>
      </c>
      <c r="D212" s="67"/>
      <c r="E212" s="68"/>
      <c r="F212" s="69"/>
      <c r="G212" s="66"/>
      <c r="H212" s="70"/>
      <c r="I212" s="71"/>
      <c r="J212" s="71"/>
      <c r="K212" s="34" t="s">
        <v>65</v>
      </c>
      <c r="L212" s="77">
        <v>212</v>
      </c>
      <c r="M212" s="77"/>
      <c r="N212" s="73"/>
      <c r="O212" s="79" t="s">
        <v>325</v>
      </c>
      <c r="P212" s="81">
        <v>43534.85381944444</v>
      </c>
      <c r="Q212" s="79" t="s">
        <v>595</v>
      </c>
      <c r="R212" s="79"/>
      <c r="S212" s="79"/>
      <c r="T212" s="79"/>
      <c r="U212" s="79"/>
      <c r="V212" s="82" t="s">
        <v>868</v>
      </c>
      <c r="W212" s="81">
        <v>43534.85381944444</v>
      </c>
      <c r="X212" s="82" t="s">
        <v>1264</v>
      </c>
      <c r="Y212" s="79"/>
      <c r="Z212" s="79"/>
      <c r="AA212" s="85" t="s">
        <v>1848</v>
      </c>
      <c r="AB212" s="79"/>
      <c r="AC212" s="79" t="b">
        <v>0</v>
      </c>
      <c r="AD212" s="79">
        <v>0</v>
      </c>
      <c r="AE212" s="85" t="s">
        <v>2100</v>
      </c>
      <c r="AF212" s="79" t="b">
        <v>0</v>
      </c>
      <c r="AG212" s="79" t="s">
        <v>2139</v>
      </c>
      <c r="AH212" s="79"/>
      <c r="AI212" s="85" t="s">
        <v>2100</v>
      </c>
      <c r="AJ212" s="79" t="b">
        <v>0</v>
      </c>
      <c r="AK212" s="79">
        <v>1</v>
      </c>
      <c r="AL212" s="85" t="s">
        <v>1986</v>
      </c>
      <c r="AM212" s="79" t="s">
        <v>2144</v>
      </c>
      <c r="AN212" s="79" t="b">
        <v>0</v>
      </c>
      <c r="AO212" s="85" t="s">
        <v>1986</v>
      </c>
      <c r="AP212" s="79" t="s">
        <v>178</v>
      </c>
      <c r="AQ212" s="79">
        <v>0</v>
      </c>
      <c r="AR212" s="79">
        <v>0</v>
      </c>
      <c r="AS212" s="79"/>
      <c r="AT212" s="79"/>
      <c r="AU212" s="79"/>
      <c r="AV212" s="79"/>
      <c r="AW212" s="79"/>
      <c r="AX212" s="79"/>
      <c r="AY212" s="79"/>
      <c r="AZ212" s="79"/>
      <c r="BA212" s="78" t="str">
        <f>REPLACE(INDEX(GroupVertices[Group],MATCH(Edges[[#This Row],[Vertex 1]],GroupVertices[Vertex],0)),1,1,"")</f>
        <v>2</v>
      </c>
      <c r="BB212" s="78" t="str">
        <f>REPLACE(INDEX(GroupVertices[Group],MATCH(Edges[[#This Row],[Vertex 2]],GroupVertices[Vertex],0)),1,1,"")</f>
        <v>1</v>
      </c>
    </row>
    <row r="213" spans="1:54" ht="15">
      <c r="A213" s="65" t="s">
        <v>278</v>
      </c>
      <c r="B213" s="65" t="s">
        <v>311</v>
      </c>
      <c r="C213" s="66" t="s">
        <v>2796</v>
      </c>
      <c r="D213" s="67"/>
      <c r="E213" s="68"/>
      <c r="F213" s="69"/>
      <c r="G213" s="66"/>
      <c r="H213" s="70"/>
      <c r="I213" s="71"/>
      <c r="J213" s="71"/>
      <c r="K213" s="34" t="s">
        <v>65</v>
      </c>
      <c r="L213" s="77">
        <v>213</v>
      </c>
      <c r="M213" s="77"/>
      <c r="N213" s="73"/>
      <c r="O213" s="79" t="s">
        <v>325</v>
      </c>
      <c r="P213" s="81">
        <v>43534.86178240741</v>
      </c>
      <c r="Q213" s="79" t="s">
        <v>600</v>
      </c>
      <c r="R213" s="79"/>
      <c r="S213" s="79"/>
      <c r="T213" s="79" t="s">
        <v>787</v>
      </c>
      <c r="U213" s="79"/>
      <c r="V213" s="82" t="s">
        <v>868</v>
      </c>
      <c r="W213" s="81">
        <v>43534.86178240741</v>
      </c>
      <c r="X213" s="82" t="s">
        <v>1270</v>
      </c>
      <c r="Y213" s="79"/>
      <c r="Z213" s="79"/>
      <c r="AA213" s="85" t="s">
        <v>1854</v>
      </c>
      <c r="AB213" s="79"/>
      <c r="AC213" s="79" t="b">
        <v>0</v>
      </c>
      <c r="AD213" s="79">
        <v>0</v>
      </c>
      <c r="AE213" s="85" t="s">
        <v>2100</v>
      </c>
      <c r="AF213" s="79" t="b">
        <v>0</v>
      </c>
      <c r="AG213" s="79" t="s">
        <v>2139</v>
      </c>
      <c r="AH213" s="79"/>
      <c r="AI213" s="85" t="s">
        <v>2100</v>
      </c>
      <c r="AJ213" s="79" t="b">
        <v>0</v>
      </c>
      <c r="AK213" s="79">
        <v>2</v>
      </c>
      <c r="AL213" s="85" t="s">
        <v>1987</v>
      </c>
      <c r="AM213" s="79" t="s">
        <v>2144</v>
      </c>
      <c r="AN213" s="79" t="b">
        <v>0</v>
      </c>
      <c r="AO213" s="85" t="s">
        <v>1987</v>
      </c>
      <c r="AP213" s="79" t="s">
        <v>178</v>
      </c>
      <c r="AQ213" s="79">
        <v>0</v>
      </c>
      <c r="AR213" s="79">
        <v>0</v>
      </c>
      <c r="AS213" s="79"/>
      <c r="AT213" s="79"/>
      <c r="AU213" s="79"/>
      <c r="AV213" s="79"/>
      <c r="AW213" s="79"/>
      <c r="AX213" s="79"/>
      <c r="AY213" s="79"/>
      <c r="AZ213" s="79"/>
      <c r="BA213" s="78" t="str">
        <f>REPLACE(INDEX(GroupVertices[Group],MATCH(Edges[[#This Row],[Vertex 1]],GroupVertices[Vertex],0)),1,1,"")</f>
        <v>2</v>
      </c>
      <c r="BB213" s="78" t="str">
        <f>REPLACE(INDEX(GroupVertices[Group],MATCH(Edges[[#This Row],[Vertex 2]],GroupVertices[Vertex],0)),1,1,"")</f>
        <v>1</v>
      </c>
    </row>
    <row r="214" spans="1:54" ht="15">
      <c r="A214" s="65" t="s">
        <v>278</v>
      </c>
      <c r="B214" s="65" t="s">
        <v>311</v>
      </c>
      <c r="C214" s="66" t="s">
        <v>2796</v>
      </c>
      <c r="D214" s="67"/>
      <c r="E214" s="68"/>
      <c r="F214" s="69"/>
      <c r="G214" s="66"/>
      <c r="H214" s="70"/>
      <c r="I214" s="71"/>
      <c r="J214" s="71"/>
      <c r="K214" s="34" t="s">
        <v>65</v>
      </c>
      <c r="L214" s="77">
        <v>214</v>
      </c>
      <c r="M214" s="77"/>
      <c r="N214" s="73"/>
      <c r="O214" s="79" t="s">
        <v>325</v>
      </c>
      <c r="P214" s="81">
        <v>43534.86785879629</v>
      </c>
      <c r="Q214" s="79" t="s">
        <v>604</v>
      </c>
      <c r="R214" s="79"/>
      <c r="S214" s="79"/>
      <c r="T214" s="79" t="s">
        <v>787</v>
      </c>
      <c r="U214" s="79"/>
      <c r="V214" s="82" t="s">
        <v>868</v>
      </c>
      <c r="W214" s="81">
        <v>43534.86785879629</v>
      </c>
      <c r="X214" s="82" t="s">
        <v>1276</v>
      </c>
      <c r="Y214" s="79"/>
      <c r="Z214" s="79"/>
      <c r="AA214" s="85" t="s">
        <v>1860</v>
      </c>
      <c r="AB214" s="79"/>
      <c r="AC214" s="79" t="b">
        <v>0</v>
      </c>
      <c r="AD214" s="79">
        <v>0</v>
      </c>
      <c r="AE214" s="85" t="s">
        <v>2100</v>
      </c>
      <c r="AF214" s="79" t="b">
        <v>0</v>
      </c>
      <c r="AG214" s="79" t="s">
        <v>2139</v>
      </c>
      <c r="AH214" s="79"/>
      <c r="AI214" s="85" t="s">
        <v>2100</v>
      </c>
      <c r="AJ214" s="79" t="b">
        <v>0</v>
      </c>
      <c r="AK214" s="79">
        <v>1</v>
      </c>
      <c r="AL214" s="85" t="s">
        <v>1988</v>
      </c>
      <c r="AM214" s="79" t="s">
        <v>2144</v>
      </c>
      <c r="AN214" s="79" t="b">
        <v>0</v>
      </c>
      <c r="AO214" s="85" t="s">
        <v>1988</v>
      </c>
      <c r="AP214" s="79" t="s">
        <v>178</v>
      </c>
      <c r="AQ214" s="79">
        <v>0</v>
      </c>
      <c r="AR214" s="79">
        <v>0</v>
      </c>
      <c r="AS214" s="79"/>
      <c r="AT214" s="79"/>
      <c r="AU214" s="79"/>
      <c r="AV214" s="79"/>
      <c r="AW214" s="79"/>
      <c r="AX214" s="79"/>
      <c r="AY214" s="79"/>
      <c r="AZ214" s="79"/>
      <c r="BA214" s="78" t="str">
        <f>REPLACE(INDEX(GroupVertices[Group],MATCH(Edges[[#This Row],[Vertex 1]],GroupVertices[Vertex],0)),1,1,"")</f>
        <v>2</v>
      </c>
      <c r="BB214" s="78" t="str">
        <f>REPLACE(INDEX(GroupVertices[Group],MATCH(Edges[[#This Row],[Vertex 2]],GroupVertices[Vertex],0)),1,1,"")</f>
        <v>1</v>
      </c>
    </row>
    <row r="215" spans="1:54" ht="15">
      <c r="A215" s="65" t="s">
        <v>278</v>
      </c>
      <c r="B215" s="65" t="s">
        <v>311</v>
      </c>
      <c r="C215" s="66" t="s">
        <v>2796</v>
      </c>
      <c r="D215" s="67"/>
      <c r="E215" s="68"/>
      <c r="F215" s="69"/>
      <c r="G215" s="66"/>
      <c r="H215" s="70"/>
      <c r="I215" s="71"/>
      <c r="J215" s="71"/>
      <c r="K215" s="34" t="s">
        <v>65</v>
      </c>
      <c r="L215" s="77">
        <v>215</v>
      </c>
      <c r="M215" s="77"/>
      <c r="N215" s="73"/>
      <c r="O215" s="79" t="s">
        <v>325</v>
      </c>
      <c r="P215" s="81">
        <v>43534.878287037034</v>
      </c>
      <c r="Q215" s="79" t="s">
        <v>609</v>
      </c>
      <c r="R215" s="79"/>
      <c r="S215" s="79"/>
      <c r="T215" s="79" t="s">
        <v>787</v>
      </c>
      <c r="U215" s="79"/>
      <c r="V215" s="82" t="s">
        <v>868</v>
      </c>
      <c r="W215" s="81">
        <v>43534.878287037034</v>
      </c>
      <c r="X215" s="82" t="s">
        <v>1281</v>
      </c>
      <c r="Y215" s="79"/>
      <c r="Z215" s="79"/>
      <c r="AA215" s="85" t="s">
        <v>1865</v>
      </c>
      <c r="AB215" s="79"/>
      <c r="AC215" s="79" t="b">
        <v>0</v>
      </c>
      <c r="AD215" s="79">
        <v>0</v>
      </c>
      <c r="AE215" s="85" t="s">
        <v>2100</v>
      </c>
      <c r="AF215" s="79" t="b">
        <v>0</v>
      </c>
      <c r="AG215" s="79" t="s">
        <v>2139</v>
      </c>
      <c r="AH215" s="79"/>
      <c r="AI215" s="85" t="s">
        <v>2100</v>
      </c>
      <c r="AJ215" s="79" t="b">
        <v>0</v>
      </c>
      <c r="AK215" s="79">
        <v>1</v>
      </c>
      <c r="AL215" s="85" t="s">
        <v>1989</v>
      </c>
      <c r="AM215" s="79" t="s">
        <v>2144</v>
      </c>
      <c r="AN215" s="79" t="b">
        <v>0</v>
      </c>
      <c r="AO215" s="85" t="s">
        <v>1989</v>
      </c>
      <c r="AP215" s="79" t="s">
        <v>178</v>
      </c>
      <c r="AQ215" s="79">
        <v>0</v>
      </c>
      <c r="AR215" s="79">
        <v>0</v>
      </c>
      <c r="AS215" s="79"/>
      <c r="AT215" s="79"/>
      <c r="AU215" s="79"/>
      <c r="AV215" s="79"/>
      <c r="AW215" s="79"/>
      <c r="AX215" s="79"/>
      <c r="AY215" s="79"/>
      <c r="AZ215" s="79"/>
      <c r="BA215" s="78" t="str">
        <f>REPLACE(INDEX(GroupVertices[Group],MATCH(Edges[[#This Row],[Vertex 1]],GroupVertices[Vertex],0)),1,1,"")</f>
        <v>2</v>
      </c>
      <c r="BB215" s="78" t="str">
        <f>REPLACE(INDEX(GroupVertices[Group],MATCH(Edges[[#This Row],[Vertex 2]],GroupVertices[Vertex],0)),1,1,"")</f>
        <v>1</v>
      </c>
    </row>
    <row r="216" spans="1:54" ht="15">
      <c r="A216" s="65" t="s">
        <v>278</v>
      </c>
      <c r="B216" s="65" t="s">
        <v>311</v>
      </c>
      <c r="C216" s="66" t="s">
        <v>2796</v>
      </c>
      <c r="D216" s="67"/>
      <c r="E216" s="68"/>
      <c r="F216" s="69"/>
      <c r="G216" s="66"/>
      <c r="H216" s="70"/>
      <c r="I216" s="71"/>
      <c r="J216" s="71"/>
      <c r="K216" s="34" t="s">
        <v>65</v>
      </c>
      <c r="L216" s="77">
        <v>216</v>
      </c>
      <c r="M216" s="77"/>
      <c r="N216" s="73"/>
      <c r="O216" s="79" t="s">
        <v>325</v>
      </c>
      <c r="P216" s="81">
        <v>43534.878333333334</v>
      </c>
      <c r="Q216" s="79" t="s">
        <v>465</v>
      </c>
      <c r="R216" s="79"/>
      <c r="S216" s="79"/>
      <c r="T216" s="79" t="s">
        <v>787</v>
      </c>
      <c r="U216" s="79"/>
      <c r="V216" s="82" t="s">
        <v>868</v>
      </c>
      <c r="W216" s="81">
        <v>43534.878333333334</v>
      </c>
      <c r="X216" s="82" t="s">
        <v>1282</v>
      </c>
      <c r="Y216" s="79"/>
      <c r="Z216" s="79"/>
      <c r="AA216" s="85" t="s">
        <v>1866</v>
      </c>
      <c r="AB216" s="79"/>
      <c r="AC216" s="79" t="b">
        <v>0</v>
      </c>
      <c r="AD216" s="79">
        <v>0</v>
      </c>
      <c r="AE216" s="85" t="s">
        <v>2100</v>
      </c>
      <c r="AF216" s="79" t="b">
        <v>0</v>
      </c>
      <c r="AG216" s="79" t="s">
        <v>2139</v>
      </c>
      <c r="AH216" s="79"/>
      <c r="AI216" s="85" t="s">
        <v>2100</v>
      </c>
      <c r="AJ216" s="79" t="b">
        <v>0</v>
      </c>
      <c r="AK216" s="79">
        <v>3</v>
      </c>
      <c r="AL216" s="85" t="s">
        <v>1990</v>
      </c>
      <c r="AM216" s="79" t="s">
        <v>2144</v>
      </c>
      <c r="AN216" s="79" t="b">
        <v>0</v>
      </c>
      <c r="AO216" s="85" t="s">
        <v>1990</v>
      </c>
      <c r="AP216" s="79" t="s">
        <v>178</v>
      </c>
      <c r="AQ216" s="79">
        <v>0</v>
      </c>
      <c r="AR216" s="79">
        <v>0</v>
      </c>
      <c r="AS216" s="79"/>
      <c r="AT216" s="79"/>
      <c r="AU216" s="79"/>
      <c r="AV216" s="79"/>
      <c r="AW216" s="79"/>
      <c r="AX216" s="79"/>
      <c r="AY216" s="79"/>
      <c r="AZ216" s="79"/>
      <c r="BA216" s="78" t="str">
        <f>REPLACE(INDEX(GroupVertices[Group],MATCH(Edges[[#This Row],[Vertex 1]],GroupVertices[Vertex],0)),1,1,"")</f>
        <v>2</v>
      </c>
      <c r="BB216" s="78" t="str">
        <f>REPLACE(INDEX(GroupVertices[Group],MATCH(Edges[[#This Row],[Vertex 2]],GroupVertices[Vertex],0)),1,1,"")</f>
        <v>1</v>
      </c>
    </row>
    <row r="217" spans="1:54" ht="15">
      <c r="A217" s="65" t="s">
        <v>278</v>
      </c>
      <c r="B217" s="65" t="s">
        <v>311</v>
      </c>
      <c r="C217" s="66" t="s">
        <v>2796</v>
      </c>
      <c r="D217" s="67"/>
      <c r="E217" s="68"/>
      <c r="F217" s="69"/>
      <c r="G217" s="66"/>
      <c r="H217" s="70"/>
      <c r="I217" s="71"/>
      <c r="J217" s="71"/>
      <c r="K217" s="34" t="s">
        <v>65</v>
      </c>
      <c r="L217" s="77">
        <v>217</v>
      </c>
      <c r="M217" s="77"/>
      <c r="N217" s="73"/>
      <c r="O217" s="79" t="s">
        <v>325</v>
      </c>
      <c r="P217" s="81">
        <v>43534.878541666665</v>
      </c>
      <c r="Q217" s="79" t="s">
        <v>584</v>
      </c>
      <c r="R217" s="79"/>
      <c r="S217" s="79"/>
      <c r="T217" s="79" t="s">
        <v>787</v>
      </c>
      <c r="U217" s="79"/>
      <c r="V217" s="82" t="s">
        <v>868</v>
      </c>
      <c r="W217" s="81">
        <v>43534.878541666665</v>
      </c>
      <c r="X217" s="82" t="s">
        <v>1283</v>
      </c>
      <c r="Y217" s="79"/>
      <c r="Z217" s="79"/>
      <c r="AA217" s="85" t="s">
        <v>1867</v>
      </c>
      <c r="AB217" s="79"/>
      <c r="AC217" s="79" t="b">
        <v>0</v>
      </c>
      <c r="AD217" s="79">
        <v>0</v>
      </c>
      <c r="AE217" s="85" t="s">
        <v>2100</v>
      </c>
      <c r="AF217" s="79" t="b">
        <v>0</v>
      </c>
      <c r="AG217" s="79" t="s">
        <v>2139</v>
      </c>
      <c r="AH217" s="79"/>
      <c r="AI217" s="85" t="s">
        <v>2100</v>
      </c>
      <c r="AJ217" s="79" t="b">
        <v>0</v>
      </c>
      <c r="AK217" s="79">
        <v>1</v>
      </c>
      <c r="AL217" s="85" t="s">
        <v>1992</v>
      </c>
      <c r="AM217" s="79" t="s">
        <v>2144</v>
      </c>
      <c r="AN217" s="79" t="b">
        <v>0</v>
      </c>
      <c r="AO217" s="85" t="s">
        <v>1992</v>
      </c>
      <c r="AP217" s="79" t="s">
        <v>178</v>
      </c>
      <c r="AQ217" s="79">
        <v>0</v>
      </c>
      <c r="AR217" s="79">
        <v>0</v>
      </c>
      <c r="AS217" s="79"/>
      <c r="AT217" s="79"/>
      <c r="AU217" s="79"/>
      <c r="AV217" s="79"/>
      <c r="AW217" s="79"/>
      <c r="AX217" s="79"/>
      <c r="AY217" s="79"/>
      <c r="AZ217" s="79"/>
      <c r="BA217" s="78" t="str">
        <f>REPLACE(INDEX(GroupVertices[Group],MATCH(Edges[[#This Row],[Vertex 1]],GroupVertices[Vertex],0)),1,1,"")</f>
        <v>2</v>
      </c>
      <c r="BB217" s="78" t="str">
        <f>REPLACE(INDEX(GroupVertices[Group],MATCH(Edges[[#This Row],[Vertex 2]],GroupVertices[Vertex],0)),1,1,"")</f>
        <v>1</v>
      </c>
    </row>
    <row r="218" spans="1:54" ht="15">
      <c r="A218" s="65" t="s">
        <v>278</v>
      </c>
      <c r="B218" s="65" t="s">
        <v>311</v>
      </c>
      <c r="C218" s="66" t="s">
        <v>2796</v>
      </c>
      <c r="D218" s="67"/>
      <c r="E218" s="68"/>
      <c r="F218" s="69"/>
      <c r="G218" s="66"/>
      <c r="H218" s="70"/>
      <c r="I218" s="71"/>
      <c r="J218" s="71"/>
      <c r="K218" s="34" t="s">
        <v>65</v>
      </c>
      <c r="L218" s="77">
        <v>218</v>
      </c>
      <c r="M218" s="77"/>
      <c r="N218" s="73"/>
      <c r="O218" s="79" t="s">
        <v>325</v>
      </c>
      <c r="P218" s="81">
        <v>43534.88600694444</v>
      </c>
      <c r="Q218" s="79" t="s">
        <v>612</v>
      </c>
      <c r="R218" s="79"/>
      <c r="S218" s="79"/>
      <c r="T218" s="79" t="s">
        <v>787</v>
      </c>
      <c r="U218" s="79"/>
      <c r="V218" s="82" t="s">
        <v>868</v>
      </c>
      <c r="W218" s="81">
        <v>43534.88600694444</v>
      </c>
      <c r="X218" s="82" t="s">
        <v>1286</v>
      </c>
      <c r="Y218" s="79"/>
      <c r="Z218" s="79"/>
      <c r="AA218" s="85" t="s">
        <v>1870</v>
      </c>
      <c r="AB218" s="79"/>
      <c r="AC218" s="79" t="b">
        <v>0</v>
      </c>
      <c r="AD218" s="79">
        <v>0</v>
      </c>
      <c r="AE218" s="85" t="s">
        <v>2100</v>
      </c>
      <c r="AF218" s="79" t="b">
        <v>0</v>
      </c>
      <c r="AG218" s="79" t="s">
        <v>2139</v>
      </c>
      <c r="AH218" s="79"/>
      <c r="AI218" s="85" t="s">
        <v>2100</v>
      </c>
      <c r="AJ218" s="79" t="b">
        <v>0</v>
      </c>
      <c r="AK218" s="79">
        <v>1</v>
      </c>
      <c r="AL218" s="85" t="s">
        <v>1993</v>
      </c>
      <c r="AM218" s="79" t="s">
        <v>2144</v>
      </c>
      <c r="AN218" s="79" t="b">
        <v>0</v>
      </c>
      <c r="AO218" s="85" t="s">
        <v>1993</v>
      </c>
      <c r="AP218" s="79" t="s">
        <v>178</v>
      </c>
      <c r="AQ218" s="79">
        <v>0</v>
      </c>
      <c r="AR218" s="79">
        <v>0</v>
      </c>
      <c r="AS218" s="79"/>
      <c r="AT218" s="79"/>
      <c r="AU218" s="79"/>
      <c r="AV218" s="79"/>
      <c r="AW218" s="79"/>
      <c r="AX218" s="79"/>
      <c r="AY218" s="79"/>
      <c r="AZ218" s="79"/>
      <c r="BA218" s="78" t="str">
        <f>REPLACE(INDEX(GroupVertices[Group],MATCH(Edges[[#This Row],[Vertex 1]],GroupVertices[Vertex],0)),1,1,"")</f>
        <v>2</v>
      </c>
      <c r="BB218" s="78" t="str">
        <f>REPLACE(INDEX(GroupVertices[Group],MATCH(Edges[[#This Row],[Vertex 2]],GroupVertices[Vertex],0)),1,1,"")</f>
        <v>1</v>
      </c>
    </row>
    <row r="219" spans="1:54" ht="15">
      <c r="A219" s="65" t="s">
        <v>283</v>
      </c>
      <c r="B219" s="65" t="s">
        <v>311</v>
      </c>
      <c r="C219" s="66" t="s">
        <v>2796</v>
      </c>
      <c r="D219" s="67"/>
      <c r="E219" s="68"/>
      <c r="F219" s="69"/>
      <c r="G219" s="66"/>
      <c r="H219" s="70"/>
      <c r="I219" s="71"/>
      <c r="J219" s="71"/>
      <c r="K219" s="34" t="s">
        <v>65</v>
      </c>
      <c r="L219" s="77">
        <v>219</v>
      </c>
      <c r="M219" s="77"/>
      <c r="N219" s="73"/>
      <c r="O219" s="79" t="s">
        <v>325</v>
      </c>
      <c r="P219" s="81">
        <v>43534.88155092593</v>
      </c>
      <c r="Q219" s="79" t="s">
        <v>465</v>
      </c>
      <c r="R219" s="79"/>
      <c r="S219" s="79"/>
      <c r="T219" s="79" t="s">
        <v>787</v>
      </c>
      <c r="U219" s="79"/>
      <c r="V219" s="82" t="s">
        <v>873</v>
      </c>
      <c r="W219" s="81">
        <v>43534.88155092593</v>
      </c>
      <c r="X219" s="82" t="s">
        <v>1086</v>
      </c>
      <c r="Y219" s="79"/>
      <c r="Z219" s="79"/>
      <c r="AA219" s="85" t="s">
        <v>1668</v>
      </c>
      <c r="AB219" s="79"/>
      <c r="AC219" s="79" t="b">
        <v>0</v>
      </c>
      <c r="AD219" s="79">
        <v>0</v>
      </c>
      <c r="AE219" s="85" t="s">
        <v>2100</v>
      </c>
      <c r="AF219" s="79" t="b">
        <v>0</v>
      </c>
      <c r="AG219" s="79" t="s">
        <v>2139</v>
      </c>
      <c r="AH219" s="79"/>
      <c r="AI219" s="85" t="s">
        <v>2100</v>
      </c>
      <c r="AJ219" s="79" t="b">
        <v>0</v>
      </c>
      <c r="AK219" s="79">
        <v>3</v>
      </c>
      <c r="AL219" s="85" t="s">
        <v>1990</v>
      </c>
      <c r="AM219" s="79" t="s">
        <v>2145</v>
      </c>
      <c r="AN219" s="79" t="b">
        <v>0</v>
      </c>
      <c r="AO219" s="85" t="s">
        <v>1990</v>
      </c>
      <c r="AP219" s="79" t="s">
        <v>178</v>
      </c>
      <c r="AQ219" s="79">
        <v>0</v>
      </c>
      <c r="AR219" s="79">
        <v>0</v>
      </c>
      <c r="AS219" s="79"/>
      <c r="AT219" s="79"/>
      <c r="AU219" s="79"/>
      <c r="AV219" s="79"/>
      <c r="AW219" s="79"/>
      <c r="AX219" s="79"/>
      <c r="AY219" s="79"/>
      <c r="AZ219" s="79"/>
      <c r="BA219" s="78" t="str">
        <f>REPLACE(INDEX(GroupVertices[Group],MATCH(Edges[[#This Row],[Vertex 1]],GroupVertices[Vertex],0)),1,1,"")</f>
        <v>2</v>
      </c>
      <c r="BB219" s="78" t="str">
        <f>REPLACE(INDEX(GroupVertices[Group],MATCH(Edges[[#This Row],[Vertex 2]],GroupVertices[Vertex],0)),1,1,"")</f>
        <v>1</v>
      </c>
    </row>
    <row r="220" spans="1:54" ht="15">
      <c r="A220" s="65" t="s">
        <v>299</v>
      </c>
      <c r="B220" s="65" t="s">
        <v>311</v>
      </c>
      <c r="C220" s="66" t="s">
        <v>2798</v>
      </c>
      <c r="D220" s="67"/>
      <c r="E220" s="68"/>
      <c r="F220" s="69"/>
      <c r="G220" s="66"/>
      <c r="H220" s="70"/>
      <c r="I220" s="71"/>
      <c r="J220" s="71"/>
      <c r="K220" s="34" t="s">
        <v>65</v>
      </c>
      <c r="L220" s="77">
        <v>220</v>
      </c>
      <c r="M220" s="77"/>
      <c r="N220" s="73"/>
      <c r="O220" s="79" t="s">
        <v>326</v>
      </c>
      <c r="P220" s="81">
        <v>43527.93262731482</v>
      </c>
      <c r="Q220" s="79" t="s">
        <v>565</v>
      </c>
      <c r="R220" s="79"/>
      <c r="S220" s="79"/>
      <c r="T220" s="79" t="s">
        <v>787</v>
      </c>
      <c r="U220" s="79"/>
      <c r="V220" s="82" t="s">
        <v>889</v>
      </c>
      <c r="W220" s="81">
        <v>43527.93262731482</v>
      </c>
      <c r="X220" s="82" t="s">
        <v>1216</v>
      </c>
      <c r="Y220" s="79"/>
      <c r="Z220" s="79"/>
      <c r="AA220" s="85" t="s">
        <v>1800</v>
      </c>
      <c r="AB220" s="85" t="s">
        <v>1793</v>
      </c>
      <c r="AC220" s="79" t="b">
        <v>0</v>
      </c>
      <c r="AD220" s="79">
        <v>6</v>
      </c>
      <c r="AE220" s="85" t="s">
        <v>2128</v>
      </c>
      <c r="AF220" s="79" t="b">
        <v>0</v>
      </c>
      <c r="AG220" s="79" t="s">
        <v>2139</v>
      </c>
      <c r="AH220" s="79"/>
      <c r="AI220" s="85" t="s">
        <v>2100</v>
      </c>
      <c r="AJ220" s="79" t="b">
        <v>0</v>
      </c>
      <c r="AK220" s="79">
        <v>0</v>
      </c>
      <c r="AL220" s="85" t="s">
        <v>2100</v>
      </c>
      <c r="AM220" s="79" t="s">
        <v>2145</v>
      </c>
      <c r="AN220" s="79" t="b">
        <v>0</v>
      </c>
      <c r="AO220" s="85" t="s">
        <v>1793</v>
      </c>
      <c r="AP220" s="79" t="s">
        <v>178</v>
      </c>
      <c r="AQ220" s="79">
        <v>0</v>
      </c>
      <c r="AR220" s="79">
        <v>0</v>
      </c>
      <c r="AS220" s="79"/>
      <c r="AT220" s="79"/>
      <c r="AU220" s="79"/>
      <c r="AV220" s="79"/>
      <c r="AW220" s="79"/>
      <c r="AX220" s="79"/>
      <c r="AY220" s="79"/>
      <c r="AZ220" s="79"/>
      <c r="BA220" s="78" t="str">
        <f>REPLACE(INDEX(GroupVertices[Group],MATCH(Edges[[#This Row],[Vertex 1]],GroupVertices[Vertex],0)),1,1,"")</f>
        <v>2</v>
      </c>
      <c r="BB220" s="78" t="str">
        <f>REPLACE(INDEX(GroupVertices[Group],MATCH(Edges[[#This Row],[Vertex 2]],GroupVertices[Vertex],0)),1,1,"")</f>
        <v>1</v>
      </c>
    </row>
    <row r="221" spans="1:54" ht="15">
      <c r="A221" s="65" t="s">
        <v>260</v>
      </c>
      <c r="B221" s="65" t="s">
        <v>311</v>
      </c>
      <c r="C221" s="66" t="s">
        <v>2796</v>
      </c>
      <c r="D221" s="67"/>
      <c r="E221" s="68"/>
      <c r="F221" s="69"/>
      <c r="G221" s="66"/>
      <c r="H221" s="70"/>
      <c r="I221" s="71"/>
      <c r="J221" s="71"/>
      <c r="K221" s="34" t="s">
        <v>65</v>
      </c>
      <c r="L221" s="77">
        <v>221</v>
      </c>
      <c r="M221" s="77"/>
      <c r="N221" s="73"/>
      <c r="O221" s="79" t="s">
        <v>325</v>
      </c>
      <c r="P221" s="81">
        <v>43534.804085648146</v>
      </c>
      <c r="Q221" s="79" t="s">
        <v>383</v>
      </c>
      <c r="R221" s="79"/>
      <c r="S221" s="79"/>
      <c r="T221" s="79" t="s">
        <v>789</v>
      </c>
      <c r="U221" s="79"/>
      <c r="V221" s="82" t="s">
        <v>850</v>
      </c>
      <c r="W221" s="81">
        <v>43534.804085648146</v>
      </c>
      <c r="X221" s="82" t="s">
        <v>982</v>
      </c>
      <c r="Y221" s="79"/>
      <c r="Z221" s="79"/>
      <c r="AA221" s="85" t="s">
        <v>1564</v>
      </c>
      <c r="AB221" s="79"/>
      <c r="AC221" s="79" t="b">
        <v>0</v>
      </c>
      <c r="AD221" s="79">
        <v>0</v>
      </c>
      <c r="AE221" s="85" t="s">
        <v>2100</v>
      </c>
      <c r="AF221" s="79" t="b">
        <v>0</v>
      </c>
      <c r="AG221" s="79" t="s">
        <v>2139</v>
      </c>
      <c r="AH221" s="79"/>
      <c r="AI221" s="85" t="s">
        <v>2100</v>
      </c>
      <c r="AJ221" s="79" t="b">
        <v>0</v>
      </c>
      <c r="AK221" s="79">
        <v>3</v>
      </c>
      <c r="AL221" s="85" t="s">
        <v>1972</v>
      </c>
      <c r="AM221" s="79" t="s">
        <v>2144</v>
      </c>
      <c r="AN221" s="79" t="b">
        <v>0</v>
      </c>
      <c r="AO221" s="85" t="s">
        <v>1972</v>
      </c>
      <c r="AP221" s="79" t="s">
        <v>178</v>
      </c>
      <c r="AQ221" s="79">
        <v>0</v>
      </c>
      <c r="AR221" s="79">
        <v>0</v>
      </c>
      <c r="AS221" s="79"/>
      <c r="AT221" s="79"/>
      <c r="AU221" s="79"/>
      <c r="AV221" s="79"/>
      <c r="AW221" s="79"/>
      <c r="AX221" s="79"/>
      <c r="AY221" s="79"/>
      <c r="AZ221" s="79"/>
      <c r="BA221" s="78" t="str">
        <f>REPLACE(INDEX(GroupVertices[Group],MATCH(Edges[[#This Row],[Vertex 1]],GroupVertices[Vertex],0)),1,1,"")</f>
        <v>1</v>
      </c>
      <c r="BB221" s="78" t="str">
        <f>REPLACE(INDEX(GroupVertices[Group],MATCH(Edges[[#This Row],[Vertex 2]],GroupVertices[Vertex],0)),1,1,"")</f>
        <v>1</v>
      </c>
    </row>
    <row r="222" spans="1:54" ht="15">
      <c r="A222" s="65" t="s">
        <v>260</v>
      </c>
      <c r="B222" s="65" t="s">
        <v>311</v>
      </c>
      <c r="C222" s="66" t="s">
        <v>2796</v>
      </c>
      <c r="D222" s="67"/>
      <c r="E222" s="68"/>
      <c r="F222" s="69"/>
      <c r="G222" s="66"/>
      <c r="H222" s="70"/>
      <c r="I222" s="71"/>
      <c r="J222" s="71"/>
      <c r="K222" s="34" t="s">
        <v>65</v>
      </c>
      <c r="L222" s="77">
        <v>222</v>
      </c>
      <c r="M222" s="77"/>
      <c r="N222" s="73"/>
      <c r="O222" s="79" t="s">
        <v>325</v>
      </c>
      <c r="P222" s="81">
        <v>43534.8058912037</v>
      </c>
      <c r="Q222" s="79" t="s">
        <v>384</v>
      </c>
      <c r="R222" s="79"/>
      <c r="S222" s="79"/>
      <c r="T222" s="79" t="s">
        <v>787</v>
      </c>
      <c r="U222" s="79"/>
      <c r="V222" s="82" t="s">
        <v>850</v>
      </c>
      <c r="W222" s="81">
        <v>43534.8058912037</v>
      </c>
      <c r="X222" s="82" t="s">
        <v>983</v>
      </c>
      <c r="Y222" s="79"/>
      <c r="Z222" s="79"/>
      <c r="AA222" s="85" t="s">
        <v>1565</v>
      </c>
      <c r="AB222" s="79"/>
      <c r="AC222" s="79" t="b">
        <v>0</v>
      </c>
      <c r="AD222" s="79">
        <v>0</v>
      </c>
      <c r="AE222" s="85" t="s">
        <v>2100</v>
      </c>
      <c r="AF222" s="79" t="b">
        <v>1</v>
      </c>
      <c r="AG222" s="79" t="s">
        <v>2139</v>
      </c>
      <c r="AH222" s="79"/>
      <c r="AI222" s="85" t="s">
        <v>2025</v>
      </c>
      <c r="AJ222" s="79" t="b">
        <v>0</v>
      </c>
      <c r="AK222" s="79">
        <v>2</v>
      </c>
      <c r="AL222" s="85" t="s">
        <v>1973</v>
      </c>
      <c r="AM222" s="79" t="s">
        <v>2144</v>
      </c>
      <c r="AN222" s="79" t="b">
        <v>0</v>
      </c>
      <c r="AO222" s="85" t="s">
        <v>1973</v>
      </c>
      <c r="AP222" s="79" t="s">
        <v>178</v>
      </c>
      <c r="AQ222" s="79">
        <v>0</v>
      </c>
      <c r="AR222" s="79">
        <v>0</v>
      </c>
      <c r="AS222" s="79"/>
      <c r="AT222" s="79"/>
      <c r="AU222" s="79"/>
      <c r="AV222" s="79"/>
      <c r="AW222" s="79"/>
      <c r="AX222" s="79"/>
      <c r="AY222" s="79"/>
      <c r="AZ222" s="79"/>
      <c r="BA222" s="78" t="str">
        <f>REPLACE(INDEX(GroupVertices[Group],MATCH(Edges[[#This Row],[Vertex 1]],GroupVertices[Vertex],0)),1,1,"")</f>
        <v>1</v>
      </c>
      <c r="BB222" s="78" t="str">
        <f>REPLACE(INDEX(GroupVertices[Group],MATCH(Edges[[#This Row],[Vertex 2]],GroupVertices[Vertex],0)),1,1,"")</f>
        <v>1</v>
      </c>
    </row>
    <row r="223" spans="1:54" ht="15">
      <c r="A223" s="65" t="s">
        <v>260</v>
      </c>
      <c r="B223" s="65" t="s">
        <v>311</v>
      </c>
      <c r="C223" s="66" t="s">
        <v>2796</v>
      </c>
      <c r="D223" s="67"/>
      <c r="E223" s="68"/>
      <c r="F223" s="69"/>
      <c r="G223" s="66"/>
      <c r="H223" s="70"/>
      <c r="I223" s="71"/>
      <c r="J223" s="71"/>
      <c r="K223" s="34" t="s">
        <v>65</v>
      </c>
      <c r="L223" s="77">
        <v>223</v>
      </c>
      <c r="M223" s="77"/>
      <c r="N223" s="73"/>
      <c r="O223" s="79" t="s">
        <v>325</v>
      </c>
      <c r="P223" s="81">
        <v>43534.82145833333</v>
      </c>
      <c r="Q223" s="79" t="s">
        <v>385</v>
      </c>
      <c r="R223" s="79"/>
      <c r="S223" s="79"/>
      <c r="T223" s="79"/>
      <c r="U223" s="79"/>
      <c r="V223" s="82" t="s">
        <v>850</v>
      </c>
      <c r="W223" s="81">
        <v>43534.82145833333</v>
      </c>
      <c r="X223" s="82" t="s">
        <v>984</v>
      </c>
      <c r="Y223" s="79"/>
      <c r="Z223" s="79"/>
      <c r="AA223" s="85" t="s">
        <v>1566</v>
      </c>
      <c r="AB223" s="79"/>
      <c r="AC223" s="79" t="b">
        <v>0</v>
      </c>
      <c r="AD223" s="79">
        <v>0</v>
      </c>
      <c r="AE223" s="85" t="s">
        <v>2100</v>
      </c>
      <c r="AF223" s="79" t="b">
        <v>1</v>
      </c>
      <c r="AG223" s="79" t="s">
        <v>2139</v>
      </c>
      <c r="AH223" s="79"/>
      <c r="AI223" s="85" t="s">
        <v>1973</v>
      </c>
      <c r="AJ223" s="79" t="b">
        <v>0</v>
      </c>
      <c r="AK223" s="79">
        <v>2</v>
      </c>
      <c r="AL223" s="85" t="s">
        <v>1974</v>
      </c>
      <c r="AM223" s="79" t="s">
        <v>2144</v>
      </c>
      <c r="AN223" s="79" t="b">
        <v>0</v>
      </c>
      <c r="AO223" s="85" t="s">
        <v>1974</v>
      </c>
      <c r="AP223" s="79" t="s">
        <v>178</v>
      </c>
      <c r="AQ223" s="79">
        <v>0</v>
      </c>
      <c r="AR223" s="79">
        <v>0</v>
      </c>
      <c r="AS223" s="79"/>
      <c r="AT223" s="79"/>
      <c r="AU223" s="79"/>
      <c r="AV223" s="79"/>
      <c r="AW223" s="79"/>
      <c r="AX223" s="79"/>
      <c r="AY223" s="79"/>
      <c r="AZ223" s="79"/>
      <c r="BA223" s="78" t="str">
        <f>REPLACE(INDEX(GroupVertices[Group],MATCH(Edges[[#This Row],[Vertex 1]],GroupVertices[Vertex],0)),1,1,"")</f>
        <v>1</v>
      </c>
      <c r="BB223" s="78" t="str">
        <f>REPLACE(INDEX(GroupVertices[Group],MATCH(Edges[[#This Row],[Vertex 2]],GroupVertices[Vertex],0)),1,1,"")</f>
        <v>1</v>
      </c>
    </row>
    <row r="224" spans="1:54" ht="15">
      <c r="A224" s="65" t="s">
        <v>222</v>
      </c>
      <c r="B224" s="65" t="s">
        <v>311</v>
      </c>
      <c r="C224" s="66" t="s">
        <v>2797</v>
      </c>
      <c r="D224" s="67"/>
      <c r="E224" s="68"/>
      <c r="F224" s="69"/>
      <c r="G224" s="66"/>
      <c r="H224" s="70"/>
      <c r="I224" s="71"/>
      <c r="J224" s="71"/>
      <c r="K224" s="34" t="s">
        <v>65</v>
      </c>
      <c r="L224" s="77">
        <v>224</v>
      </c>
      <c r="M224" s="77"/>
      <c r="N224" s="73"/>
      <c r="O224" s="79" t="s">
        <v>327</v>
      </c>
      <c r="P224" s="81">
        <v>43527.89928240741</v>
      </c>
      <c r="Q224" s="79" t="s">
        <v>337</v>
      </c>
      <c r="R224" s="79"/>
      <c r="S224" s="79"/>
      <c r="T224" s="79" t="s">
        <v>787</v>
      </c>
      <c r="U224" s="79"/>
      <c r="V224" s="82" t="s">
        <v>813</v>
      </c>
      <c r="W224" s="81">
        <v>43527.89928240741</v>
      </c>
      <c r="X224" s="82" t="s">
        <v>920</v>
      </c>
      <c r="Y224" s="79"/>
      <c r="Z224" s="79"/>
      <c r="AA224" s="85" t="s">
        <v>1502</v>
      </c>
      <c r="AB224" s="85" t="s">
        <v>1961</v>
      </c>
      <c r="AC224" s="79" t="b">
        <v>0</v>
      </c>
      <c r="AD224" s="79">
        <v>5</v>
      </c>
      <c r="AE224" s="85" t="s">
        <v>2102</v>
      </c>
      <c r="AF224" s="79" t="b">
        <v>0</v>
      </c>
      <c r="AG224" s="79" t="s">
        <v>2139</v>
      </c>
      <c r="AH224" s="79"/>
      <c r="AI224" s="85" t="s">
        <v>2100</v>
      </c>
      <c r="AJ224" s="79" t="b">
        <v>0</v>
      </c>
      <c r="AK224" s="79">
        <v>0</v>
      </c>
      <c r="AL224" s="85" t="s">
        <v>2100</v>
      </c>
      <c r="AM224" s="79" t="s">
        <v>2145</v>
      </c>
      <c r="AN224" s="79" t="b">
        <v>0</v>
      </c>
      <c r="AO224" s="85" t="s">
        <v>1961</v>
      </c>
      <c r="AP224" s="79" t="s">
        <v>178</v>
      </c>
      <c r="AQ224" s="79">
        <v>0</v>
      </c>
      <c r="AR224" s="79">
        <v>0</v>
      </c>
      <c r="AS224" s="79"/>
      <c r="AT224" s="79"/>
      <c r="AU224" s="79"/>
      <c r="AV224" s="79"/>
      <c r="AW224" s="79"/>
      <c r="AX224" s="79"/>
      <c r="AY224" s="79"/>
      <c r="AZ224" s="79"/>
      <c r="BA224" s="78" t="str">
        <f>REPLACE(INDEX(GroupVertices[Group],MATCH(Edges[[#This Row],[Vertex 1]],GroupVertices[Vertex],0)),1,1,"")</f>
        <v>1</v>
      </c>
      <c r="BB224" s="78" t="str">
        <f>REPLACE(INDEX(GroupVertices[Group],MATCH(Edges[[#This Row],[Vertex 2]],GroupVertices[Vertex],0)),1,1,"")</f>
        <v>1</v>
      </c>
    </row>
    <row r="225" spans="1:54" ht="15">
      <c r="A225" s="65" t="s">
        <v>222</v>
      </c>
      <c r="B225" s="65" t="s">
        <v>311</v>
      </c>
      <c r="C225" s="66" t="s">
        <v>2797</v>
      </c>
      <c r="D225" s="67"/>
      <c r="E225" s="68"/>
      <c r="F225" s="69"/>
      <c r="G225" s="66"/>
      <c r="H225" s="70"/>
      <c r="I225" s="71"/>
      <c r="J225" s="71"/>
      <c r="K225" s="34" t="s">
        <v>65</v>
      </c>
      <c r="L225" s="77">
        <v>225</v>
      </c>
      <c r="M225" s="77"/>
      <c r="N225" s="73"/>
      <c r="O225" s="79" t="s">
        <v>327</v>
      </c>
      <c r="P225" s="81">
        <v>43527.902025462965</v>
      </c>
      <c r="Q225" s="79" t="s">
        <v>338</v>
      </c>
      <c r="R225" s="79"/>
      <c r="S225" s="79"/>
      <c r="T225" s="79" t="s">
        <v>787</v>
      </c>
      <c r="U225" s="79"/>
      <c r="V225" s="82" t="s">
        <v>813</v>
      </c>
      <c r="W225" s="81">
        <v>43527.902025462965</v>
      </c>
      <c r="X225" s="82" t="s">
        <v>921</v>
      </c>
      <c r="Y225" s="79"/>
      <c r="Z225" s="79"/>
      <c r="AA225" s="85" t="s">
        <v>1503</v>
      </c>
      <c r="AB225" s="85" t="s">
        <v>1962</v>
      </c>
      <c r="AC225" s="79" t="b">
        <v>0</v>
      </c>
      <c r="AD225" s="79">
        <v>4</v>
      </c>
      <c r="AE225" s="85" t="s">
        <v>2102</v>
      </c>
      <c r="AF225" s="79" t="b">
        <v>0</v>
      </c>
      <c r="AG225" s="79" t="s">
        <v>2139</v>
      </c>
      <c r="AH225" s="79"/>
      <c r="AI225" s="85" t="s">
        <v>2100</v>
      </c>
      <c r="AJ225" s="79" t="b">
        <v>0</v>
      </c>
      <c r="AK225" s="79">
        <v>0</v>
      </c>
      <c r="AL225" s="85" t="s">
        <v>2100</v>
      </c>
      <c r="AM225" s="79" t="s">
        <v>2145</v>
      </c>
      <c r="AN225" s="79" t="b">
        <v>0</v>
      </c>
      <c r="AO225" s="85" t="s">
        <v>1962</v>
      </c>
      <c r="AP225" s="79" t="s">
        <v>178</v>
      </c>
      <c r="AQ225" s="79">
        <v>0</v>
      </c>
      <c r="AR225" s="79">
        <v>0</v>
      </c>
      <c r="AS225" s="79"/>
      <c r="AT225" s="79"/>
      <c r="AU225" s="79"/>
      <c r="AV225" s="79"/>
      <c r="AW225" s="79"/>
      <c r="AX225" s="79"/>
      <c r="AY225" s="79"/>
      <c r="AZ225" s="79"/>
      <c r="BA225" s="78" t="str">
        <f>REPLACE(INDEX(GroupVertices[Group],MATCH(Edges[[#This Row],[Vertex 1]],GroupVertices[Vertex],0)),1,1,"")</f>
        <v>1</v>
      </c>
      <c r="BB225" s="78" t="str">
        <f>REPLACE(INDEX(GroupVertices[Group],MATCH(Edges[[#This Row],[Vertex 2]],GroupVertices[Vertex],0)),1,1,"")</f>
        <v>1</v>
      </c>
    </row>
    <row r="226" spans="1:54" ht="15">
      <c r="A226" s="65" t="s">
        <v>227</v>
      </c>
      <c r="B226" s="65" t="s">
        <v>311</v>
      </c>
      <c r="C226" s="66" t="s">
        <v>2798</v>
      </c>
      <c r="D226" s="67"/>
      <c r="E226" s="68"/>
      <c r="F226" s="69"/>
      <c r="G226" s="66"/>
      <c r="H226" s="70"/>
      <c r="I226" s="71"/>
      <c r="J226" s="71"/>
      <c r="K226" s="34" t="s">
        <v>65</v>
      </c>
      <c r="L226" s="77">
        <v>226</v>
      </c>
      <c r="M226" s="77"/>
      <c r="N226" s="73"/>
      <c r="O226" s="79" t="s">
        <v>326</v>
      </c>
      <c r="P226" s="81">
        <v>43527.8959837963</v>
      </c>
      <c r="Q226" s="79" t="s">
        <v>563</v>
      </c>
      <c r="R226" s="79"/>
      <c r="S226" s="79"/>
      <c r="T226" s="79" t="s">
        <v>787</v>
      </c>
      <c r="U226" s="79"/>
      <c r="V226" s="82" t="s">
        <v>818</v>
      </c>
      <c r="W226" s="81">
        <v>43527.8959837963</v>
      </c>
      <c r="X226" s="82" t="s">
        <v>1214</v>
      </c>
      <c r="Y226" s="79"/>
      <c r="Z226" s="79"/>
      <c r="AA226" s="85" t="s">
        <v>1798</v>
      </c>
      <c r="AB226" s="85" t="s">
        <v>1793</v>
      </c>
      <c r="AC226" s="79" t="b">
        <v>0</v>
      </c>
      <c r="AD226" s="79">
        <v>3</v>
      </c>
      <c r="AE226" s="85" t="s">
        <v>2128</v>
      </c>
      <c r="AF226" s="79" t="b">
        <v>0</v>
      </c>
      <c r="AG226" s="79" t="s">
        <v>2139</v>
      </c>
      <c r="AH226" s="79"/>
      <c r="AI226" s="85" t="s">
        <v>2100</v>
      </c>
      <c r="AJ226" s="79" t="b">
        <v>0</v>
      </c>
      <c r="AK226" s="79">
        <v>0</v>
      </c>
      <c r="AL226" s="85" t="s">
        <v>2100</v>
      </c>
      <c r="AM226" s="79" t="s">
        <v>2144</v>
      </c>
      <c r="AN226" s="79" t="b">
        <v>0</v>
      </c>
      <c r="AO226" s="85" t="s">
        <v>1793</v>
      </c>
      <c r="AP226" s="79" t="s">
        <v>178</v>
      </c>
      <c r="AQ226" s="79">
        <v>0</v>
      </c>
      <c r="AR226" s="79">
        <v>0</v>
      </c>
      <c r="AS226" s="79"/>
      <c r="AT226" s="79"/>
      <c r="AU226" s="79"/>
      <c r="AV226" s="79"/>
      <c r="AW226" s="79"/>
      <c r="AX226" s="79"/>
      <c r="AY226" s="79"/>
      <c r="AZ226" s="79"/>
      <c r="BA226" s="78" t="str">
        <f>REPLACE(INDEX(GroupVertices[Group],MATCH(Edges[[#This Row],[Vertex 1]],GroupVertices[Vertex],0)),1,1,"")</f>
        <v>3</v>
      </c>
      <c r="BB226" s="78" t="str">
        <f>REPLACE(INDEX(GroupVertices[Group],MATCH(Edges[[#This Row],[Vertex 2]],GroupVertices[Vertex],0)),1,1,"")</f>
        <v>1</v>
      </c>
    </row>
    <row r="227" spans="1:54" ht="15">
      <c r="A227" s="65" t="s">
        <v>277</v>
      </c>
      <c r="B227" s="65" t="s">
        <v>311</v>
      </c>
      <c r="C227" s="66" t="s">
        <v>2798</v>
      </c>
      <c r="D227" s="67"/>
      <c r="E227" s="68"/>
      <c r="F227" s="69"/>
      <c r="G227" s="66"/>
      <c r="H227" s="70"/>
      <c r="I227" s="71"/>
      <c r="J227" s="71"/>
      <c r="K227" s="34" t="s">
        <v>65</v>
      </c>
      <c r="L227" s="77">
        <v>227</v>
      </c>
      <c r="M227" s="77"/>
      <c r="N227" s="73"/>
      <c r="O227" s="79" t="s">
        <v>326</v>
      </c>
      <c r="P227" s="81">
        <v>43534.83988425926</v>
      </c>
      <c r="Q227" s="79" t="s">
        <v>487</v>
      </c>
      <c r="R227" s="79"/>
      <c r="S227" s="79"/>
      <c r="T227" s="79" t="s">
        <v>787</v>
      </c>
      <c r="U227" s="79"/>
      <c r="V227" s="82" t="s">
        <v>867</v>
      </c>
      <c r="W227" s="81">
        <v>43534.83988425926</v>
      </c>
      <c r="X227" s="82" t="s">
        <v>1113</v>
      </c>
      <c r="Y227" s="79"/>
      <c r="Z227" s="79"/>
      <c r="AA227" s="85" t="s">
        <v>1695</v>
      </c>
      <c r="AB227" s="85" t="s">
        <v>1898</v>
      </c>
      <c r="AC227" s="79" t="b">
        <v>0</v>
      </c>
      <c r="AD227" s="79">
        <v>3</v>
      </c>
      <c r="AE227" s="85" t="s">
        <v>2121</v>
      </c>
      <c r="AF227" s="79" t="b">
        <v>0</v>
      </c>
      <c r="AG227" s="79" t="s">
        <v>2139</v>
      </c>
      <c r="AH227" s="79"/>
      <c r="AI227" s="85" t="s">
        <v>2100</v>
      </c>
      <c r="AJ227" s="79" t="b">
        <v>0</v>
      </c>
      <c r="AK227" s="79">
        <v>0</v>
      </c>
      <c r="AL227" s="85" t="s">
        <v>2100</v>
      </c>
      <c r="AM227" s="79" t="s">
        <v>2149</v>
      </c>
      <c r="AN227" s="79" t="b">
        <v>0</v>
      </c>
      <c r="AO227" s="85" t="s">
        <v>1898</v>
      </c>
      <c r="AP227" s="79" t="s">
        <v>178</v>
      </c>
      <c r="AQ227" s="79">
        <v>0</v>
      </c>
      <c r="AR227" s="79">
        <v>0</v>
      </c>
      <c r="AS227" s="79"/>
      <c r="AT227" s="79"/>
      <c r="AU227" s="79"/>
      <c r="AV227" s="79"/>
      <c r="AW227" s="79"/>
      <c r="AX227" s="79"/>
      <c r="AY227" s="79"/>
      <c r="AZ227" s="79"/>
      <c r="BA227" s="78" t="str">
        <f>REPLACE(INDEX(GroupVertices[Group],MATCH(Edges[[#This Row],[Vertex 1]],GroupVertices[Vertex],0)),1,1,"")</f>
        <v>2</v>
      </c>
      <c r="BB227" s="78" t="str">
        <f>REPLACE(INDEX(GroupVertices[Group],MATCH(Edges[[#This Row],[Vertex 2]],GroupVertices[Vertex],0)),1,1,"")</f>
        <v>1</v>
      </c>
    </row>
    <row r="228" spans="1:54" ht="15">
      <c r="A228" s="65" t="s">
        <v>277</v>
      </c>
      <c r="B228" s="65" t="s">
        <v>311</v>
      </c>
      <c r="C228" s="66" t="s">
        <v>2798</v>
      </c>
      <c r="D228" s="67"/>
      <c r="E228" s="68"/>
      <c r="F228" s="69"/>
      <c r="G228" s="66"/>
      <c r="H228" s="70"/>
      <c r="I228" s="71"/>
      <c r="J228" s="71"/>
      <c r="K228" s="34" t="s">
        <v>65</v>
      </c>
      <c r="L228" s="77">
        <v>228</v>
      </c>
      <c r="M228" s="77"/>
      <c r="N228" s="73"/>
      <c r="O228" s="79" t="s">
        <v>326</v>
      </c>
      <c r="P228" s="81">
        <v>43534.845034722224</v>
      </c>
      <c r="Q228" s="79" t="s">
        <v>492</v>
      </c>
      <c r="R228" s="79"/>
      <c r="S228" s="79"/>
      <c r="T228" s="79" t="s">
        <v>787</v>
      </c>
      <c r="U228" s="79"/>
      <c r="V228" s="82" t="s">
        <v>867</v>
      </c>
      <c r="W228" s="81">
        <v>43534.845034722224</v>
      </c>
      <c r="X228" s="82" t="s">
        <v>1118</v>
      </c>
      <c r="Y228" s="79"/>
      <c r="Z228" s="79"/>
      <c r="AA228" s="85" t="s">
        <v>1700</v>
      </c>
      <c r="AB228" s="85" t="s">
        <v>1899</v>
      </c>
      <c r="AC228" s="79" t="b">
        <v>0</v>
      </c>
      <c r="AD228" s="79">
        <v>3</v>
      </c>
      <c r="AE228" s="85" t="s">
        <v>2121</v>
      </c>
      <c r="AF228" s="79" t="b">
        <v>0</v>
      </c>
      <c r="AG228" s="79" t="s">
        <v>2139</v>
      </c>
      <c r="AH228" s="79"/>
      <c r="AI228" s="85" t="s">
        <v>2100</v>
      </c>
      <c r="AJ228" s="79" t="b">
        <v>0</v>
      </c>
      <c r="AK228" s="79">
        <v>0</v>
      </c>
      <c r="AL228" s="85" t="s">
        <v>2100</v>
      </c>
      <c r="AM228" s="79" t="s">
        <v>2149</v>
      </c>
      <c r="AN228" s="79" t="b">
        <v>0</v>
      </c>
      <c r="AO228" s="85" t="s">
        <v>1899</v>
      </c>
      <c r="AP228" s="79" t="s">
        <v>178</v>
      </c>
      <c r="AQ228" s="79">
        <v>0</v>
      </c>
      <c r="AR228" s="79">
        <v>0</v>
      </c>
      <c r="AS228" s="79"/>
      <c r="AT228" s="79"/>
      <c r="AU228" s="79"/>
      <c r="AV228" s="79"/>
      <c r="AW228" s="79"/>
      <c r="AX228" s="79"/>
      <c r="AY228" s="79"/>
      <c r="AZ228" s="79"/>
      <c r="BA228" s="78" t="str">
        <f>REPLACE(INDEX(GroupVertices[Group],MATCH(Edges[[#This Row],[Vertex 1]],GroupVertices[Vertex],0)),1,1,"")</f>
        <v>2</v>
      </c>
      <c r="BB228" s="78" t="str">
        <f>REPLACE(INDEX(GroupVertices[Group],MATCH(Edges[[#This Row],[Vertex 2]],GroupVertices[Vertex],0)),1,1,"")</f>
        <v>1</v>
      </c>
    </row>
    <row r="229" spans="1:54" ht="15">
      <c r="A229" s="65" t="s">
        <v>277</v>
      </c>
      <c r="B229" s="65" t="s">
        <v>311</v>
      </c>
      <c r="C229" s="66" t="s">
        <v>2798</v>
      </c>
      <c r="D229" s="67"/>
      <c r="E229" s="68"/>
      <c r="F229" s="69"/>
      <c r="G229" s="66"/>
      <c r="H229" s="70"/>
      <c r="I229" s="71"/>
      <c r="J229" s="71"/>
      <c r="K229" s="34" t="s">
        <v>65</v>
      </c>
      <c r="L229" s="77">
        <v>229</v>
      </c>
      <c r="M229" s="77"/>
      <c r="N229" s="73"/>
      <c r="O229" s="79" t="s">
        <v>326</v>
      </c>
      <c r="P229" s="81">
        <v>43534.85407407407</v>
      </c>
      <c r="Q229" s="79" t="s">
        <v>497</v>
      </c>
      <c r="R229" s="79"/>
      <c r="S229" s="79"/>
      <c r="T229" s="79"/>
      <c r="U229" s="79"/>
      <c r="V229" s="82" t="s">
        <v>867</v>
      </c>
      <c r="W229" s="81">
        <v>43534.85407407407</v>
      </c>
      <c r="X229" s="82" t="s">
        <v>1124</v>
      </c>
      <c r="Y229" s="79"/>
      <c r="Z229" s="79"/>
      <c r="AA229" s="85" t="s">
        <v>1706</v>
      </c>
      <c r="AB229" s="79"/>
      <c r="AC229" s="79" t="b">
        <v>0</v>
      </c>
      <c r="AD229" s="79">
        <v>0</v>
      </c>
      <c r="AE229" s="85" t="s">
        <v>2100</v>
      </c>
      <c r="AF229" s="79" t="b">
        <v>0</v>
      </c>
      <c r="AG229" s="79" t="s">
        <v>2139</v>
      </c>
      <c r="AH229" s="79"/>
      <c r="AI229" s="85" t="s">
        <v>2100</v>
      </c>
      <c r="AJ229" s="79" t="b">
        <v>0</v>
      </c>
      <c r="AK229" s="79">
        <v>2</v>
      </c>
      <c r="AL229" s="85" t="s">
        <v>1771</v>
      </c>
      <c r="AM229" s="79" t="s">
        <v>2149</v>
      </c>
      <c r="AN229" s="79" t="b">
        <v>0</v>
      </c>
      <c r="AO229" s="85" t="s">
        <v>1771</v>
      </c>
      <c r="AP229" s="79" t="s">
        <v>178</v>
      </c>
      <c r="AQ229" s="79">
        <v>0</v>
      </c>
      <c r="AR229" s="79">
        <v>0</v>
      </c>
      <c r="AS229" s="79"/>
      <c r="AT229" s="79"/>
      <c r="AU229" s="79"/>
      <c r="AV229" s="79"/>
      <c r="AW229" s="79"/>
      <c r="AX229" s="79"/>
      <c r="AY229" s="79"/>
      <c r="AZ229" s="79"/>
      <c r="BA229" s="78" t="str">
        <f>REPLACE(INDEX(GroupVertices[Group],MATCH(Edges[[#This Row],[Vertex 1]],GroupVertices[Vertex],0)),1,1,"")</f>
        <v>2</v>
      </c>
      <c r="BB229" s="78" t="str">
        <f>REPLACE(INDEX(GroupVertices[Group],MATCH(Edges[[#This Row],[Vertex 2]],GroupVertices[Vertex],0)),1,1,"")</f>
        <v>1</v>
      </c>
    </row>
    <row r="230" spans="1:54" ht="15">
      <c r="A230" s="65" t="s">
        <v>277</v>
      </c>
      <c r="B230" s="65" t="s">
        <v>311</v>
      </c>
      <c r="C230" s="66" t="s">
        <v>2797</v>
      </c>
      <c r="D230" s="67"/>
      <c r="E230" s="68"/>
      <c r="F230" s="69"/>
      <c r="G230" s="66"/>
      <c r="H230" s="70"/>
      <c r="I230" s="71"/>
      <c r="J230" s="71"/>
      <c r="K230" s="34" t="s">
        <v>65</v>
      </c>
      <c r="L230" s="77">
        <v>230</v>
      </c>
      <c r="M230" s="77"/>
      <c r="N230" s="73"/>
      <c r="O230" s="79" t="s">
        <v>327</v>
      </c>
      <c r="P230" s="81">
        <v>43534.837233796294</v>
      </c>
      <c r="Q230" s="79" t="s">
        <v>486</v>
      </c>
      <c r="R230" s="79"/>
      <c r="S230" s="79"/>
      <c r="T230" s="79" t="s">
        <v>787</v>
      </c>
      <c r="U230" s="79"/>
      <c r="V230" s="82" t="s">
        <v>867</v>
      </c>
      <c r="W230" s="81">
        <v>43534.837233796294</v>
      </c>
      <c r="X230" s="82" t="s">
        <v>1112</v>
      </c>
      <c r="Y230" s="79"/>
      <c r="Z230" s="79"/>
      <c r="AA230" s="85" t="s">
        <v>1694</v>
      </c>
      <c r="AB230" s="85" t="s">
        <v>1982</v>
      </c>
      <c r="AC230" s="79" t="b">
        <v>0</v>
      </c>
      <c r="AD230" s="79">
        <v>5</v>
      </c>
      <c r="AE230" s="85" t="s">
        <v>2102</v>
      </c>
      <c r="AF230" s="79" t="b">
        <v>0</v>
      </c>
      <c r="AG230" s="79" t="s">
        <v>2139</v>
      </c>
      <c r="AH230" s="79"/>
      <c r="AI230" s="85" t="s">
        <v>2100</v>
      </c>
      <c r="AJ230" s="79" t="b">
        <v>0</v>
      </c>
      <c r="AK230" s="79">
        <v>0</v>
      </c>
      <c r="AL230" s="85" t="s">
        <v>2100</v>
      </c>
      <c r="AM230" s="79" t="s">
        <v>2149</v>
      </c>
      <c r="AN230" s="79" t="b">
        <v>0</v>
      </c>
      <c r="AO230" s="85" t="s">
        <v>1982</v>
      </c>
      <c r="AP230" s="79" t="s">
        <v>178</v>
      </c>
      <c r="AQ230" s="79">
        <v>0</v>
      </c>
      <c r="AR230" s="79">
        <v>0</v>
      </c>
      <c r="AS230" s="79"/>
      <c r="AT230" s="79"/>
      <c r="AU230" s="79"/>
      <c r="AV230" s="79"/>
      <c r="AW230" s="79"/>
      <c r="AX230" s="79"/>
      <c r="AY230" s="79"/>
      <c r="AZ230" s="79"/>
      <c r="BA230" s="78" t="str">
        <f>REPLACE(INDEX(GroupVertices[Group],MATCH(Edges[[#This Row],[Vertex 1]],GroupVertices[Vertex],0)),1,1,"")</f>
        <v>2</v>
      </c>
      <c r="BB230" s="78" t="str">
        <f>REPLACE(INDEX(GroupVertices[Group],MATCH(Edges[[#This Row],[Vertex 2]],GroupVertices[Vertex],0)),1,1,"")</f>
        <v>1</v>
      </c>
    </row>
    <row r="231" spans="1:54" ht="15">
      <c r="A231" s="65" t="s">
        <v>277</v>
      </c>
      <c r="B231" s="65" t="s">
        <v>311</v>
      </c>
      <c r="C231" s="66" t="s">
        <v>2797</v>
      </c>
      <c r="D231" s="67"/>
      <c r="E231" s="68"/>
      <c r="F231" s="69"/>
      <c r="G231" s="66"/>
      <c r="H231" s="70"/>
      <c r="I231" s="71"/>
      <c r="J231" s="71"/>
      <c r="K231" s="34" t="s">
        <v>65</v>
      </c>
      <c r="L231" s="77">
        <v>231</v>
      </c>
      <c r="M231" s="77"/>
      <c r="N231" s="73"/>
      <c r="O231" s="79" t="s">
        <v>327</v>
      </c>
      <c r="P231" s="81">
        <v>43534.84037037037</v>
      </c>
      <c r="Q231" s="79" t="s">
        <v>489</v>
      </c>
      <c r="R231" s="79"/>
      <c r="S231" s="79"/>
      <c r="T231" s="79" t="s">
        <v>787</v>
      </c>
      <c r="U231" s="79"/>
      <c r="V231" s="82" t="s">
        <v>867</v>
      </c>
      <c r="W231" s="81">
        <v>43534.84037037037</v>
      </c>
      <c r="X231" s="82" t="s">
        <v>1115</v>
      </c>
      <c r="Y231" s="79"/>
      <c r="Z231" s="79"/>
      <c r="AA231" s="85" t="s">
        <v>1697</v>
      </c>
      <c r="AB231" s="85" t="s">
        <v>1983</v>
      </c>
      <c r="AC231" s="79" t="b">
        <v>0</v>
      </c>
      <c r="AD231" s="79">
        <v>2</v>
      </c>
      <c r="AE231" s="85" t="s">
        <v>2102</v>
      </c>
      <c r="AF231" s="79" t="b">
        <v>0</v>
      </c>
      <c r="AG231" s="79" t="s">
        <v>2139</v>
      </c>
      <c r="AH231" s="79"/>
      <c r="AI231" s="85" t="s">
        <v>2100</v>
      </c>
      <c r="AJ231" s="79" t="b">
        <v>0</v>
      </c>
      <c r="AK231" s="79">
        <v>0</v>
      </c>
      <c r="AL231" s="85" t="s">
        <v>2100</v>
      </c>
      <c r="AM231" s="79" t="s">
        <v>2149</v>
      </c>
      <c r="AN231" s="79" t="b">
        <v>0</v>
      </c>
      <c r="AO231" s="85" t="s">
        <v>1983</v>
      </c>
      <c r="AP231" s="79" t="s">
        <v>178</v>
      </c>
      <c r="AQ231" s="79">
        <v>0</v>
      </c>
      <c r="AR231" s="79">
        <v>0</v>
      </c>
      <c r="AS231" s="79"/>
      <c r="AT231" s="79"/>
      <c r="AU231" s="79"/>
      <c r="AV231" s="79"/>
      <c r="AW231" s="79"/>
      <c r="AX231" s="79"/>
      <c r="AY231" s="79"/>
      <c r="AZ231" s="79"/>
      <c r="BA231" s="78" t="str">
        <f>REPLACE(INDEX(GroupVertices[Group],MATCH(Edges[[#This Row],[Vertex 1]],GroupVertices[Vertex],0)),1,1,"")</f>
        <v>2</v>
      </c>
      <c r="BB231" s="78" t="str">
        <f>REPLACE(INDEX(GroupVertices[Group],MATCH(Edges[[#This Row],[Vertex 2]],GroupVertices[Vertex],0)),1,1,"")</f>
        <v>1</v>
      </c>
    </row>
    <row r="232" spans="1:54" ht="15">
      <c r="A232" s="65" t="s">
        <v>277</v>
      </c>
      <c r="B232" s="65" t="s">
        <v>311</v>
      </c>
      <c r="C232" s="66" t="s">
        <v>2797</v>
      </c>
      <c r="D232" s="67"/>
      <c r="E232" s="68"/>
      <c r="F232" s="69"/>
      <c r="G232" s="66"/>
      <c r="H232" s="70"/>
      <c r="I232" s="71"/>
      <c r="J232" s="71"/>
      <c r="K232" s="34" t="s">
        <v>65</v>
      </c>
      <c r="L232" s="77">
        <v>232</v>
      </c>
      <c r="M232" s="77"/>
      <c r="N232" s="73"/>
      <c r="O232" s="79" t="s">
        <v>327</v>
      </c>
      <c r="P232" s="81">
        <v>43534.843993055554</v>
      </c>
      <c r="Q232" s="79" t="s">
        <v>491</v>
      </c>
      <c r="R232" s="79"/>
      <c r="S232" s="79"/>
      <c r="T232" s="79"/>
      <c r="U232" s="79"/>
      <c r="V232" s="82" t="s">
        <v>867</v>
      </c>
      <c r="W232" s="81">
        <v>43534.843993055554</v>
      </c>
      <c r="X232" s="82" t="s">
        <v>1117</v>
      </c>
      <c r="Y232" s="79"/>
      <c r="Z232" s="79"/>
      <c r="AA232" s="85" t="s">
        <v>1699</v>
      </c>
      <c r="AB232" s="79"/>
      <c r="AC232" s="79" t="b">
        <v>0</v>
      </c>
      <c r="AD232" s="79">
        <v>0</v>
      </c>
      <c r="AE232" s="85" t="s">
        <v>2100</v>
      </c>
      <c r="AF232" s="79" t="b">
        <v>0</v>
      </c>
      <c r="AG232" s="79" t="s">
        <v>2139</v>
      </c>
      <c r="AH232" s="79"/>
      <c r="AI232" s="85" t="s">
        <v>2100</v>
      </c>
      <c r="AJ232" s="79" t="b">
        <v>0</v>
      </c>
      <c r="AK232" s="79">
        <v>1</v>
      </c>
      <c r="AL232" s="85" t="s">
        <v>1899</v>
      </c>
      <c r="AM232" s="79" t="s">
        <v>2149</v>
      </c>
      <c r="AN232" s="79" t="b">
        <v>0</v>
      </c>
      <c r="AO232" s="85" t="s">
        <v>1899</v>
      </c>
      <c r="AP232" s="79" t="s">
        <v>178</v>
      </c>
      <c r="AQ232" s="79">
        <v>0</v>
      </c>
      <c r="AR232" s="79">
        <v>0</v>
      </c>
      <c r="AS232" s="79"/>
      <c r="AT232" s="79"/>
      <c r="AU232" s="79"/>
      <c r="AV232" s="79"/>
      <c r="AW232" s="79"/>
      <c r="AX232" s="79"/>
      <c r="AY232" s="79"/>
      <c r="AZ232" s="79"/>
      <c r="BA232" s="78" t="str">
        <f>REPLACE(INDEX(GroupVertices[Group],MATCH(Edges[[#This Row],[Vertex 1]],GroupVertices[Vertex],0)),1,1,"")</f>
        <v>2</v>
      </c>
      <c r="BB232" s="78" t="str">
        <f>REPLACE(INDEX(GroupVertices[Group],MATCH(Edges[[#This Row],[Vertex 2]],GroupVertices[Vertex],0)),1,1,"")</f>
        <v>1</v>
      </c>
    </row>
    <row r="233" spans="1:54" ht="15">
      <c r="A233" s="65" t="s">
        <v>277</v>
      </c>
      <c r="B233" s="65" t="s">
        <v>311</v>
      </c>
      <c r="C233" s="66" t="s">
        <v>2797</v>
      </c>
      <c r="D233" s="67"/>
      <c r="E233" s="68"/>
      <c r="F233" s="69"/>
      <c r="G233" s="66"/>
      <c r="H233" s="70"/>
      <c r="I233" s="71"/>
      <c r="J233" s="71"/>
      <c r="K233" s="34" t="s">
        <v>65</v>
      </c>
      <c r="L233" s="77">
        <v>233</v>
      </c>
      <c r="M233" s="77"/>
      <c r="N233" s="73"/>
      <c r="O233" s="79" t="s">
        <v>327</v>
      </c>
      <c r="P233" s="81">
        <v>43534.84712962963</v>
      </c>
      <c r="Q233" s="79" t="s">
        <v>493</v>
      </c>
      <c r="R233" s="79"/>
      <c r="S233" s="79"/>
      <c r="T233" s="79" t="s">
        <v>787</v>
      </c>
      <c r="U233" s="79"/>
      <c r="V233" s="82" t="s">
        <v>867</v>
      </c>
      <c r="W233" s="81">
        <v>43534.84712962963</v>
      </c>
      <c r="X233" s="82" t="s">
        <v>1119</v>
      </c>
      <c r="Y233" s="79"/>
      <c r="Z233" s="79"/>
      <c r="AA233" s="85" t="s">
        <v>1701</v>
      </c>
      <c r="AB233" s="85" t="s">
        <v>1985</v>
      </c>
      <c r="AC233" s="79" t="b">
        <v>0</v>
      </c>
      <c r="AD233" s="79">
        <v>6</v>
      </c>
      <c r="AE233" s="85" t="s">
        <v>2102</v>
      </c>
      <c r="AF233" s="79" t="b">
        <v>0</v>
      </c>
      <c r="AG233" s="79" t="s">
        <v>2139</v>
      </c>
      <c r="AH233" s="79"/>
      <c r="AI233" s="85" t="s">
        <v>2100</v>
      </c>
      <c r="AJ233" s="79" t="b">
        <v>0</v>
      </c>
      <c r="AK233" s="79">
        <v>0</v>
      </c>
      <c r="AL233" s="85" t="s">
        <v>2100</v>
      </c>
      <c r="AM233" s="79" t="s">
        <v>2149</v>
      </c>
      <c r="AN233" s="79" t="b">
        <v>0</v>
      </c>
      <c r="AO233" s="85" t="s">
        <v>1985</v>
      </c>
      <c r="AP233" s="79" t="s">
        <v>178</v>
      </c>
      <c r="AQ233" s="79">
        <v>0</v>
      </c>
      <c r="AR233" s="79">
        <v>0</v>
      </c>
      <c r="AS233" s="79"/>
      <c r="AT233" s="79"/>
      <c r="AU233" s="79"/>
      <c r="AV233" s="79"/>
      <c r="AW233" s="79"/>
      <c r="AX233" s="79"/>
      <c r="AY233" s="79"/>
      <c r="AZ233" s="79"/>
      <c r="BA233" s="78" t="str">
        <f>REPLACE(INDEX(GroupVertices[Group],MATCH(Edges[[#This Row],[Vertex 1]],GroupVertices[Vertex],0)),1,1,"")</f>
        <v>2</v>
      </c>
      <c r="BB233" s="78" t="str">
        <f>REPLACE(INDEX(GroupVertices[Group],MATCH(Edges[[#This Row],[Vertex 2]],GroupVertices[Vertex],0)),1,1,"")</f>
        <v>1</v>
      </c>
    </row>
    <row r="234" spans="1:54" ht="15">
      <c r="A234" s="65" t="s">
        <v>277</v>
      </c>
      <c r="B234" s="65" t="s">
        <v>311</v>
      </c>
      <c r="C234" s="66" t="s">
        <v>2797</v>
      </c>
      <c r="D234" s="67"/>
      <c r="E234" s="68"/>
      <c r="F234" s="69"/>
      <c r="G234" s="66"/>
      <c r="H234" s="70"/>
      <c r="I234" s="71"/>
      <c r="J234" s="71"/>
      <c r="K234" s="34" t="s">
        <v>65</v>
      </c>
      <c r="L234" s="77">
        <v>234</v>
      </c>
      <c r="M234" s="77"/>
      <c r="N234" s="73"/>
      <c r="O234" s="79" t="s">
        <v>327</v>
      </c>
      <c r="P234" s="81">
        <v>43534.84875</v>
      </c>
      <c r="Q234" s="79" t="s">
        <v>496</v>
      </c>
      <c r="R234" s="79"/>
      <c r="S234" s="79"/>
      <c r="T234" s="79" t="s">
        <v>787</v>
      </c>
      <c r="U234" s="79"/>
      <c r="V234" s="82" t="s">
        <v>867</v>
      </c>
      <c r="W234" s="81">
        <v>43534.84875</v>
      </c>
      <c r="X234" s="82" t="s">
        <v>1123</v>
      </c>
      <c r="Y234" s="79"/>
      <c r="Z234" s="79"/>
      <c r="AA234" s="85" t="s">
        <v>1705</v>
      </c>
      <c r="AB234" s="85" t="s">
        <v>1701</v>
      </c>
      <c r="AC234" s="79" t="b">
        <v>0</v>
      </c>
      <c r="AD234" s="79">
        <v>3</v>
      </c>
      <c r="AE234" s="85" t="s">
        <v>2110</v>
      </c>
      <c r="AF234" s="79" t="b">
        <v>0</v>
      </c>
      <c r="AG234" s="79" t="s">
        <v>2139</v>
      </c>
      <c r="AH234" s="79"/>
      <c r="AI234" s="85" t="s">
        <v>2100</v>
      </c>
      <c r="AJ234" s="79" t="b">
        <v>0</v>
      </c>
      <c r="AK234" s="79">
        <v>0</v>
      </c>
      <c r="AL234" s="85" t="s">
        <v>2100</v>
      </c>
      <c r="AM234" s="79" t="s">
        <v>2149</v>
      </c>
      <c r="AN234" s="79" t="b">
        <v>0</v>
      </c>
      <c r="AO234" s="85" t="s">
        <v>1701</v>
      </c>
      <c r="AP234" s="79" t="s">
        <v>178</v>
      </c>
      <c r="AQ234" s="79">
        <v>0</v>
      </c>
      <c r="AR234" s="79">
        <v>0</v>
      </c>
      <c r="AS234" s="79"/>
      <c r="AT234" s="79"/>
      <c r="AU234" s="79"/>
      <c r="AV234" s="79"/>
      <c r="AW234" s="79"/>
      <c r="AX234" s="79"/>
      <c r="AY234" s="79"/>
      <c r="AZ234" s="79"/>
      <c r="BA234" s="78" t="str">
        <f>REPLACE(INDEX(GroupVertices[Group],MATCH(Edges[[#This Row],[Vertex 1]],GroupVertices[Vertex],0)),1,1,"")</f>
        <v>2</v>
      </c>
      <c r="BB234" s="78" t="str">
        <f>REPLACE(INDEX(GroupVertices[Group],MATCH(Edges[[#This Row],[Vertex 2]],GroupVertices[Vertex],0)),1,1,"")</f>
        <v>1</v>
      </c>
    </row>
    <row r="235" spans="1:54" ht="15">
      <c r="A235" s="65" t="s">
        <v>277</v>
      </c>
      <c r="B235" s="65" t="s">
        <v>311</v>
      </c>
      <c r="C235" s="66" t="s">
        <v>2797</v>
      </c>
      <c r="D235" s="67"/>
      <c r="E235" s="68"/>
      <c r="F235" s="69"/>
      <c r="G235" s="66"/>
      <c r="H235" s="70"/>
      <c r="I235" s="71"/>
      <c r="J235" s="71"/>
      <c r="K235" s="34" t="s">
        <v>65</v>
      </c>
      <c r="L235" s="77">
        <v>235</v>
      </c>
      <c r="M235" s="77"/>
      <c r="N235" s="73"/>
      <c r="O235" s="79" t="s">
        <v>327</v>
      </c>
      <c r="P235" s="81">
        <v>43534.854155092595</v>
      </c>
      <c r="Q235" s="79" t="s">
        <v>498</v>
      </c>
      <c r="R235" s="79"/>
      <c r="S235" s="79"/>
      <c r="T235" s="79"/>
      <c r="U235" s="79"/>
      <c r="V235" s="82" t="s">
        <v>867</v>
      </c>
      <c r="W235" s="81">
        <v>43534.854155092595</v>
      </c>
      <c r="X235" s="82" t="s">
        <v>1125</v>
      </c>
      <c r="Y235" s="79"/>
      <c r="Z235" s="79"/>
      <c r="AA235" s="85" t="s">
        <v>1707</v>
      </c>
      <c r="AB235" s="79"/>
      <c r="AC235" s="79" t="b">
        <v>0</v>
      </c>
      <c r="AD235" s="79">
        <v>0</v>
      </c>
      <c r="AE235" s="85" t="s">
        <v>2100</v>
      </c>
      <c r="AF235" s="79" t="b">
        <v>0</v>
      </c>
      <c r="AG235" s="79" t="s">
        <v>2139</v>
      </c>
      <c r="AH235" s="79"/>
      <c r="AI235" s="85" t="s">
        <v>2100</v>
      </c>
      <c r="AJ235" s="79" t="b">
        <v>0</v>
      </c>
      <c r="AK235" s="79">
        <v>1</v>
      </c>
      <c r="AL235" s="85" t="s">
        <v>1775</v>
      </c>
      <c r="AM235" s="79" t="s">
        <v>2149</v>
      </c>
      <c r="AN235" s="79" t="b">
        <v>0</v>
      </c>
      <c r="AO235" s="85" t="s">
        <v>1775</v>
      </c>
      <c r="AP235" s="79" t="s">
        <v>178</v>
      </c>
      <c r="AQ235" s="79">
        <v>0</v>
      </c>
      <c r="AR235" s="79">
        <v>0</v>
      </c>
      <c r="AS235" s="79"/>
      <c r="AT235" s="79"/>
      <c r="AU235" s="79"/>
      <c r="AV235" s="79"/>
      <c r="AW235" s="79"/>
      <c r="AX235" s="79"/>
      <c r="AY235" s="79"/>
      <c r="AZ235" s="79"/>
      <c r="BA235" s="78" t="str">
        <f>REPLACE(INDEX(GroupVertices[Group],MATCH(Edges[[#This Row],[Vertex 1]],GroupVertices[Vertex],0)),1,1,"")</f>
        <v>2</v>
      </c>
      <c r="BB235" s="78" t="str">
        <f>REPLACE(INDEX(GroupVertices[Group],MATCH(Edges[[#This Row],[Vertex 2]],GroupVertices[Vertex],0)),1,1,"")</f>
        <v>1</v>
      </c>
    </row>
    <row r="236" spans="1:54" ht="15">
      <c r="A236" s="65" t="s">
        <v>277</v>
      </c>
      <c r="B236" s="65" t="s">
        <v>311</v>
      </c>
      <c r="C236" s="66" t="s">
        <v>2797</v>
      </c>
      <c r="D236" s="67"/>
      <c r="E236" s="68"/>
      <c r="F236" s="69"/>
      <c r="G236" s="66"/>
      <c r="H236" s="70"/>
      <c r="I236" s="71"/>
      <c r="J236" s="71"/>
      <c r="K236" s="34" t="s">
        <v>65</v>
      </c>
      <c r="L236" s="77">
        <v>236</v>
      </c>
      <c r="M236" s="77"/>
      <c r="N236" s="73"/>
      <c r="O236" s="79" t="s">
        <v>327</v>
      </c>
      <c r="P236" s="81">
        <v>43534.85525462963</v>
      </c>
      <c r="Q236" s="79" t="s">
        <v>499</v>
      </c>
      <c r="R236" s="79"/>
      <c r="S236" s="79"/>
      <c r="T236" s="79" t="s">
        <v>787</v>
      </c>
      <c r="U236" s="79"/>
      <c r="V236" s="82" t="s">
        <v>867</v>
      </c>
      <c r="W236" s="81">
        <v>43534.85525462963</v>
      </c>
      <c r="X236" s="82" t="s">
        <v>1126</v>
      </c>
      <c r="Y236" s="79"/>
      <c r="Z236" s="79"/>
      <c r="AA236" s="85" t="s">
        <v>1708</v>
      </c>
      <c r="AB236" s="85" t="s">
        <v>1986</v>
      </c>
      <c r="AC236" s="79" t="b">
        <v>0</v>
      </c>
      <c r="AD236" s="79">
        <v>6</v>
      </c>
      <c r="AE236" s="85" t="s">
        <v>2102</v>
      </c>
      <c r="AF236" s="79" t="b">
        <v>0</v>
      </c>
      <c r="AG236" s="79" t="s">
        <v>2139</v>
      </c>
      <c r="AH236" s="79"/>
      <c r="AI236" s="85" t="s">
        <v>2100</v>
      </c>
      <c r="AJ236" s="79" t="b">
        <v>0</v>
      </c>
      <c r="AK236" s="79">
        <v>0</v>
      </c>
      <c r="AL236" s="85" t="s">
        <v>2100</v>
      </c>
      <c r="AM236" s="79" t="s">
        <v>2149</v>
      </c>
      <c r="AN236" s="79" t="b">
        <v>0</v>
      </c>
      <c r="AO236" s="85" t="s">
        <v>1986</v>
      </c>
      <c r="AP236" s="79" t="s">
        <v>178</v>
      </c>
      <c r="AQ236" s="79">
        <v>0</v>
      </c>
      <c r="AR236" s="79">
        <v>0</v>
      </c>
      <c r="AS236" s="79"/>
      <c r="AT236" s="79"/>
      <c r="AU236" s="79"/>
      <c r="AV236" s="79"/>
      <c r="AW236" s="79"/>
      <c r="AX236" s="79"/>
      <c r="AY236" s="79"/>
      <c r="AZ236" s="79"/>
      <c r="BA236" s="78" t="str">
        <f>REPLACE(INDEX(GroupVertices[Group],MATCH(Edges[[#This Row],[Vertex 1]],GroupVertices[Vertex],0)),1,1,"")</f>
        <v>2</v>
      </c>
      <c r="BB236" s="78" t="str">
        <f>REPLACE(INDEX(GroupVertices[Group],MATCH(Edges[[#This Row],[Vertex 2]],GroupVertices[Vertex],0)),1,1,"")</f>
        <v>1</v>
      </c>
    </row>
    <row r="237" spans="1:54" ht="15">
      <c r="A237" s="65" t="s">
        <v>277</v>
      </c>
      <c r="B237" s="65" t="s">
        <v>311</v>
      </c>
      <c r="C237" s="66" t="s">
        <v>2797</v>
      </c>
      <c r="D237" s="67"/>
      <c r="E237" s="68"/>
      <c r="F237" s="69"/>
      <c r="G237" s="66"/>
      <c r="H237" s="70"/>
      <c r="I237" s="71"/>
      <c r="J237" s="71"/>
      <c r="K237" s="34" t="s">
        <v>65</v>
      </c>
      <c r="L237" s="77">
        <v>237</v>
      </c>
      <c r="M237" s="77"/>
      <c r="N237" s="73"/>
      <c r="O237" s="79" t="s">
        <v>327</v>
      </c>
      <c r="P237" s="81">
        <v>43534.85768518518</v>
      </c>
      <c r="Q237" s="79" t="s">
        <v>500</v>
      </c>
      <c r="R237" s="79"/>
      <c r="S237" s="79"/>
      <c r="T237" s="79"/>
      <c r="U237" s="79"/>
      <c r="V237" s="82" t="s">
        <v>867</v>
      </c>
      <c r="W237" s="81">
        <v>43534.85768518518</v>
      </c>
      <c r="X237" s="82" t="s">
        <v>1128</v>
      </c>
      <c r="Y237" s="79"/>
      <c r="Z237" s="79"/>
      <c r="AA237" s="85" t="s">
        <v>1710</v>
      </c>
      <c r="AB237" s="79"/>
      <c r="AC237" s="79" t="b">
        <v>0</v>
      </c>
      <c r="AD237" s="79">
        <v>0</v>
      </c>
      <c r="AE237" s="85" t="s">
        <v>2100</v>
      </c>
      <c r="AF237" s="79" t="b">
        <v>0</v>
      </c>
      <c r="AG237" s="79" t="s">
        <v>2139</v>
      </c>
      <c r="AH237" s="79"/>
      <c r="AI237" s="85" t="s">
        <v>2100</v>
      </c>
      <c r="AJ237" s="79" t="b">
        <v>0</v>
      </c>
      <c r="AK237" s="79">
        <v>1</v>
      </c>
      <c r="AL237" s="85" t="s">
        <v>1901</v>
      </c>
      <c r="AM237" s="79" t="s">
        <v>2149</v>
      </c>
      <c r="AN237" s="79" t="b">
        <v>0</v>
      </c>
      <c r="AO237" s="85" t="s">
        <v>1901</v>
      </c>
      <c r="AP237" s="79" t="s">
        <v>178</v>
      </c>
      <c r="AQ237" s="79">
        <v>0</v>
      </c>
      <c r="AR237" s="79">
        <v>0</v>
      </c>
      <c r="AS237" s="79"/>
      <c r="AT237" s="79"/>
      <c r="AU237" s="79"/>
      <c r="AV237" s="79"/>
      <c r="AW237" s="79"/>
      <c r="AX237" s="79"/>
      <c r="AY237" s="79"/>
      <c r="AZ237" s="79"/>
      <c r="BA237" s="78" t="str">
        <f>REPLACE(INDEX(GroupVertices[Group],MATCH(Edges[[#This Row],[Vertex 1]],GroupVertices[Vertex],0)),1,1,"")</f>
        <v>2</v>
      </c>
      <c r="BB237" s="78" t="str">
        <f>REPLACE(INDEX(GroupVertices[Group],MATCH(Edges[[#This Row],[Vertex 2]],GroupVertices[Vertex],0)),1,1,"")</f>
        <v>1</v>
      </c>
    </row>
    <row r="238" spans="1:54" ht="15">
      <c r="A238" s="65" t="s">
        <v>277</v>
      </c>
      <c r="B238" s="65" t="s">
        <v>311</v>
      </c>
      <c r="C238" s="66" t="s">
        <v>2797</v>
      </c>
      <c r="D238" s="67"/>
      <c r="E238" s="68"/>
      <c r="F238" s="69"/>
      <c r="G238" s="66"/>
      <c r="H238" s="70"/>
      <c r="I238" s="71"/>
      <c r="J238" s="71"/>
      <c r="K238" s="34" t="s">
        <v>65</v>
      </c>
      <c r="L238" s="77">
        <v>238</v>
      </c>
      <c r="M238" s="77"/>
      <c r="N238" s="73"/>
      <c r="O238" s="79" t="s">
        <v>327</v>
      </c>
      <c r="P238" s="81">
        <v>43534.863125</v>
      </c>
      <c r="Q238" s="79" t="s">
        <v>415</v>
      </c>
      <c r="R238" s="79"/>
      <c r="S238" s="79"/>
      <c r="T238" s="79"/>
      <c r="U238" s="79"/>
      <c r="V238" s="82" t="s">
        <v>867</v>
      </c>
      <c r="W238" s="81">
        <v>43534.863125</v>
      </c>
      <c r="X238" s="82" t="s">
        <v>1129</v>
      </c>
      <c r="Y238" s="79"/>
      <c r="Z238" s="79"/>
      <c r="AA238" s="85" t="s">
        <v>1711</v>
      </c>
      <c r="AB238" s="79"/>
      <c r="AC238" s="79" t="b">
        <v>0</v>
      </c>
      <c r="AD238" s="79">
        <v>0</v>
      </c>
      <c r="AE238" s="85" t="s">
        <v>2100</v>
      </c>
      <c r="AF238" s="79" t="b">
        <v>0</v>
      </c>
      <c r="AG238" s="79" t="s">
        <v>2139</v>
      </c>
      <c r="AH238" s="79"/>
      <c r="AI238" s="85" t="s">
        <v>2100</v>
      </c>
      <c r="AJ238" s="79" t="b">
        <v>0</v>
      </c>
      <c r="AK238" s="79">
        <v>8</v>
      </c>
      <c r="AL238" s="85" t="s">
        <v>1902</v>
      </c>
      <c r="AM238" s="79" t="s">
        <v>2149</v>
      </c>
      <c r="AN238" s="79" t="b">
        <v>0</v>
      </c>
      <c r="AO238" s="85" t="s">
        <v>1902</v>
      </c>
      <c r="AP238" s="79" t="s">
        <v>178</v>
      </c>
      <c r="AQ238" s="79">
        <v>0</v>
      </c>
      <c r="AR238" s="79">
        <v>0</v>
      </c>
      <c r="AS238" s="79"/>
      <c r="AT238" s="79"/>
      <c r="AU238" s="79"/>
      <c r="AV238" s="79"/>
      <c r="AW238" s="79"/>
      <c r="AX238" s="79"/>
      <c r="AY238" s="79"/>
      <c r="AZ238" s="79"/>
      <c r="BA238" s="78" t="str">
        <f>REPLACE(INDEX(GroupVertices[Group],MATCH(Edges[[#This Row],[Vertex 1]],GroupVertices[Vertex],0)),1,1,"")</f>
        <v>2</v>
      </c>
      <c r="BB238" s="78" t="str">
        <f>REPLACE(INDEX(GroupVertices[Group],MATCH(Edges[[#This Row],[Vertex 2]],GroupVertices[Vertex],0)),1,1,"")</f>
        <v>1</v>
      </c>
    </row>
    <row r="239" spans="1:54" ht="15">
      <c r="A239" s="65" t="s">
        <v>277</v>
      </c>
      <c r="B239" s="65" t="s">
        <v>311</v>
      </c>
      <c r="C239" s="66" t="s">
        <v>2797</v>
      </c>
      <c r="D239" s="67"/>
      <c r="E239" s="68"/>
      <c r="F239" s="69"/>
      <c r="G239" s="66"/>
      <c r="H239" s="70"/>
      <c r="I239" s="71"/>
      <c r="J239" s="71"/>
      <c r="K239" s="34" t="s">
        <v>65</v>
      </c>
      <c r="L239" s="77">
        <v>239</v>
      </c>
      <c r="M239" s="77"/>
      <c r="N239" s="73"/>
      <c r="O239" s="79" t="s">
        <v>327</v>
      </c>
      <c r="P239" s="81">
        <v>43534.86446759259</v>
      </c>
      <c r="Q239" s="79" t="s">
        <v>501</v>
      </c>
      <c r="R239" s="79"/>
      <c r="S239" s="79"/>
      <c r="T239" s="79" t="s">
        <v>787</v>
      </c>
      <c r="U239" s="79"/>
      <c r="V239" s="82" t="s">
        <v>867</v>
      </c>
      <c r="W239" s="81">
        <v>43534.86446759259</v>
      </c>
      <c r="X239" s="82" t="s">
        <v>1130</v>
      </c>
      <c r="Y239" s="79"/>
      <c r="Z239" s="79"/>
      <c r="AA239" s="85" t="s">
        <v>1712</v>
      </c>
      <c r="AB239" s="85" t="s">
        <v>1987</v>
      </c>
      <c r="AC239" s="79" t="b">
        <v>0</v>
      </c>
      <c r="AD239" s="79">
        <v>10</v>
      </c>
      <c r="AE239" s="85" t="s">
        <v>2102</v>
      </c>
      <c r="AF239" s="79" t="b">
        <v>0</v>
      </c>
      <c r="AG239" s="79" t="s">
        <v>2139</v>
      </c>
      <c r="AH239" s="79"/>
      <c r="AI239" s="85" t="s">
        <v>2100</v>
      </c>
      <c r="AJ239" s="79" t="b">
        <v>0</v>
      </c>
      <c r="AK239" s="79">
        <v>2</v>
      </c>
      <c r="AL239" s="85" t="s">
        <v>2100</v>
      </c>
      <c r="AM239" s="79" t="s">
        <v>2149</v>
      </c>
      <c r="AN239" s="79" t="b">
        <v>0</v>
      </c>
      <c r="AO239" s="85" t="s">
        <v>1987</v>
      </c>
      <c r="AP239" s="79" t="s">
        <v>178</v>
      </c>
      <c r="AQ239" s="79">
        <v>0</v>
      </c>
      <c r="AR239" s="79">
        <v>0</v>
      </c>
      <c r="AS239" s="79"/>
      <c r="AT239" s="79"/>
      <c r="AU239" s="79"/>
      <c r="AV239" s="79"/>
      <c r="AW239" s="79"/>
      <c r="AX239" s="79"/>
      <c r="AY239" s="79"/>
      <c r="AZ239" s="79"/>
      <c r="BA239" s="78" t="str">
        <f>REPLACE(INDEX(GroupVertices[Group],MATCH(Edges[[#This Row],[Vertex 1]],GroupVertices[Vertex],0)),1,1,"")</f>
        <v>2</v>
      </c>
      <c r="BB239" s="78" t="str">
        <f>REPLACE(INDEX(GroupVertices[Group],MATCH(Edges[[#This Row],[Vertex 2]],GroupVertices[Vertex],0)),1,1,"")</f>
        <v>1</v>
      </c>
    </row>
    <row r="240" spans="1:54" ht="15">
      <c r="A240" s="65" t="s">
        <v>277</v>
      </c>
      <c r="B240" s="65" t="s">
        <v>311</v>
      </c>
      <c r="C240" s="66" t="s">
        <v>2796</v>
      </c>
      <c r="D240" s="67"/>
      <c r="E240" s="68"/>
      <c r="F240" s="69"/>
      <c r="G240" s="66"/>
      <c r="H240" s="70"/>
      <c r="I240" s="71"/>
      <c r="J240" s="71"/>
      <c r="K240" s="34" t="s">
        <v>65</v>
      </c>
      <c r="L240" s="77">
        <v>240</v>
      </c>
      <c r="M240" s="77"/>
      <c r="N240" s="73"/>
      <c r="O240" s="79" t="s">
        <v>325</v>
      </c>
      <c r="P240" s="81">
        <v>43534.84006944444</v>
      </c>
      <c r="Q240" s="79" t="s">
        <v>488</v>
      </c>
      <c r="R240" s="79"/>
      <c r="S240" s="79"/>
      <c r="T240" s="79"/>
      <c r="U240" s="79"/>
      <c r="V240" s="82" t="s">
        <v>867</v>
      </c>
      <c r="W240" s="81">
        <v>43534.84006944444</v>
      </c>
      <c r="X240" s="82" t="s">
        <v>1114</v>
      </c>
      <c r="Y240" s="79"/>
      <c r="Z240" s="79"/>
      <c r="AA240" s="85" t="s">
        <v>1696</v>
      </c>
      <c r="AB240" s="79"/>
      <c r="AC240" s="79" t="b">
        <v>0</v>
      </c>
      <c r="AD240" s="79">
        <v>0</v>
      </c>
      <c r="AE240" s="85" t="s">
        <v>2100</v>
      </c>
      <c r="AF240" s="79" t="b">
        <v>0</v>
      </c>
      <c r="AG240" s="79" t="s">
        <v>2139</v>
      </c>
      <c r="AH240" s="79"/>
      <c r="AI240" s="85" t="s">
        <v>2100</v>
      </c>
      <c r="AJ240" s="79" t="b">
        <v>0</v>
      </c>
      <c r="AK240" s="79">
        <v>2</v>
      </c>
      <c r="AL240" s="85" t="s">
        <v>1983</v>
      </c>
      <c r="AM240" s="79" t="s">
        <v>2149</v>
      </c>
      <c r="AN240" s="79" t="b">
        <v>0</v>
      </c>
      <c r="AO240" s="85" t="s">
        <v>1983</v>
      </c>
      <c r="AP240" s="79" t="s">
        <v>178</v>
      </c>
      <c r="AQ240" s="79">
        <v>0</v>
      </c>
      <c r="AR240" s="79">
        <v>0</v>
      </c>
      <c r="AS240" s="79"/>
      <c r="AT240" s="79"/>
      <c r="AU240" s="79"/>
      <c r="AV240" s="79"/>
      <c r="AW240" s="79"/>
      <c r="AX240" s="79"/>
      <c r="AY240" s="79"/>
      <c r="AZ240" s="79"/>
      <c r="BA240" s="78" t="str">
        <f>REPLACE(INDEX(GroupVertices[Group],MATCH(Edges[[#This Row],[Vertex 1]],GroupVertices[Vertex],0)),1,1,"")</f>
        <v>2</v>
      </c>
      <c r="BB240" s="78" t="str">
        <f>REPLACE(INDEX(GroupVertices[Group],MATCH(Edges[[#This Row],[Vertex 2]],GroupVertices[Vertex],0)),1,1,"")</f>
        <v>1</v>
      </c>
    </row>
    <row r="241" spans="1:54" ht="15">
      <c r="A241" s="65" t="s">
        <v>286</v>
      </c>
      <c r="B241" s="65" t="s">
        <v>311</v>
      </c>
      <c r="C241" s="66" t="s">
        <v>2797</v>
      </c>
      <c r="D241" s="67"/>
      <c r="E241" s="68"/>
      <c r="F241" s="69"/>
      <c r="G241" s="66"/>
      <c r="H241" s="70"/>
      <c r="I241" s="71"/>
      <c r="J241" s="71"/>
      <c r="K241" s="34" t="s">
        <v>65</v>
      </c>
      <c r="L241" s="77">
        <v>241</v>
      </c>
      <c r="M241" s="77"/>
      <c r="N241" s="73"/>
      <c r="O241" s="79" t="s">
        <v>327</v>
      </c>
      <c r="P241" s="81">
        <v>43527.883206018516</v>
      </c>
      <c r="Q241" s="79" t="s">
        <v>468</v>
      </c>
      <c r="R241" s="79"/>
      <c r="S241" s="79"/>
      <c r="T241" s="79" t="s">
        <v>787</v>
      </c>
      <c r="U241" s="79"/>
      <c r="V241" s="82" t="s">
        <v>876</v>
      </c>
      <c r="W241" s="81">
        <v>43527.883206018516</v>
      </c>
      <c r="X241" s="82" t="s">
        <v>1092</v>
      </c>
      <c r="Y241" s="79"/>
      <c r="Z241" s="79"/>
      <c r="AA241" s="85" t="s">
        <v>1674</v>
      </c>
      <c r="AB241" s="85" t="s">
        <v>1959</v>
      </c>
      <c r="AC241" s="79" t="b">
        <v>0</v>
      </c>
      <c r="AD241" s="79">
        <v>3</v>
      </c>
      <c r="AE241" s="85" t="s">
        <v>2102</v>
      </c>
      <c r="AF241" s="79" t="b">
        <v>0</v>
      </c>
      <c r="AG241" s="79" t="s">
        <v>2139</v>
      </c>
      <c r="AH241" s="79"/>
      <c r="AI241" s="85" t="s">
        <v>2100</v>
      </c>
      <c r="AJ241" s="79" t="b">
        <v>0</v>
      </c>
      <c r="AK241" s="79">
        <v>0</v>
      </c>
      <c r="AL241" s="85" t="s">
        <v>2100</v>
      </c>
      <c r="AM241" s="79" t="s">
        <v>2145</v>
      </c>
      <c r="AN241" s="79" t="b">
        <v>0</v>
      </c>
      <c r="AO241" s="85" t="s">
        <v>1959</v>
      </c>
      <c r="AP241" s="79" t="s">
        <v>178</v>
      </c>
      <c r="AQ241" s="79">
        <v>0</v>
      </c>
      <c r="AR241" s="79">
        <v>0</v>
      </c>
      <c r="AS241" s="79"/>
      <c r="AT241" s="79"/>
      <c r="AU241" s="79"/>
      <c r="AV241" s="79"/>
      <c r="AW241" s="79"/>
      <c r="AX241" s="79"/>
      <c r="AY241" s="79"/>
      <c r="AZ241" s="79"/>
      <c r="BA241" s="78" t="str">
        <f>REPLACE(INDEX(GroupVertices[Group],MATCH(Edges[[#This Row],[Vertex 1]],GroupVertices[Vertex],0)),1,1,"")</f>
        <v>1</v>
      </c>
      <c r="BB241" s="78" t="str">
        <f>REPLACE(INDEX(GroupVertices[Group],MATCH(Edges[[#This Row],[Vertex 2]],GroupVertices[Vertex],0)),1,1,"")</f>
        <v>1</v>
      </c>
    </row>
    <row r="242" spans="1:54" ht="15">
      <c r="A242" s="65" t="s">
        <v>286</v>
      </c>
      <c r="B242" s="65" t="s">
        <v>311</v>
      </c>
      <c r="C242" s="66" t="s">
        <v>2797</v>
      </c>
      <c r="D242" s="67"/>
      <c r="E242" s="68"/>
      <c r="F242" s="69"/>
      <c r="G242" s="66"/>
      <c r="H242" s="70"/>
      <c r="I242" s="71"/>
      <c r="J242" s="71"/>
      <c r="K242" s="34" t="s">
        <v>65</v>
      </c>
      <c r="L242" s="77">
        <v>242</v>
      </c>
      <c r="M242" s="77"/>
      <c r="N242" s="73"/>
      <c r="O242" s="79" t="s">
        <v>327</v>
      </c>
      <c r="P242" s="81">
        <v>43527.89105324074</v>
      </c>
      <c r="Q242" s="79" t="s">
        <v>469</v>
      </c>
      <c r="R242" s="79"/>
      <c r="S242" s="79"/>
      <c r="T242" s="79" t="s">
        <v>787</v>
      </c>
      <c r="U242" s="79"/>
      <c r="V242" s="82" t="s">
        <v>876</v>
      </c>
      <c r="W242" s="81">
        <v>43527.89105324074</v>
      </c>
      <c r="X242" s="82" t="s">
        <v>1093</v>
      </c>
      <c r="Y242" s="79"/>
      <c r="Z242" s="79"/>
      <c r="AA242" s="85" t="s">
        <v>1675</v>
      </c>
      <c r="AB242" s="85" t="s">
        <v>1961</v>
      </c>
      <c r="AC242" s="79" t="b">
        <v>0</v>
      </c>
      <c r="AD242" s="79">
        <v>2</v>
      </c>
      <c r="AE242" s="85" t="s">
        <v>2102</v>
      </c>
      <c r="AF242" s="79" t="b">
        <v>0</v>
      </c>
      <c r="AG242" s="79" t="s">
        <v>2139</v>
      </c>
      <c r="AH242" s="79"/>
      <c r="AI242" s="85" t="s">
        <v>2100</v>
      </c>
      <c r="AJ242" s="79" t="b">
        <v>0</v>
      </c>
      <c r="AK242" s="79">
        <v>0</v>
      </c>
      <c r="AL242" s="85" t="s">
        <v>2100</v>
      </c>
      <c r="AM242" s="79" t="s">
        <v>2145</v>
      </c>
      <c r="AN242" s="79" t="b">
        <v>0</v>
      </c>
      <c r="AO242" s="85" t="s">
        <v>1961</v>
      </c>
      <c r="AP242" s="79" t="s">
        <v>178</v>
      </c>
      <c r="AQ242" s="79">
        <v>0</v>
      </c>
      <c r="AR242" s="79">
        <v>0</v>
      </c>
      <c r="AS242" s="79"/>
      <c r="AT242" s="79"/>
      <c r="AU242" s="79"/>
      <c r="AV242" s="79"/>
      <c r="AW242" s="79"/>
      <c r="AX242" s="79"/>
      <c r="AY242" s="79"/>
      <c r="AZ242" s="79"/>
      <c r="BA242" s="78" t="str">
        <f>REPLACE(INDEX(GroupVertices[Group],MATCH(Edges[[#This Row],[Vertex 1]],GroupVertices[Vertex],0)),1,1,"")</f>
        <v>1</v>
      </c>
      <c r="BB242" s="78" t="str">
        <f>REPLACE(INDEX(GroupVertices[Group],MATCH(Edges[[#This Row],[Vertex 2]],GroupVertices[Vertex],0)),1,1,"")</f>
        <v>1</v>
      </c>
    </row>
    <row r="243" spans="1:54" ht="15">
      <c r="A243" s="65" t="s">
        <v>286</v>
      </c>
      <c r="B243" s="65" t="s">
        <v>311</v>
      </c>
      <c r="C243" s="66" t="s">
        <v>2797</v>
      </c>
      <c r="D243" s="67"/>
      <c r="E243" s="68"/>
      <c r="F243" s="69"/>
      <c r="G243" s="66"/>
      <c r="H243" s="70"/>
      <c r="I243" s="71"/>
      <c r="J243" s="71"/>
      <c r="K243" s="34" t="s">
        <v>65</v>
      </c>
      <c r="L243" s="77">
        <v>243</v>
      </c>
      <c r="M243" s="77"/>
      <c r="N243" s="73"/>
      <c r="O243" s="79" t="s">
        <v>327</v>
      </c>
      <c r="P243" s="81">
        <v>43534.876608796294</v>
      </c>
      <c r="Q243" s="79" t="s">
        <v>470</v>
      </c>
      <c r="R243" s="79"/>
      <c r="S243" s="79"/>
      <c r="T243" s="79" t="s">
        <v>787</v>
      </c>
      <c r="U243" s="79"/>
      <c r="V243" s="82" t="s">
        <v>876</v>
      </c>
      <c r="W243" s="81">
        <v>43534.876608796294</v>
      </c>
      <c r="X243" s="82" t="s">
        <v>1094</v>
      </c>
      <c r="Y243" s="79"/>
      <c r="Z243" s="79"/>
      <c r="AA243" s="85" t="s">
        <v>1676</v>
      </c>
      <c r="AB243" s="85" t="s">
        <v>1982</v>
      </c>
      <c r="AC243" s="79" t="b">
        <v>0</v>
      </c>
      <c r="AD243" s="79">
        <v>4</v>
      </c>
      <c r="AE243" s="85" t="s">
        <v>2102</v>
      </c>
      <c r="AF243" s="79" t="b">
        <v>0</v>
      </c>
      <c r="AG243" s="79" t="s">
        <v>2139</v>
      </c>
      <c r="AH243" s="79"/>
      <c r="AI243" s="85" t="s">
        <v>2100</v>
      </c>
      <c r="AJ243" s="79" t="b">
        <v>0</v>
      </c>
      <c r="AK243" s="79">
        <v>0</v>
      </c>
      <c r="AL243" s="85" t="s">
        <v>2100</v>
      </c>
      <c r="AM243" s="79" t="s">
        <v>2145</v>
      </c>
      <c r="AN243" s="79" t="b">
        <v>0</v>
      </c>
      <c r="AO243" s="85" t="s">
        <v>1982</v>
      </c>
      <c r="AP243" s="79" t="s">
        <v>178</v>
      </c>
      <c r="AQ243" s="79">
        <v>0</v>
      </c>
      <c r="AR243" s="79">
        <v>0</v>
      </c>
      <c r="AS243" s="79"/>
      <c r="AT243" s="79"/>
      <c r="AU243" s="79"/>
      <c r="AV243" s="79"/>
      <c r="AW243" s="79"/>
      <c r="AX243" s="79"/>
      <c r="AY243" s="79"/>
      <c r="AZ243" s="79"/>
      <c r="BA243" s="78" t="str">
        <f>REPLACE(INDEX(GroupVertices[Group],MATCH(Edges[[#This Row],[Vertex 1]],GroupVertices[Vertex],0)),1,1,"")</f>
        <v>1</v>
      </c>
      <c r="BB243" s="78" t="str">
        <f>REPLACE(INDEX(GroupVertices[Group],MATCH(Edges[[#This Row],[Vertex 2]],GroupVertices[Vertex],0)),1,1,"")</f>
        <v>1</v>
      </c>
    </row>
    <row r="244" spans="1:54" ht="15">
      <c r="A244" s="65" t="s">
        <v>286</v>
      </c>
      <c r="B244" s="65" t="s">
        <v>311</v>
      </c>
      <c r="C244" s="66" t="s">
        <v>2797</v>
      </c>
      <c r="D244" s="67"/>
      <c r="E244" s="68"/>
      <c r="F244" s="69"/>
      <c r="G244" s="66"/>
      <c r="H244" s="70"/>
      <c r="I244" s="71"/>
      <c r="J244" s="71"/>
      <c r="K244" s="34" t="s">
        <v>65</v>
      </c>
      <c r="L244" s="77">
        <v>244</v>
      </c>
      <c r="M244" s="77"/>
      <c r="N244" s="73"/>
      <c r="O244" s="79" t="s">
        <v>327</v>
      </c>
      <c r="P244" s="81">
        <v>43534.8777662037</v>
      </c>
      <c r="Q244" s="79" t="s">
        <v>471</v>
      </c>
      <c r="R244" s="79"/>
      <c r="S244" s="79"/>
      <c r="T244" s="79" t="s">
        <v>787</v>
      </c>
      <c r="U244" s="79"/>
      <c r="V244" s="82" t="s">
        <v>876</v>
      </c>
      <c r="W244" s="81">
        <v>43534.8777662037</v>
      </c>
      <c r="X244" s="82" t="s">
        <v>1095</v>
      </c>
      <c r="Y244" s="79"/>
      <c r="Z244" s="79"/>
      <c r="AA244" s="85" t="s">
        <v>1677</v>
      </c>
      <c r="AB244" s="85" t="s">
        <v>1985</v>
      </c>
      <c r="AC244" s="79" t="b">
        <v>0</v>
      </c>
      <c r="AD244" s="79">
        <v>1</v>
      </c>
      <c r="AE244" s="85" t="s">
        <v>2102</v>
      </c>
      <c r="AF244" s="79" t="b">
        <v>0</v>
      </c>
      <c r="AG244" s="79" t="s">
        <v>2139</v>
      </c>
      <c r="AH244" s="79"/>
      <c r="AI244" s="85" t="s">
        <v>2100</v>
      </c>
      <c r="AJ244" s="79" t="b">
        <v>0</v>
      </c>
      <c r="AK244" s="79">
        <v>0</v>
      </c>
      <c r="AL244" s="85" t="s">
        <v>2100</v>
      </c>
      <c r="AM244" s="79" t="s">
        <v>2145</v>
      </c>
      <c r="AN244" s="79" t="b">
        <v>0</v>
      </c>
      <c r="AO244" s="85" t="s">
        <v>1985</v>
      </c>
      <c r="AP244" s="79" t="s">
        <v>178</v>
      </c>
      <c r="AQ244" s="79">
        <v>0</v>
      </c>
      <c r="AR244" s="79">
        <v>0</v>
      </c>
      <c r="AS244" s="79"/>
      <c r="AT244" s="79"/>
      <c r="AU244" s="79"/>
      <c r="AV244" s="79"/>
      <c r="AW244" s="79"/>
      <c r="AX244" s="79"/>
      <c r="AY244" s="79"/>
      <c r="AZ244" s="79"/>
      <c r="BA244" s="78" t="str">
        <f>REPLACE(INDEX(GroupVertices[Group],MATCH(Edges[[#This Row],[Vertex 1]],GroupVertices[Vertex],0)),1,1,"")</f>
        <v>1</v>
      </c>
      <c r="BB244" s="78" t="str">
        <f>REPLACE(INDEX(GroupVertices[Group],MATCH(Edges[[#This Row],[Vertex 2]],GroupVertices[Vertex],0)),1,1,"")</f>
        <v>1</v>
      </c>
    </row>
    <row r="245" spans="1:54" ht="15">
      <c r="A245" s="65" t="s">
        <v>286</v>
      </c>
      <c r="B245" s="65" t="s">
        <v>311</v>
      </c>
      <c r="C245" s="66" t="s">
        <v>2797</v>
      </c>
      <c r="D245" s="67"/>
      <c r="E245" s="68"/>
      <c r="F245" s="69"/>
      <c r="G245" s="66"/>
      <c r="H245" s="70"/>
      <c r="I245" s="71"/>
      <c r="J245" s="71"/>
      <c r="K245" s="34" t="s">
        <v>65</v>
      </c>
      <c r="L245" s="77">
        <v>245</v>
      </c>
      <c r="M245" s="77"/>
      <c r="N245" s="73"/>
      <c r="O245" s="79" t="s">
        <v>327</v>
      </c>
      <c r="P245" s="81">
        <v>43534.878657407404</v>
      </c>
      <c r="Q245" s="79" t="s">
        <v>472</v>
      </c>
      <c r="R245" s="79"/>
      <c r="S245" s="79"/>
      <c r="T245" s="79" t="s">
        <v>787</v>
      </c>
      <c r="U245" s="79"/>
      <c r="V245" s="82" t="s">
        <v>876</v>
      </c>
      <c r="W245" s="81">
        <v>43534.878657407404</v>
      </c>
      <c r="X245" s="82" t="s">
        <v>1096</v>
      </c>
      <c r="Y245" s="79"/>
      <c r="Z245" s="79"/>
      <c r="AA245" s="85" t="s">
        <v>1678</v>
      </c>
      <c r="AB245" s="85" t="s">
        <v>1986</v>
      </c>
      <c r="AC245" s="79" t="b">
        <v>0</v>
      </c>
      <c r="AD245" s="79">
        <v>2</v>
      </c>
      <c r="AE245" s="85" t="s">
        <v>2102</v>
      </c>
      <c r="AF245" s="79" t="b">
        <v>0</v>
      </c>
      <c r="AG245" s="79" t="s">
        <v>2139</v>
      </c>
      <c r="AH245" s="79"/>
      <c r="AI245" s="85" t="s">
        <v>2100</v>
      </c>
      <c r="AJ245" s="79" t="b">
        <v>0</v>
      </c>
      <c r="AK245" s="79">
        <v>0</v>
      </c>
      <c r="AL245" s="85" t="s">
        <v>2100</v>
      </c>
      <c r="AM245" s="79" t="s">
        <v>2145</v>
      </c>
      <c r="AN245" s="79" t="b">
        <v>0</v>
      </c>
      <c r="AO245" s="85" t="s">
        <v>1986</v>
      </c>
      <c r="AP245" s="79" t="s">
        <v>178</v>
      </c>
      <c r="AQ245" s="79">
        <v>0</v>
      </c>
      <c r="AR245" s="79">
        <v>0</v>
      </c>
      <c r="AS245" s="79"/>
      <c r="AT245" s="79"/>
      <c r="AU245" s="79"/>
      <c r="AV245" s="79"/>
      <c r="AW245" s="79"/>
      <c r="AX245" s="79"/>
      <c r="AY245" s="79"/>
      <c r="AZ245" s="79"/>
      <c r="BA245" s="78" t="str">
        <f>REPLACE(INDEX(GroupVertices[Group],MATCH(Edges[[#This Row],[Vertex 1]],GroupVertices[Vertex],0)),1,1,"")</f>
        <v>1</v>
      </c>
      <c r="BB245" s="78" t="str">
        <f>REPLACE(INDEX(GroupVertices[Group],MATCH(Edges[[#This Row],[Vertex 2]],GroupVertices[Vertex],0)),1,1,"")</f>
        <v>1</v>
      </c>
    </row>
    <row r="246" spans="1:54" ht="15">
      <c r="A246" s="65" t="s">
        <v>286</v>
      </c>
      <c r="B246" s="65" t="s">
        <v>311</v>
      </c>
      <c r="C246" s="66" t="s">
        <v>2797</v>
      </c>
      <c r="D246" s="67"/>
      <c r="E246" s="68"/>
      <c r="F246" s="69"/>
      <c r="G246" s="66"/>
      <c r="H246" s="70"/>
      <c r="I246" s="71"/>
      <c r="J246" s="71"/>
      <c r="K246" s="34" t="s">
        <v>65</v>
      </c>
      <c r="L246" s="77">
        <v>246</v>
      </c>
      <c r="M246" s="77"/>
      <c r="N246" s="73"/>
      <c r="O246" s="79" t="s">
        <v>327</v>
      </c>
      <c r="P246" s="81">
        <v>43534.88006944444</v>
      </c>
      <c r="Q246" s="79" t="s">
        <v>473</v>
      </c>
      <c r="R246" s="79"/>
      <c r="S246" s="79"/>
      <c r="T246" s="79" t="s">
        <v>787</v>
      </c>
      <c r="U246" s="79"/>
      <c r="V246" s="82" t="s">
        <v>876</v>
      </c>
      <c r="W246" s="81">
        <v>43534.88006944444</v>
      </c>
      <c r="X246" s="82" t="s">
        <v>1097</v>
      </c>
      <c r="Y246" s="79"/>
      <c r="Z246" s="79"/>
      <c r="AA246" s="85" t="s">
        <v>1679</v>
      </c>
      <c r="AB246" s="85" t="s">
        <v>1988</v>
      </c>
      <c r="AC246" s="79" t="b">
        <v>0</v>
      </c>
      <c r="AD246" s="79">
        <v>1</v>
      </c>
      <c r="AE246" s="85" t="s">
        <v>2102</v>
      </c>
      <c r="AF246" s="79" t="b">
        <v>0</v>
      </c>
      <c r="AG246" s="79" t="s">
        <v>2139</v>
      </c>
      <c r="AH246" s="79"/>
      <c r="AI246" s="85" t="s">
        <v>2100</v>
      </c>
      <c r="AJ246" s="79" t="b">
        <v>0</v>
      </c>
      <c r="AK246" s="79">
        <v>1</v>
      </c>
      <c r="AL246" s="85" t="s">
        <v>2100</v>
      </c>
      <c r="AM246" s="79" t="s">
        <v>2145</v>
      </c>
      <c r="AN246" s="79" t="b">
        <v>0</v>
      </c>
      <c r="AO246" s="85" t="s">
        <v>1988</v>
      </c>
      <c r="AP246" s="79" t="s">
        <v>178</v>
      </c>
      <c r="AQ246" s="79">
        <v>0</v>
      </c>
      <c r="AR246" s="79">
        <v>0</v>
      </c>
      <c r="AS246" s="79"/>
      <c r="AT246" s="79"/>
      <c r="AU246" s="79"/>
      <c r="AV246" s="79"/>
      <c r="AW246" s="79"/>
      <c r="AX246" s="79"/>
      <c r="AY246" s="79"/>
      <c r="AZ246" s="79"/>
      <c r="BA246" s="78" t="str">
        <f>REPLACE(INDEX(GroupVertices[Group],MATCH(Edges[[#This Row],[Vertex 1]],GroupVertices[Vertex],0)),1,1,"")</f>
        <v>1</v>
      </c>
      <c r="BB246" s="78" t="str">
        <f>REPLACE(INDEX(GroupVertices[Group],MATCH(Edges[[#This Row],[Vertex 2]],GroupVertices[Vertex],0)),1,1,"")</f>
        <v>1</v>
      </c>
    </row>
    <row r="247" spans="1:54" ht="15">
      <c r="A247" s="65" t="s">
        <v>303</v>
      </c>
      <c r="B247" s="65" t="s">
        <v>311</v>
      </c>
      <c r="C247" s="66" t="s">
        <v>2796</v>
      </c>
      <c r="D247" s="67"/>
      <c r="E247" s="68"/>
      <c r="F247" s="69"/>
      <c r="G247" s="66"/>
      <c r="H247" s="70"/>
      <c r="I247" s="71"/>
      <c r="J247" s="71"/>
      <c r="K247" s="34" t="s">
        <v>65</v>
      </c>
      <c r="L247" s="77">
        <v>247</v>
      </c>
      <c r="M247" s="77"/>
      <c r="N247" s="73"/>
      <c r="O247" s="79" t="s">
        <v>325</v>
      </c>
      <c r="P247" s="81">
        <v>43534.966574074075</v>
      </c>
      <c r="Q247" s="79" t="s">
        <v>600</v>
      </c>
      <c r="R247" s="79"/>
      <c r="S247" s="79"/>
      <c r="T247" s="79" t="s">
        <v>787</v>
      </c>
      <c r="U247" s="79"/>
      <c r="V247" s="82" t="s">
        <v>893</v>
      </c>
      <c r="W247" s="81">
        <v>43534.966574074075</v>
      </c>
      <c r="X247" s="82" t="s">
        <v>1313</v>
      </c>
      <c r="Y247" s="79"/>
      <c r="Z247" s="79"/>
      <c r="AA247" s="85" t="s">
        <v>1897</v>
      </c>
      <c r="AB247" s="79"/>
      <c r="AC247" s="79" t="b">
        <v>0</v>
      </c>
      <c r="AD247" s="79">
        <v>0</v>
      </c>
      <c r="AE247" s="85" t="s">
        <v>2100</v>
      </c>
      <c r="AF247" s="79" t="b">
        <v>0</v>
      </c>
      <c r="AG247" s="79" t="s">
        <v>2139</v>
      </c>
      <c r="AH247" s="79"/>
      <c r="AI247" s="85" t="s">
        <v>2100</v>
      </c>
      <c r="AJ247" s="79" t="b">
        <v>0</v>
      </c>
      <c r="AK247" s="79">
        <v>2</v>
      </c>
      <c r="AL247" s="85" t="s">
        <v>1987</v>
      </c>
      <c r="AM247" s="79" t="s">
        <v>2147</v>
      </c>
      <c r="AN247" s="79" t="b">
        <v>0</v>
      </c>
      <c r="AO247" s="85" t="s">
        <v>1987</v>
      </c>
      <c r="AP247" s="79" t="s">
        <v>178</v>
      </c>
      <c r="AQ247" s="79">
        <v>0</v>
      </c>
      <c r="AR247" s="79">
        <v>0</v>
      </c>
      <c r="AS247" s="79"/>
      <c r="AT247" s="79"/>
      <c r="AU247" s="79"/>
      <c r="AV247" s="79"/>
      <c r="AW247" s="79"/>
      <c r="AX247" s="79"/>
      <c r="AY247" s="79"/>
      <c r="AZ247" s="79"/>
      <c r="BA247" s="78" t="str">
        <f>REPLACE(INDEX(GroupVertices[Group],MATCH(Edges[[#This Row],[Vertex 1]],GroupVertices[Vertex],0)),1,1,"")</f>
        <v>1</v>
      </c>
      <c r="BB247" s="78" t="str">
        <f>REPLACE(INDEX(GroupVertices[Group],MATCH(Edges[[#This Row],[Vertex 2]],GroupVertices[Vertex],0)),1,1,"")</f>
        <v>1</v>
      </c>
    </row>
    <row r="248" spans="1:54" ht="15">
      <c r="A248" s="65" t="s">
        <v>272</v>
      </c>
      <c r="B248" s="65" t="s">
        <v>311</v>
      </c>
      <c r="C248" s="66" t="s">
        <v>2797</v>
      </c>
      <c r="D248" s="67"/>
      <c r="E248" s="68"/>
      <c r="F248" s="69"/>
      <c r="G248" s="66"/>
      <c r="H248" s="70"/>
      <c r="I248" s="71"/>
      <c r="J248" s="71"/>
      <c r="K248" s="34" t="s">
        <v>65</v>
      </c>
      <c r="L248" s="77">
        <v>248</v>
      </c>
      <c r="M248" s="77"/>
      <c r="N248" s="73"/>
      <c r="O248" s="79" t="s">
        <v>327</v>
      </c>
      <c r="P248" s="81">
        <v>43534.88043981481</v>
      </c>
      <c r="Q248" s="79" t="s">
        <v>411</v>
      </c>
      <c r="R248" s="79"/>
      <c r="S248" s="79"/>
      <c r="T248" s="79"/>
      <c r="U248" s="79"/>
      <c r="V248" s="82" t="s">
        <v>862</v>
      </c>
      <c r="W248" s="81">
        <v>43534.88043981481</v>
      </c>
      <c r="X248" s="82" t="s">
        <v>1017</v>
      </c>
      <c r="Y248" s="79"/>
      <c r="Z248" s="79"/>
      <c r="AA248" s="85" t="s">
        <v>1599</v>
      </c>
      <c r="AB248" s="79"/>
      <c r="AC248" s="79" t="b">
        <v>0</v>
      </c>
      <c r="AD248" s="79">
        <v>0</v>
      </c>
      <c r="AE248" s="85" t="s">
        <v>2100</v>
      </c>
      <c r="AF248" s="79" t="b">
        <v>0</v>
      </c>
      <c r="AG248" s="79" t="s">
        <v>2139</v>
      </c>
      <c r="AH248" s="79"/>
      <c r="AI248" s="85" t="s">
        <v>2100</v>
      </c>
      <c r="AJ248" s="79" t="b">
        <v>0</v>
      </c>
      <c r="AK248" s="79">
        <v>2</v>
      </c>
      <c r="AL248" s="85" t="s">
        <v>1900</v>
      </c>
      <c r="AM248" s="79" t="s">
        <v>2146</v>
      </c>
      <c r="AN248" s="79" t="b">
        <v>0</v>
      </c>
      <c r="AO248" s="85" t="s">
        <v>1900</v>
      </c>
      <c r="AP248" s="79" t="s">
        <v>178</v>
      </c>
      <c r="AQ248" s="79">
        <v>0</v>
      </c>
      <c r="AR248" s="79">
        <v>0</v>
      </c>
      <c r="AS248" s="79"/>
      <c r="AT248" s="79"/>
      <c r="AU248" s="79"/>
      <c r="AV248" s="79"/>
      <c r="AW248" s="79"/>
      <c r="AX248" s="79"/>
      <c r="AY248" s="79"/>
      <c r="AZ248" s="79"/>
      <c r="BA248" s="78" t="str">
        <f>REPLACE(INDEX(GroupVertices[Group],MATCH(Edges[[#This Row],[Vertex 1]],GroupVertices[Vertex],0)),1,1,"")</f>
        <v>1</v>
      </c>
      <c r="BB248" s="78" t="str">
        <f>REPLACE(INDEX(GroupVertices[Group],MATCH(Edges[[#This Row],[Vertex 2]],GroupVertices[Vertex],0)),1,1,"")</f>
        <v>1</v>
      </c>
    </row>
    <row r="249" spans="1:54" ht="15">
      <c r="A249" s="65" t="s">
        <v>266</v>
      </c>
      <c r="B249" s="65" t="s">
        <v>311</v>
      </c>
      <c r="C249" s="66" t="s">
        <v>2798</v>
      </c>
      <c r="D249" s="67"/>
      <c r="E249" s="68"/>
      <c r="F249" s="69"/>
      <c r="G249" s="66"/>
      <c r="H249" s="70"/>
      <c r="I249" s="71"/>
      <c r="J249" s="71"/>
      <c r="K249" s="34" t="s">
        <v>65</v>
      </c>
      <c r="L249" s="77">
        <v>249</v>
      </c>
      <c r="M249" s="77"/>
      <c r="N249" s="73"/>
      <c r="O249" s="79" t="s">
        <v>326</v>
      </c>
      <c r="P249" s="81">
        <v>43527.90678240741</v>
      </c>
      <c r="Q249" s="79" t="s">
        <v>561</v>
      </c>
      <c r="R249" s="79"/>
      <c r="S249" s="79"/>
      <c r="T249" s="79" t="s">
        <v>787</v>
      </c>
      <c r="U249" s="79"/>
      <c r="V249" s="82" t="s">
        <v>856</v>
      </c>
      <c r="W249" s="81">
        <v>43527.90678240741</v>
      </c>
      <c r="X249" s="82" t="s">
        <v>1212</v>
      </c>
      <c r="Y249" s="79"/>
      <c r="Z249" s="79"/>
      <c r="AA249" s="85" t="s">
        <v>1796</v>
      </c>
      <c r="AB249" s="85" t="s">
        <v>2094</v>
      </c>
      <c r="AC249" s="79" t="b">
        <v>0</v>
      </c>
      <c r="AD249" s="79">
        <v>2</v>
      </c>
      <c r="AE249" s="85" t="s">
        <v>2117</v>
      </c>
      <c r="AF249" s="79" t="b">
        <v>0</v>
      </c>
      <c r="AG249" s="79" t="s">
        <v>2139</v>
      </c>
      <c r="AH249" s="79"/>
      <c r="AI249" s="85" t="s">
        <v>2100</v>
      </c>
      <c r="AJ249" s="79" t="b">
        <v>0</v>
      </c>
      <c r="AK249" s="79">
        <v>0</v>
      </c>
      <c r="AL249" s="85" t="s">
        <v>2100</v>
      </c>
      <c r="AM249" s="79" t="s">
        <v>2145</v>
      </c>
      <c r="AN249" s="79" t="b">
        <v>0</v>
      </c>
      <c r="AO249" s="85" t="s">
        <v>2094</v>
      </c>
      <c r="AP249" s="79" t="s">
        <v>178</v>
      </c>
      <c r="AQ249" s="79">
        <v>0</v>
      </c>
      <c r="AR249" s="79">
        <v>0</v>
      </c>
      <c r="AS249" s="79"/>
      <c r="AT249" s="79"/>
      <c r="AU249" s="79"/>
      <c r="AV249" s="79"/>
      <c r="AW249" s="79"/>
      <c r="AX249" s="79"/>
      <c r="AY249" s="79"/>
      <c r="AZ249" s="79"/>
      <c r="BA249" s="78" t="str">
        <f>REPLACE(INDEX(GroupVertices[Group],MATCH(Edges[[#This Row],[Vertex 1]],GroupVertices[Vertex],0)),1,1,"")</f>
        <v>1</v>
      </c>
      <c r="BB249" s="78" t="str">
        <f>REPLACE(INDEX(GroupVertices[Group],MATCH(Edges[[#This Row],[Vertex 2]],GroupVertices[Vertex],0)),1,1,"")</f>
        <v>1</v>
      </c>
    </row>
    <row r="250" spans="1:54" ht="15">
      <c r="A250" s="65" t="s">
        <v>266</v>
      </c>
      <c r="B250" s="65" t="s">
        <v>311</v>
      </c>
      <c r="C250" s="66" t="s">
        <v>2797</v>
      </c>
      <c r="D250" s="67"/>
      <c r="E250" s="68"/>
      <c r="F250" s="69"/>
      <c r="G250" s="66"/>
      <c r="H250" s="70"/>
      <c r="I250" s="71"/>
      <c r="J250" s="71"/>
      <c r="K250" s="34" t="s">
        <v>65</v>
      </c>
      <c r="L250" s="77">
        <v>250</v>
      </c>
      <c r="M250" s="77"/>
      <c r="N250" s="73"/>
      <c r="O250" s="79" t="s">
        <v>327</v>
      </c>
      <c r="P250" s="81">
        <v>43527.89376157407</v>
      </c>
      <c r="Q250" s="79" t="s">
        <v>558</v>
      </c>
      <c r="R250" s="79"/>
      <c r="S250" s="79"/>
      <c r="T250" s="79" t="s">
        <v>787</v>
      </c>
      <c r="U250" s="79"/>
      <c r="V250" s="82" t="s">
        <v>856</v>
      </c>
      <c r="W250" s="81">
        <v>43527.89376157407</v>
      </c>
      <c r="X250" s="82" t="s">
        <v>1209</v>
      </c>
      <c r="Y250" s="79"/>
      <c r="Z250" s="79"/>
      <c r="AA250" s="85" t="s">
        <v>1793</v>
      </c>
      <c r="AB250" s="85" t="s">
        <v>1961</v>
      </c>
      <c r="AC250" s="79" t="b">
        <v>0</v>
      </c>
      <c r="AD250" s="79">
        <v>14</v>
      </c>
      <c r="AE250" s="85" t="s">
        <v>2102</v>
      </c>
      <c r="AF250" s="79" t="b">
        <v>0</v>
      </c>
      <c r="AG250" s="79" t="s">
        <v>2139</v>
      </c>
      <c r="AH250" s="79"/>
      <c r="AI250" s="85" t="s">
        <v>2100</v>
      </c>
      <c r="AJ250" s="79" t="b">
        <v>0</v>
      </c>
      <c r="AK250" s="79">
        <v>0</v>
      </c>
      <c r="AL250" s="85" t="s">
        <v>2100</v>
      </c>
      <c r="AM250" s="79" t="s">
        <v>2145</v>
      </c>
      <c r="AN250" s="79" t="b">
        <v>0</v>
      </c>
      <c r="AO250" s="85" t="s">
        <v>1961</v>
      </c>
      <c r="AP250" s="79" t="s">
        <v>178</v>
      </c>
      <c r="AQ250" s="79">
        <v>0</v>
      </c>
      <c r="AR250" s="79">
        <v>0</v>
      </c>
      <c r="AS250" s="79"/>
      <c r="AT250" s="79"/>
      <c r="AU250" s="79"/>
      <c r="AV250" s="79"/>
      <c r="AW250" s="79"/>
      <c r="AX250" s="79"/>
      <c r="AY250" s="79"/>
      <c r="AZ250" s="79"/>
      <c r="BA250" s="78" t="str">
        <f>REPLACE(INDEX(GroupVertices[Group],MATCH(Edges[[#This Row],[Vertex 1]],GroupVertices[Vertex],0)),1,1,"")</f>
        <v>1</v>
      </c>
      <c r="BB250" s="78" t="str">
        <f>REPLACE(INDEX(GroupVertices[Group],MATCH(Edges[[#This Row],[Vertex 2]],GroupVertices[Vertex],0)),1,1,"")</f>
        <v>1</v>
      </c>
    </row>
    <row r="251" spans="1:54" ht="15">
      <c r="A251" s="65" t="s">
        <v>266</v>
      </c>
      <c r="B251" s="65" t="s">
        <v>311</v>
      </c>
      <c r="C251" s="66" t="s">
        <v>2797</v>
      </c>
      <c r="D251" s="67"/>
      <c r="E251" s="68"/>
      <c r="F251" s="69"/>
      <c r="G251" s="66"/>
      <c r="H251" s="70"/>
      <c r="I251" s="71"/>
      <c r="J251" s="71"/>
      <c r="K251" s="34" t="s">
        <v>65</v>
      </c>
      <c r="L251" s="77">
        <v>251</v>
      </c>
      <c r="M251" s="77"/>
      <c r="N251" s="73"/>
      <c r="O251" s="79" t="s">
        <v>327</v>
      </c>
      <c r="P251" s="81">
        <v>43527.89556712963</v>
      </c>
      <c r="Q251" s="79" t="s">
        <v>350</v>
      </c>
      <c r="R251" s="79"/>
      <c r="S251" s="79"/>
      <c r="T251" s="79"/>
      <c r="U251" s="79"/>
      <c r="V251" s="82" t="s">
        <v>856</v>
      </c>
      <c r="W251" s="81">
        <v>43527.89556712963</v>
      </c>
      <c r="X251" s="82" t="s">
        <v>993</v>
      </c>
      <c r="Y251" s="79"/>
      <c r="Z251" s="79"/>
      <c r="AA251" s="85" t="s">
        <v>1575</v>
      </c>
      <c r="AB251" s="79"/>
      <c r="AC251" s="79" t="b">
        <v>0</v>
      </c>
      <c r="AD251" s="79">
        <v>0</v>
      </c>
      <c r="AE251" s="85" t="s">
        <v>2100</v>
      </c>
      <c r="AF251" s="79" t="b">
        <v>0</v>
      </c>
      <c r="AG251" s="79" t="s">
        <v>2139</v>
      </c>
      <c r="AH251" s="79"/>
      <c r="AI251" s="85" t="s">
        <v>2100</v>
      </c>
      <c r="AJ251" s="79" t="b">
        <v>0</v>
      </c>
      <c r="AK251" s="79">
        <v>4</v>
      </c>
      <c r="AL251" s="85" t="s">
        <v>1572</v>
      </c>
      <c r="AM251" s="79" t="s">
        <v>2145</v>
      </c>
      <c r="AN251" s="79" t="b">
        <v>0</v>
      </c>
      <c r="AO251" s="85" t="s">
        <v>1572</v>
      </c>
      <c r="AP251" s="79" t="s">
        <v>178</v>
      </c>
      <c r="AQ251" s="79">
        <v>0</v>
      </c>
      <c r="AR251" s="79">
        <v>0</v>
      </c>
      <c r="AS251" s="79"/>
      <c r="AT251" s="79"/>
      <c r="AU251" s="79"/>
      <c r="AV251" s="79"/>
      <c r="AW251" s="79"/>
      <c r="AX251" s="79"/>
      <c r="AY251" s="79"/>
      <c r="AZ251" s="79"/>
      <c r="BA251" s="78" t="str">
        <f>REPLACE(INDEX(GroupVertices[Group],MATCH(Edges[[#This Row],[Vertex 1]],GroupVertices[Vertex],0)),1,1,"")</f>
        <v>1</v>
      </c>
      <c r="BB251" s="78" t="str">
        <f>REPLACE(INDEX(GroupVertices[Group],MATCH(Edges[[#This Row],[Vertex 2]],GroupVertices[Vertex],0)),1,1,"")</f>
        <v>1</v>
      </c>
    </row>
    <row r="252" spans="1:54" ht="15">
      <c r="A252" s="65" t="s">
        <v>266</v>
      </c>
      <c r="B252" s="65" t="s">
        <v>311</v>
      </c>
      <c r="C252" s="66" t="s">
        <v>2797</v>
      </c>
      <c r="D252" s="67"/>
      <c r="E252" s="68"/>
      <c r="F252" s="69"/>
      <c r="G252" s="66"/>
      <c r="H252" s="70"/>
      <c r="I252" s="71"/>
      <c r="J252" s="71"/>
      <c r="K252" s="34" t="s">
        <v>65</v>
      </c>
      <c r="L252" s="77">
        <v>252</v>
      </c>
      <c r="M252" s="77"/>
      <c r="N252" s="73"/>
      <c r="O252" s="79" t="s">
        <v>327</v>
      </c>
      <c r="P252" s="81">
        <v>43527.902662037035</v>
      </c>
      <c r="Q252" s="79" t="s">
        <v>559</v>
      </c>
      <c r="R252" s="79"/>
      <c r="S252" s="79"/>
      <c r="T252" s="79" t="s">
        <v>796</v>
      </c>
      <c r="U252" s="79"/>
      <c r="V252" s="82" t="s">
        <v>856</v>
      </c>
      <c r="W252" s="81">
        <v>43527.902662037035</v>
      </c>
      <c r="X252" s="82" t="s">
        <v>1210</v>
      </c>
      <c r="Y252" s="79"/>
      <c r="Z252" s="79"/>
      <c r="AA252" s="85" t="s">
        <v>1794</v>
      </c>
      <c r="AB252" s="79"/>
      <c r="AC252" s="79" t="b">
        <v>0</v>
      </c>
      <c r="AD252" s="79">
        <v>0</v>
      </c>
      <c r="AE252" s="85" t="s">
        <v>2100</v>
      </c>
      <c r="AF252" s="79" t="b">
        <v>0</v>
      </c>
      <c r="AG252" s="79" t="s">
        <v>2139</v>
      </c>
      <c r="AH252" s="79"/>
      <c r="AI252" s="85" t="s">
        <v>2100</v>
      </c>
      <c r="AJ252" s="79" t="b">
        <v>0</v>
      </c>
      <c r="AK252" s="79">
        <v>1</v>
      </c>
      <c r="AL252" s="85" t="s">
        <v>1944</v>
      </c>
      <c r="AM252" s="79" t="s">
        <v>2145</v>
      </c>
      <c r="AN252" s="79" t="b">
        <v>0</v>
      </c>
      <c r="AO252" s="85" t="s">
        <v>1944</v>
      </c>
      <c r="AP252" s="79" t="s">
        <v>178</v>
      </c>
      <c r="AQ252" s="79">
        <v>0</v>
      </c>
      <c r="AR252" s="79">
        <v>0</v>
      </c>
      <c r="AS252" s="79"/>
      <c r="AT252" s="79"/>
      <c r="AU252" s="79"/>
      <c r="AV252" s="79"/>
      <c r="AW252" s="79"/>
      <c r="AX252" s="79"/>
      <c r="AY252" s="79"/>
      <c r="AZ252" s="79"/>
      <c r="BA252" s="78" t="str">
        <f>REPLACE(INDEX(GroupVertices[Group],MATCH(Edges[[#This Row],[Vertex 1]],GroupVertices[Vertex],0)),1,1,"")</f>
        <v>1</v>
      </c>
      <c r="BB252" s="78" t="str">
        <f>REPLACE(INDEX(GroupVertices[Group],MATCH(Edges[[#This Row],[Vertex 2]],GroupVertices[Vertex],0)),1,1,"")</f>
        <v>1</v>
      </c>
    </row>
    <row r="253" spans="1:54" ht="15">
      <c r="A253" s="65" t="s">
        <v>266</v>
      </c>
      <c r="B253" s="65" t="s">
        <v>311</v>
      </c>
      <c r="C253" s="66" t="s">
        <v>2797</v>
      </c>
      <c r="D253" s="67"/>
      <c r="E253" s="68"/>
      <c r="F253" s="69"/>
      <c r="G253" s="66"/>
      <c r="H253" s="70"/>
      <c r="I253" s="71"/>
      <c r="J253" s="71"/>
      <c r="K253" s="34" t="s">
        <v>65</v>
      </c>
      <c r="L253" s="77">
        <v>253</v>
      </c>
      <c r="M253" s="77"/>
      <c r="N253" s="73"/>
      <c r="O253" s="79" t="s">
        <v>327</v>
      </c>
      <c r="P253" s="81">
        <v>43527.90545138889</v>
      </c>
      <c r="Q253" s="79" t="s">
        <v>560</v>
      </c>
      <c r="R253" s="79"/>
      <c r="S253" s="79"/>
      <c r="T253" s="79" t="s">
        <v>787</v>
      </c>
      <c r="U253" s="79"/>
      <c r="V253" s="82" t="s">
        <v>856</v>
      </c>
      <c r="W253" s="81">
        <v>43527.90545138889</v>
      </c>
      <c r="X253" s="82" t="s">
        <v>1211</v>
      </c>
      <c r="Y253" s="79"/>
      <c r="Z253" s="79"/>
      <c r="AA253" s="85" t="s">
        <v>1795</v>
      </c>
      <c r="AB253" s="85" t="s">
        <v>1959</v>
      </c>
      <c r="AC253" s="79" t="b">
        <v>0</v>
      </c>
      <c r="AD253" s="79">
        <v>3</v>
      </c>
      <c r="AE253" s="85" t="s">
        <v>2102</v>
      </c>
      <c r="AF253" s="79" t="b">
        <v>0</v>
      </c>
      <c r="AG253" s="79" t="s">
        <v>2139</v>
      </c>
      <c r="AH253" s="79"/>
      <c r="AI253" s="85" t="s">
        <v>2100</v>
      </c>
      <c r="AJ253" s="79" t="b">
        <v>0</v>
      </c>
      <c r="AK253" s="79">
        <v>0</v>
      </c>
      <c r="AL253" s="85" t="s">
        <v>2100</v>
      </c>
      <c r="AM253" s="79" t="s">
        <v>2145</v>
      </c>
      <c r="AN253" s="79" t="b">
        <v>0</v>
      </c>
      <c r="AO253" s="85" t="s">
        <v>1959</v>
      </c>
      <c r="AP253" s="79" t="s">
        <v>178</v>
      </c>
      <c r="AQ253" s="79">
        <v>0</v>
      </c>
      <c r="AR253" s="79">
        <v>0</v>
      </c>
      <c r="AS253" s="79"/>
      <c r="AT253" s="79"/>
      <c r="AU253" s="79"/>
      <c r="AV253" s="79"/>
      <c r="AW253" s="79"/>
      <c r="AX253" s="79"/>
      <c r="AY253" s="79"/>
      <c r="AZ253" s="79"/>
      <c r="BA253" s="78" t="str">
        <f>REPLACE(INDEX(GroupVertices[Group],MATCH(Edges[[#This Row],[Vertex 1]],GroupVertices[Vertex],0)),1,1,"")</f>
        <v>1</v>
      </c>
      <c r="BB253" s="78" t="str">
        <f>REPLACE(INDEX(GroupVertices[Group],MATCH(Edges[[#This Row],[Vertex 2]],GroupVertices[Vertex],0)),1,1,"")</f>
        <v>1</v>
      </c>
    </row>
    <row r="254" spans="1:54" ht="15">
      <c r="A254" s="65" t="s">
        <v>266</v>
      </c>
      <c r="B254" s="65" t="s">
        <v>311</v>
      </c>
      <c r="C254" s="66" t="s">
        <v>2797</v>
      </c>
      <c r="D254" s="67"/>
      <c r="E254" s="68"/>
      <c r="F254" s="69"/>
      <c r="G254" s="66"/>
      <c r="H254" s="70"/>
      <c r="I254" s="71"/>
      <c r="J254" s="71"/>
      <c r="K254" s="34" t="s">
        <v>65</v>
      </c>
      <c r="L254" s="77">
        <v>254</v>
      </c>
      <c r="M254" s="77"/>
      <c r="N254" s="73"/>
      <c r="O254" s="79" t="s">
        <v>327</v>
      </c>
      <c r="P254" s="81">
        <v>43527.90849537037</v>
      </c>
      <c r="Q254" s="79" t="s">
        <v>562</v>
      </c>
      <c r="R254" s="79"/>
      <c r="S254" s="79"/>
      <c r="T254" s="79" t="s">
        <v>787</v>
      </c>
      <c r="U254" s="79"/>
      <c r="V254" s="82" t="s">
        <v>856</v>
      </c>
      <c r="W254" s="81">
        <v>43527.90849537037</v>
      </c>
      <c r="X254" s="82" t="s">
        <v>1213</v>
      </c>
      <c r="Y254" s="79"/>
      <c r="Z254" s="79"/>
      <c r="AA254" s="85" t="s">
        <v>1797</v>
      </c>
      <c r="AB254" s="85" t="s">
        <v>1962</v>
      </c>
      <c r="AC254" s="79" t="b">
        <v>0</v>
      </c>
      <c r="AD254" s="79">
        <v>1</v>
      </c>
      <c r="AE254" s="85" t="s">
        <v>2102</v>
      </c>
      <c r="AF254" s="79" t="b">
        <v>0</v>
      </c>
      <c r="AG254" s="79" t="s">
        <v>2139</v>
      </c>
      <c r="AH254" s="79"/>
      <c r="AI254" s="85" t="s">
        <v>2100</v>
      </c>
      <c r="AJ254" s="79" t="b">
        <v>0</v>
      </c>
      <c r="AK254" s="79">
        <v>0</v>
      </c>
      <c r="AL254" s="85" t="s">
        <v>2100</v>
      </c>
      <c r="AM254" s="79" t="s">
        <v>2145</v>
      </c>
      <c r="AN254" s="79" t="b">
        <v>0</v>
      </c>
      <c r="AO254" s="85" t="s">
        <v>1962</v>
      </c>
      <c r="AP254" s="79" t="s">
        <v>178</v>
      </c>
      <c r="AQ254" s="79">
        <v>0</v>
      </c>
      <c r="AR254" s="79">
        <v>0</v>
      </c>
      <c r="AS254" s="79"/>
      <c r="AT254" s="79"/>
      <c r="AU254" s="79"/>
      <c r="AV254" s="79"/>
      <c r="AW254" s="79"/>
      <c r="AX254" s="79"/>
      <c r="AY254" s="79"/>
      <c r="AZ254" s="79"/>
      <c r="BA254" s="78" t="str">
        <f>REPLACE(INDEX(GroupVertices[Group],MATCH(Edges[[#This Row],[Vertex 1]],GroupVertices[Vertex],0)),1,1,"")</f>
        <v>1</v>
      </c>
      <c r="BB254" s="78" t="str">
        <f>REPLACE(INDEX(GroupVertices[Group],MATCH(Edges[[#This Row],[Vertex 2]],GroupVertices[Vertex],0)),1,1,"")</f>
        <v>1</v>
      </c>
    </row>
    <row r="255" spans="1:54" ht="15">
      <c r="A255" s="65" t="s">
        <v>266</v>
      </c>
      <c r="B255" s="65" t="s">
        <v>311</v>
      </c>
      <c r="C255" s="66" t="s">
        <v>2796</v>
      </c>
      <c r="D255" s="67"/>
      <c r="E255" s="68"/>
      <c r="F255" s="69"/>
      <c r="G255" s="66"/>
      <c r="H255" s="70"/>
      <c r="I255" s="71"/>
      <c r="J255" s="71"/>
      <c r="K255" s="34" t="s">
        <v>65</v>
      </c>
      <c r="L255" s="77">
        <v>255</v>
      </c>
      <c r="M255" s="77"/>
      <c r="N255" s="73"/>
      <c r="O255" s="79" t="s">
        <v>325</v>
      </c>
      <c r="P255" s="81">
        <v>43527.89231481482</v>
      </c>
      <c r="Q255" s="79" t="s">
        <v>335</v>
      </c>
      <c r="R255" s="79"/>
      <c r="S255" s="79"/>
      <c r="T255" s="79" t="s">
        <v>787</v>
      </c>
      <c r="U255" s="79"/>
      <c r="V255" s="82" t="s">
        <v>856</v>
      </c>
      <c r="W255" s="81">
        <v>43527.89231481482</v>
      </c>
      <c r="X255" s="82" t="s">
        <v>1208</v>
      </c>
      <c r="Y255" s="79"/>
      <c r="Z255" s="79"/>
      <c r="AA255" s="85" t="s">
        <v>1792</v>
      </c>
      <c r="AB255" s="79"/>
      <c r="AC255" s="79" t="b">
        <v>0</v>
      </c>
      <c r="AD255" s="79">
        <v>0</v>
      </c>
      <c r="AE255" s="85" t="s">
        <v>2100</v>
      </c>
      <c r="AF255" s="79" t="b">
        <v>0</v>
      </c>
      <c r="AG255" s="79" t="s">
        <v>2139</v>
      </c>
      <c r="AH255" s="79"/>
      <c r="AI255" s="85" t="s">
        <v>2100</v>
      </c>
      <c r="AJ255" s="79" t="b">
        <v>0</v>
      </c>
      <c r="AK255" s="79">
        <v>3</v>
      </c>
      <c r="AL255" s="85" t="s">
        <v>1961</v>
      </c>
      <c r="AM255" s="79" t="s">
        <v>2145</v>
      </c>
      <c r="AN255" s="79" t="b">
        <v>0</v>
      </c>
      <c r="AO255" s="85" t="s">
        <v>1961</v>
      </c>
      <c r="AP255" s="79" t="s">
        <v>178</v>
      </c>
      <c r="AQ255" s="79">
        <v>0</v>
      </c>
      <c r="AR255" s="79">
        <v>0</v>
      </c>
      <c r="AS255" s="79"/>
      <c r="AT255" s="79"/>
      <c r="AU255" s="79"/>
      <c r="AV255" s="79"/>
      <c r="AW255" s="79"/>
      <c r="AX255" s="79"/>
      <c r="AY255" s="79"/>
      <c r="AZ255" s="79"/>
      <c r="BA255" s="78" t="str">
        <f>REPLACE(INDEX(GroupVertices[Group],MATCH(Edges[[#This Row],[Vertex 1]],GroupVertices[Vertex],0)),1,1,"")</f>
        <v>1</v>
      </c>
      <c r="BB255" s="78" t="str">
        <f>REPLACE(INDEX(GroupVertices[Group],MATCH(Edges[[#This Row],[Vertex 2]],GroupVertices[Vertex],0)),1,1,"")</f>
        <v>1</v>
      </c>
    </row>
    <row r="256" spans="1:54" ht="15">
      <c r="A256" s="65" t="s">
        <v>240</v>
      </c>
      <c r="B256" s="65" t="s">
        <v>311</v>
      </c>
      <c r="C256" s="66" t="s">
        <v>2797</v>
      </c>
      <c r="D256" s="67"/>
      <c r="E256" s="68"/>
      <c r="F256" s="69"/>
      <c r="G256" s="66"/>
      <c r="H256" s="70"/>
      <c r="I256" s="71"/>
      <c r="J256" s="71"/>
      <c r="K256" s="34" t="s">
        <v>65</v>
      </c>
      <c r="L256" s="77">
        <v>256</v>
      </c>
      <c r="M256" s="77"/>
      <c r="N256" s="73"/>
      <c r="O256" s="79" t="s">
        <v>327</v>
      </c>
      <c r="P256" s="81">
        <v>43528.08969907407</v>
      </c>
      <c r="Q256" s="79" t="s">
        <v>360</v>
      </c>
      <c r="R256" s="82" t="s">
        <v>747</v>
      </c>
      <c r="S256" s="79" t="s">
        <v>780</v>
      </c>
      <c r="T256" s="79" t="s">
        <v>787</v>
      </c>
      <c r="U256" s="79"/>
      <c r="V256" s="82" t="s">
        <v>831</v>
      </c>
      <c r="W256" s="81">
        <v>43528.08969907407</v>
      </c>
      <c r="X256" s="82" t="s">
        <v>948</v>
      </c>
      <c r="Y256" s="79"/>
      <c r="Z256" s="79"/>
      <c r="AA256" s="85" t="s">
        <v>1530</v>
      </c>
      <c r="AB256" s="79"/>
      <c r="AC256" s="79" t="b">
        <v>0</v>
      </c>
      <c r="AD256" s="79">
        <v>0</v>
      </c>
      <c r="AE256" s="85" t="s">
        <v>2102</v>
      </c>
      <c r="AF256" s="79" t="b">
        <v>1</v>
      </c>
      <c r="AG256" s="79" t="s">
        <v>2139</v>
      </c>
      <c r="AH256" s="79"/>
      <c r="AI256" s="85" t="s">
        <v>2141</v>
      </c>
      <c r="AJ256" s="79" t="b">
        <v>0</v>
      </c>
      <c r="AK256" s="79">
        <v>0</v>
      </c>
      <c r="AL256" s="85" t="s">
        <v>2100</v>
      </c>
      <c r="AM256" s="79" t="s">
        <v>2149</v>
      </c>
      <c r="AN256" s="79" t="b">
        <v>0</v>
      </c>
      <c r="AO256" s="85" t="s">
        <v>1530</v>
      </c>
      <c r="AP256" s="79" t="s">
        <v>178</v>
      </c>
      <c r="AQ256" s="79">
        <v>0</v>
      </c>
      <c r="AR256" s="79">
        <v>0</v>
      </c>
      <c r="AS256" s="79"/>
      <c r="AT256" s="79"/>
      <c r="AU256" s="79"/>
      <c r="AV256" s="79"/>
      <c r="AW256" s="79"/>
      <c r="AX256" s="79"/>
      <c r="AY256" s="79"/>
      <c r="AZ256" s="79"/>
      <c r="BA256" s="78" t="str">
        <f>REPLACE(INDEX(GroupVertices[Group],MATCH(Edges[[#This Row],[Vertex 1]],GroupVertices[Vertex],0)),1,1,"")</f>
        <v>1</v>
      </c>
      <c r="BB256" s="78" t="str">
        <f>REPLACE(INDEX(GroupVertices[Group],MATCH(Edges[[#This Row],[Vertex 2]],GroupVertices[Vertex],0)),1,1,"")</f>
        <v>1</v>
      </c>
    </row>
    <row r="257" spans="1:54" ht="15">
      <c r="A257" s="65" t="s">
        <v>231</v>
      </c>
      <c r="B257" s="65" t="s">
        <v>311</v>
      </c>
      <c r="C257" s="66" t="s">
        <v>2797</v>
      </c>
      <c r="D257" s="67"/>
      <c r="E257" s="68"/>
      <c r="F257" s="69"/>
      <c r="G257" s="66"/>
      <c r="H257" s="70"/>
      <c r="I257" s="71"/>
      <c r="J257" s="71"/>
      <c r="K257" s="34" t="s">
        <v>65</v>
      </c>
      <c r="L257" s="77">
        <v>257</v>
      </c>
      <c r="M257" s="77"/>
      <c r="N257" s="73"/>
      <c r="O257" s="79" t="s">
        <v>327</v>
      </c>
      <c r="P257" s="81">
        <v>43527.91997685185</v>
      </c>
      <c r="Q257" s="79" t="s">
        <v>350</v>
      </c>
      <c r="R257" s="79"/>
      <c r="S257" s="79"/>
      <c r="T257" s="79"/>
      <c r="U257" s="79"/>
      <c r="V257" s="82" t="s">
        <v>822</v>
      </c>
      <c r="W257" s="81">
        <v>43527.91997685185</v>
      </c>
      <c r="X257" s="82" t="s">
        <v>935</v>
      </c>
      <c r="Y257" s="79"/>
      <c r="Z257" s="79"/>
      <c r="AA257" s="85" t="s">
        <v>1517</v>
      </c>
      <c r="AB257" s="79"/>
      <c r="AC257" s="79" t="b">
        <v>0</v>
      </c>
      <c r="AD257" s="79">
        <v>0</v>
      </c>
      <c r="AE257" s="85" t="s">
        <v>2100</v>
      </c>
      <c r="AF257" s="79" t="b">
        <v>0</v>
      </c>
      <c r="AG257" s="79" t="s">
        <v>2139</v>
      </c>
      <c r="AH257" s="79"/>
      <c r="AI257" s="85" t="s">
        <v>2100</v>
      </c>
      <c r="AJ257" s="79" t="b">
        <v>0</v>
      </c>
      <c r="AK257" s="79">
        <v>4</v>
      </c>
      <c r="AL257" s="85" t="s">
        <v>1572</v>
      </c>
      <c r="AM257" s="79" t="s">
        <v>2147</v>
      </c>
      <c r="AN257" s="79" t="b">
        <v>0</v>
      </c>
      <c r="AO257" s="85" t="s">
        <v>1572</v>
      </c>
      <c r="AP257" s="79" t="s">
        <v>178</v>
      </c>
      <c r="AQ257" s="79">
        <v>0</v>
      </c>
      <c r="AR257" s="79">
        <v>0</v>
      </c>
      <c r="AS257" s="79"/>
      <c r="AT257" s="79"/>
      <c r="AU257" s="79"/>
      <c r="AV257" s="79"/>
      <c r="AW257" s="79"/>
      <c r="AX257" s="79"/>
      <c r="AY257" s="79"/>
      <c r="AZ257" s="79"/>
      <c r="BA257" s="78" t="str">
        <f>REPLACE(INDEX(GroupVertices[Group],MATCH(Edges[[#This Row],[Vertex 1]],GroupVertices[Vertex],0)),1,1,"")</f>
        <v>1</v>
      </c>
      <c r="BB257" s="78" t="str">
        <f>REPLACE(INDEX(GroupVertices[Group],MATCH(Edges[[#This Row],[Vertex 2]],GroupVertices[Vertex],0)),1,1,"")</f>
        <v>1</v>
      </c>
    </row>
    <row r="258" spans="1:54" ht="15">
      <c r="A258" s="65" t="s">
        <v>300</v>
      </c>
      <c r="B258" s="65" t="s">
        <v>311</v>
      </c>
      <c r="C258" s="66" t="s">
        <v>2797</v>
      </c>
      <c r="D258" s="67"/>
      <c r="E258" s="68"/>
      <c r="F258" s="69"/>
      <c r="G258" s="66"/>
      <c r="H258" s="70"/>
      <c r="I258" s="71"/>
      <c r="J258" s="71"/>
      <c r="K258" s="34" t="s">
        <v>65</v>
      </c>
      <c r="L258" s="77">
        <v>258</v>
      </c>
      <c r="M258" s="77"/>
      <c r="N258" s="73"/>
      <c r="O258" s="79" t="s">
        <v>327</v>
      </c>
      <c r="P258" s="81">
        <v>43534.85717592593</v>
      </c>
      <c r="Q258" s="79" t="s">
        <v>566</v>
      </c>
      <c r="R258" s="79"/>
      <c r="S258" s="79"/>
      <c r="T258" s="79" t="s">
        <v>787</v>
      </c>
      <c r="U258" s="79"/>
      <c r="V258" s="82" t="s">
        <v>890</v>
      </c>
      <c r="W258" s="81">
        <v>43534.85717592593</v>
      </c>
      <c r="X258" s="82" t="s">
        <v>1217</v>
      </c>
      <c r="Y258" s="79"/>
      <c r="Z258" s="79"/>
      <c r="AA258" s="85" t="s">
        <v>1801</v>
      </c>
      <c r="AB258" s="85" t="s">
        <v>1982</v>
      </c>
      <c r="AC258" s="79" t="b">
        <v>0</v>
      </c>
      <c r="AD258" s="79">
        <v>6</v>
      </c>
      <c r="AE258" s="85" t="s">
        <v>2102</v>
      </c>
      <c r="AF258" s="79" t="b">
        <v>0</v>
      </c>
      <c r="AG258" s="79" t="s">
        <v>2139</v>
      </c>
      <c r="AH258" s="79"/>
      <c r="AI258" s="85" t="s">
        <v>2100</v>
      </c>
      <c r="AJ258" s="79" t="b">
        <v>0</v>
      </c>
      <c r="AK258" s="79">
        <v>0</v>
      </c>
      <c r="AL258" s="85" t="s">
        <v>2100</v>
      </c>
      <c r="AM258" s="79" t="s">
        <v>2145</v>
      </c>
      <c r="AN258" s="79" t="b">
        <v>0</v>
      </c>
      <c r="AO258" s="85" t="s">
        <v>1982</v>
      </c>
      <c r="AP258" s="79" t="s">
        <v>178</v>
      </c>
      <c r="AQ258" s="79">
        <v>0</v>
      </c>
      <c r="AR258" s="79">
        <v>0</v>
      </c>
      <c r="AS258" s="79"/>
      <c r="AT258" s="79"/>
      <c r="AU258" s="79"/>
      <c r="AV258" s="79"/>
      <c r="AW258" s="79"/>
      <c r="AX258" s="79"/>
      <c r="AY258" s="79"/>
      <c r="AZ258" s="79"/>
      <c r="BA258" s="78" t="str">
        <f>REPLACE(INDEX(GroupVertices[Group],MATCH(Edges[[#This Row],[Vertex 1]],GroupVertices[Vertex],0)),1,1,"")</f>
        <v>2</v>
      </c>
      <c r="BB258" s="78" t="str">
        <f>REPLACE(INDEX(GroupVertices[Group],MATCH(Edges[[#This Row],[Vertex 2]],GroupVertices[Vertex],0)),1,1,"")</f>
        <v>1</v>
      </c>
    </row>
    <row r="259" spans="1:54" ht="15">
      <c r="A259" s="65" t="s">
        <v>234</v>
      </c>
      <c r="B259" s="65" t="s">
        <v>311</v>
      </c>
      <c r="C259" s="66" t="s">
        <v>2797</v>
      </c>
      <c r="D259" s="67"/>
      <c r="E259" s="68"/>
      <c r="F259" s="69"/>
      <c r="G259" s="66"/>
      <c r="H259" s="70"/>
      <c r="I259" s="71"/>
      <c r="J259" s="71"/>
      <c r="K259" s="34" t="s">
        <v>65</v>
      </c>
      <c r="L259" s="77">
        <v>259</v>
      </c>
      <c r="M259" s="77"/>
      <c r="N259" s="73"/>
      <c r="O259" s="79" t="s">
        <v>327</v>
      </c>
      <c r="P259" s="81">
        <v>43527.938993055555</v>
      </c>
      <c r="Q259" s="79" t="s">
        <v>354</v>
      </c>
      <c r="R259" s="79"/>
      <c r="S259" s="79"/>
      <c r="T259" s="79" t="s">
        <v>787</v>
      </c>
      <c r="U259" s="79"/>
      <c r="V259" s="82" t="s">
        <v>825</v>
      </c>
      <c r="W259" s="81">
        <v>43527.938993055555</v>
      </c>
      <c r="X259" s="82" t="s">
        <v>940</v>
      </c>
      <c r="Y259" s="79"/>
      <c r="Z259" s="79"/>
      <c r="AA259" s="85" t="s">
        <v>1522</v>
      </c>
      <c r="AB259" s="85" t="s">
        <v>1964</v>
      </c>
      <c r="AC259" s="79" t="b">
        <v>0</v>
      </c>
      <c r="AD259" s="79">
        <v>1</v>
      </c>
      <c r="AE259" s="85" t="s">
        <v>2102</v>
      </c>
      <c r="AF259" s="79" t="b">
        <v>0</v>
      </c>
      <c r="AG259" s="79" t="s">
        <v>2139</v>
      </c>
      <c r="AH259" s="79"/>
      <c r="AI259" s="85" t="s">
        <v>2100</v>
      </c>
      <c r="AJ259" s="79" t="b">
        <v>0</v>
      </c>
      <c r="AK259" s="79">
        <v>0</v>
      </c>
      <c r="AL259" s="85" t="s">
        <v>2100</v>
      </c>
      <c r="AM259" s="79" t="s">
        <v>2145</v>
      </c>
      <c r="AN259" s="79" t="b">
        <v>0</v>
      </c>
      <c r="AO259" s="85" t="s">
        <v>1964</v>
      </c>
      <c r="AP259" s="79" t="s">
        <v>178</v>
      </c>
      <c r="AQ259" s="79">
        <v>0</v>
      </c>
      <c r="AR259" s="79">
        <v>0</v>
      </c>
      <c r="AS259" s="79"/>
      <c r="AT259" s="79"/>
      <c r="AU259" s="79"/>
      <c r="AV259" s="79"/>
      <c r="AW259" s="79"/>
      <c r="AX259" s="79"/>
      <c r="AY259" s="79"/>
      <c r="AZ259" s="79"/>
      <c r="BA259" s="78" t="str">
        <f>REPLACE(INDEX(GroupVertices[Group],MATCH(Edges[[#This Row],[Vertex 1]],GroupVertices[Vertex],0)),1,1,"")</f>
        <v>1</v>
      </c>
      <c r="BB259" s="78" t="str">
        <f>REPLACE(INDEX(GroupVertices[Group],MATCH(Edges[[#This Row],[Vertex 2]],GroupVertices[Vertex],0)),1,1,"")</f>
        <v>1</v>
      </c>
    </row>
    <row r="260" spans="1:54" ht="15">
      <c r="A260" s="65" t="s">
        <v>230</v>
      </c>
      <c r="B260" s="65" t="s">
        <v>311</v>
      </c>
      <c r="C260" s="66" t="s">
        <v>2796</v>
      </c>
      <c r="D260" s="67"/>
      <c r="E260" s="68"/>
      <c r="F260" s="69"/>
      <c r="G260" s="66"/>
      <c r="H260" s="70"/>
      <c r="I260" s="71"/>
      <c r="J260" s="71"/>
      <c r="K260" s="34" t="s">
        <v>65</v>
      </c>
      <c r="L260" s="77">
        <v>260</v>
      </c>
      <c r="M260" s="77"/>
      <c r="N260" s="73"/>
      <c r="O260" s="79" t="s">
        <v>325</v>
      </c>
      <c r="P260" s="81">
        <v>43527.92107638889</v>
      </c>
      <c r="Q260" s="79" t="s">
        <v>349</v>
      </c>
      <c r="R260" s="79"/>
      <c r="S260" s="79"/>
      <c r="T260" s="79" t="s">
        <v>788</v>
      </c>
      <c r="U260" s="79"/>
      <c r="V260" s="82" t="s">
        <v>821</v>
      </c>
      <c r="W260" s="81">
        <v>43527.92107638889</v>
      </c>
      <c r="X260" s="82" t="s">
        <v>934</v>
      </c>
      <c r="Y260" s="79"/>
      <c r="Z260" s="79"/>
      <c r="AA260" s="85" t="s">
        <v>1516</v>
      </c>
      <c r="AB260" s="79"/>
      <c r="AC260" s="79" t="b">
        <v>0</v>
      </c>
      <c r="AD260" s="79">
        <v>0</v>
      </c>
      <c r="AE260" s="85" t="s">
        <v>2100</v>
      </c>
      <c r="AF260" s="79" t="b">
        <v>0</v>
      </c>
      <c r="AG260" s="79" t="s">
        <v>2139</v>
      </c>
      <c r="AH260" s="79"/>
      <c r="AI260" s="85" t="s">
        <v>2100</v>
      </c>
      <c r="AJ260" s="79" t="b">
        <v>0</v>
      </c>
      <c r="AK260" s="79">
        <v>2</v>
      </c>
      <c r="AL260" s="85" t="s">
        <v>1966</v>
      </c>
      <c r="AM260" s="79" t="s">
        <v>2147</v>
      </c>
      <c r="AN260" s="79" t="b">
        <v>0</v>
      </c>
      <c r="AO260" s="85" t="s">
        <v>1966</v>
      </c>
      <c r="AP260" s="79" t="s">
        <v>178</v>
      </c>
      <c r="AQ260" s="79">
        <v>0</v>
      </c>
      <c r="AR260" s="79">
        <v>0</v>
      </c>
      <c r="AS260" s="79"/>
      <c r="AT260" s="79"/>
      <c r="AU260" s="79"/>
      <c r="AV260" s="79"/>
      <c r="AW260" s="79"/>
      <c r="AX260" s="79"/>
      <c r="AY260" s="79"/>
      <c r="AZ260" s="79"/>
      <c r="BA260" s="78" t="str">
        <f>REPLACE(INDEX(GroupVertices[Group],MATCH(Edges[[#This Row],[Vertex 1]],GroupVertices[Vertex],0)),1,1,"")</f>
        <v>1</v>
      </c>
      <c r="BB260" s="78" t="str">
        <f>REPLACE(INDEX(GroupVertices[Group],MATCH(Edges[[#This Row],[Vertex 2]],GroupVertices[Vertex],0)),1,1,"")</f>
        <v>1</v>
      </c>
    </row>
    <row r="261" spans="1:54" ht="15">
      <c r="A261" s="65" t="s">
        <v>269</v>
      </c>
      <c r="B261" s="65" t="s">
        <v>311</v>
      </c>
      <c r="C261" s="66" t="s">
        <v>2798</v>
      </c>
      <c r="D261" s="67"/>
      <c r="E261" s="68"/>
      <c r="F261" s="69"/>
      <c r="G261" s="66"/>
      <c r="H261" s="70"/>
      <c r="I261" s="71"/>
      <c r="J261" s="71"/>
      <c r="K261" s="34" t="s">
        <v>65</v>
      </c>
      <c r="L261" s="77">
        <v>261</v>
      </c>
      <c r="M261" s="77"/>
      <c r="N261" s="73"/>
      <c r="O261" s="79" t="s">
        <v>326</v>
      </c>
      <c r="P261" s="81">
        <v>43534.86493055556</v>
      </c>
      <c r="Q261" s="79" t="s">
        <v>403</v>
      </c>
      <c r="R261" s="79"/>
      <c r="S261" s="79"/>
      <c r="T261" s="79" t="s">
        <v>787</v>
      </c>
      <c r="U261" s="79"/>
      <c r="V261" s="82" t="s">
        <v>859</v>
      </c>
      <c r="W261" s="81">
        <v>43534.86493055556</v>
      </c>
      <c r="X261" s="82" t="s">
        <v>1009</v>
      </c>
      <c r="Y261" s="79"/>
      <c r="Z261" s="79"/>
      <c r="AA261" s="85" t="s">
        <v>1591</v>
      </c>
      <c r="AB261" s="85" t="s">
        <v>1593</v>
      </c>
      <c r="AC261" s="79" t="b">
        <v>0</v>
      </c>
      <c r="AD261" s="79">
        <v>1</v>
      </c>
      <c r="AE261" s="85" t="s">
        <v>2109</v>
      </c>
      <c r="AF261" s="79" t="b">
        <v>0</v>
      </c>
      <c r="AG261" s="79" t="s">
        <v>2139</v>
      </c>
      <c r="AH261" s="79"/>
      <c r="AI261" s="85" t="s">
        <v>2100</v>
      </c>
      <c r="AJ261" s="79" t="b">
        <v>0</v>
      </c>
      <c r="AK261" s="79">
        <v>0</v>
      </c>
      <c r="AL261" s="85" t="s">
        <v>2100</v>
      </c>
      <c r="AM261" s="79" t="s">
        <v>2145</v>
      </c>
      <c r="AN261" s="79" t="b">
        <v>0</v>
      </c>
      <c r="AO261" s="85" t="s">
        <v>1593</v>
      </c>
      <c r="AP261" s="79" t="s">
        <v>178</v>
      </c>
      <c r="AQ261" s="79">
        <v>0</v>
      </c>
      <c r="AR261" s="79">
        <v>0</v>
      </c>
      <c r="AS261" s="79"/>
      <c r="AT261" s="79"/>
      <c r="AU261" s="79"/>
      <c r="AV261" s="79"/>
      <c r="AW261" s="79"/>
      <c r="AX261" s="79"/>
      <c r="AY261" s="79"/>
      <c r="AZ261" s="79"/>
      <c r="BA261" s="78" t="str">
        <f>REPLACE(INDEX(GroupVertices[Group],MATCH(Edges[[#This Row],[Vertex 1]],GroupVertices[Vertex],0)),1,1,"")</f>
        <v>2</v>
      </c>
      <c r="BB261" s="78" t="str">
        <f>REPLACE(INDEX(GroupVertices[Group],MATCH(Edges[[#This Row],[Vertex 2]],GroupVertices[Vertex],0)),1,1,"")</f>
        <v>1</v>
      </c>
    </row>
    <row r="262" spans="1:54" ht="15">
      <c r="A262" s="65" t="s">
        <v>269</v>
      </c>
      <c r="B262" s="65" t="s">
        <v>311</v>
      </c>
      <c r="C262" s="66" t="s">
        <v>2796</v>
      </c>
      <c r="D262" s="67"/>
      <c r="E262" s="68"/>
      <c r="F262" s="69"/>
      <c r="G262" s="66"/>
      <c r="H262" s="70"/>
      <c r="I262" s="71"/>
      <c r="J262" s="71"/>
      <c r="K262" s="34" t="s">
        <v>65</v>
      </c>
      <c r="L262" s="77">
        <v>262</v>
      </c>
      <c r="M262" s="77"/>
      <c r="N262" s="73"/>
      <c r="O262" s="79" t="s">
        <v>325</v>
      </c>
      <c r="P262" s="81">
        <v>43527.91915509259</v>
      </c>
      <c r="Q262" s="79" t="s">
        <v>585</v>
      </c>
      <c r="R262" s="79"/>
      <c r="S262" s="79"/>
      <c r="T262" s="79" t="s">
        <v>787</v>
      </c>
      <c r="U262" s="79"/>
      <c r="V262" s="82" t="s">
        <v>859</v>
      </c>
      <c r="W262" s="81">
        <v>43527.91915509259</v>
      </c>
      <c r="X262" s="82" t="s">
        <v>1366</v>
      </c>
      <c r="Y262" s="79"/>
      <c r="Z262" s="79"/>
      <c r="AA262" s="85" t="s">
        <v>1950</v>
      </c>
      <c r="AB262" s="79"/>
      <c r="AC262" s="79" t="b">
        <v>0</v>
      </c>
      <c r="AD262" s="79">
        <v>0</v>
      </c>
      <c r="AE262" s="85" t="s">
        <v>2100</v>
      </c>
      <c r="AF262" s="79" t="b">
        <v>0</v>
      </c>
      <c r="AG262" s="79" t="s">
        <v>2139</v>
      </c>
      <c r="AH262" s="79"/>
      <c r="AI262" s="85" t="s">
        <v>2100</v>
      </c>
      <c r="AJ262" s="79" t="b">
        <v>0</v>
      </c>
      <c r="AK262" s="79">
        <v>2</v>
      </c>
      <c r="AL262" s="85" t="s">
        <v>1967</v>
      </c>
      <c r="AM262" s="79" t="s">
        <v>2145</v>
      </c>
      <c r="AN262" s="79" t="b">
        <v>0</v>
      </c>
      <c r="AO262" s="85" t="s">
        <v>1967</v>
      </c>
      <c r="AP262" s="79" t="s">
        <v>178</v>
      </c>
      <c r="AQ262" s="79">
        <v>0</v>
      </c>
      <c r="AR262" s="79">
        <v>0</v>
      </c>
      <c r="AS262" s="79"/>
      <c r="AT262" s="79"/>
      <c r="AU262" s="79"/>
      <c r="AV262" s="79"/>
      <c r="AW262" s="79"/>
      <c r="AX262" s="79"/>
      <c r="AY262" s="79"/>
      <c r="AZ262" s="79"/>
      <c r="BA262" s="78" t="str">
        <f>REPLACE(INDEX(GroupVertices[Group],MATCH(Edges[[#This Row],[Vertex 1]],GroupVertices[Vertex],0)),1,1,"")</f>
        <v>2</v>
      </c>
      <c r="BB262" s="78" t="str">
        <f>REPLACE(INDEX(GroupVertices[Group],MATCH(Edges[[#This Row],[Vertex 2]],GroupVertices[Vertex],0)),1,1,"")</f>
        <v>1</v>
      </c>
    </row>
    <row r="263" spans="1:54" ht="15">
      <c r="A263" s="65" t="s">
        <v>281</v>
      </c>
      <c r="B263" s="65" t="s">
        <v>311</v>
      </c>
      <c r="C263" s="66" t="s">
        <v>2797</v>
      </c>
      <c r="D263" s="67"/>
      <c r="E263" s="68"/>
      <c r="F263" s="69"/>
      <c r="G263" s="66"/>
      <c r="H263" s="70"/>
      <c r="I263" s="71"/>
      <c r="J263" s="71"/>
      <c r="K263" s="34" t="s">
        <v>65</v>
      </c>
      <c r="L263" s="77">
        <v>263</v>
      </c>
      <c r="M263" s="77"/>
      <c r="N263" s="73"/>
      <c r="O263" s="79" t="s">
        <v>327</v>
      </c>
      <c r="P263" s="81">
        <v>43534.866377314815</v>
      </c>
      <c r="Q263" s="79" t="s">
        <v>415</v>
      </c>
      <c r="R263" s="79"/>
      <c r="S263" s="79"/>
      <c r="T263" s="79"/>
      <c r="U263" s="79"/>
      <c r="V263" s="82" t="s">
        <v>871</v>
      </c>
      <c r="W263" s="81">
        <v>43534.866377314815</v>
      </c>
      <c r="X263" s="82" t="s">
        <v>1066</v>
      </c>
      <c r="Y263" s="79"/>
      <c r="Z263" s="79"/>
      <c r="AA263" s="85" t="s">
        <v>1648</v>
      </c>
      <c r="AB263" s="79"/>
      <c r="AC263" s="79" t="b">
        <v>0</v>
      </c>
      <c r="AD263" s="79">
        <v>0</v>
      </c>
      <c r="AE263" s="85" t="s">
        <v>2100</v>
      </c>
      <c r="AF263" s="79" t="b">
        <v>0</v>
      </c>
      <c r="AG263" s="79" t="s">
        <v>2139</v>
      </c>
      <c r="AH263" s="79"/>
      <c r="AI263" s="85" t="s">
        <v>2100</v>
      </c>
      <c r="AJ263" s="79" t="b">
        <v>0</v>
      </c>
      <c r="AK263" s="79">
        <v>8</v>
      </c>
      <c r="AL263" s="85" t="s">
        <v>1902</v>
      </c>
      <c r="AM263" s="79" t="s">
        <v>2149</v>
      </c>
      <c r="AN263" s="79" t="b">
        <v>0</v>
      </c>
      <c r="AO263" s="85" t="s">
        <v>1902</v>
      </c>
      <c r="AP263" s="79" t="s">
        <v>178</v>
      </c>
      <c r="AQ263" s="79">
        <v>0</v>
      </c>
      <c r="AR263" s="79">
        <v>0</v>
      </c>
      <c r="AS263" s="79"/>
      <c r="AT263" s="79"/>
      <c r="AU263" s="79"/>
      <c r="AV263" s="79"/>
      <c r="AW263" s="79"/>
      <c r="AX263" s="79"/>
      <c r="AY263" s="79"/>
      <c r="AZ263" s="79"/>
      <c r="BA263" s="78" t="str">
        <f>REPLACE(INDEX(GroupVertices[Group],MATCH(Edges[[#This Row],[Vertex 1]],GroupVertices[Vertex],0)),1,1,"")</f>
        <v>2</v>
      </c>
      <c r="BB263" s="78" t="str">
        <f>REPLACE(INDEX(GroupVertices[Group],MATCH(Edges[[#This Row],[Vertex 2]],GroupVertices[Vertex],0)),1,1,"")</f>
        <v>1</v>
      </c>
    </row>
    <row r="264" spans="1:54" ht="15">
      <c r="A264" s="65" t="s">
        <v>267</v>
      </c>
      <c r="B264" s="65" t="s">
        <v>311</v>
      </c>
      <c r="C264" s="66" t="s">
        <v>2797</v>
      </c>
      <c r="D264" s="67"/>
      <c r="E264" s="68"/>
      <c r="F264" s="69"/>
      <c r="G264" s="66"/>
      <c r="H264" s="70"/>
      <c r="I264" s="71"/>
      <c r="J264" s="71"/>
      <c r="K264" s="34" t="s">
        <v>65</v>
      </c>
      <c r="L264" s="77">
        <v>264</v>
      </c>
      <c r="M264" s="77"/>
      <c r="N264" s="73"/>
      <c r="O264" s="79" t="s">
        <v>327</v>
      </c>
      <c r="P264" s="81">
        <v>43527.92802083334</v>
      </c>
      <c r="Q264" s="79" t="s">
        <v>350</v>
      </c>
      <c r="R264" s="79"/>
      <c r="S264" s="79"/>
      <c r="T264" s="79"/>
      <c r="U264" s="79"/>
      <c r="V264" s="82" t="s">
        <v>857</v>
      </c>
      <c r="W264" s="81">
        <v>43527.92802083334</v>
      </c>
      <c r="X264" s="82" t="s">
        <v>994</v>
      </c>
      <c r="Y264" s="79"/>
      <c r="Z264" s="79"/>
      <c r="AA264" s="85" t="s">
        <v>1576</v>
      </c>
      <c r="AB264" s="79"/>
      <c r="AC264" s="79" t="b">
        <v>0</v>
      </c>
      <c r="AD264" s="79">
        <v>0</v>
      </c>
      <c r="AE264" s="85" t="s">
        <v>2100</v>
      </c>
      <c r="AF264" s="79" t="b">
        <v>0</v>
      </c>
      <c r="AG264" s="79" t="s">
        <v>2139</v>
      </c>
      <c r="AH264" s="79"/>
      <c r="AI264" s="85" t="s">
        <v>2100</v>
      </c>
      <c r="AJ264" s="79" t="b">
        <v>0</v>
      </c>
      <c r="AK264" s="79">
        <v>4</v>
      </c>
      <c r="AL264" s="85" t="s">
        <v>1572</v>
      </c>
      <c r="AM264" s="79" t="s">
        <v>2144</v>
      </c>
      <c r="AN264" s="79" t="b">
        <v>0</v>
      </c>
      <c r="AO264" s="85" t="s">
        <v>1572</v>
      </c>
      <c r="AP264" s="79" t="s">
        <v>178</v>
      </c>
      <c r="AQ264" s="79">
        <v>0</v>
      </c>
      <c r="AR264" s="79">
        <v>0</v>
      </c>
      <c r="AS264" s="79"/>
      <c r="AT264" s="79"/>
      <c r="AU264" s="79"/>
      <c r="AV264" s="79"/>
      <c r="AW264" s="79"/>
      <c r="AX264" s="79"/>
      <c r="AY264" s="79"/>
      <c r="AZ264" s="79"/>
      <c r="BA264" s="78" t="str">
        <f>REPLACE(INDEX(GroupVertices[Group],MATCH(Edges[[#This Row],[Vertex 1]],GroupVertices[Vertex],0)),1,1,"")</f>
        <v>3</v>
      </c>
      <c r="BB264" s="78" t="str">
        <f>REPLACE(INDEX(GroupVertices[Group],MATCH(Edges[[#This Row],[Vertex 2]],GroupVertices[Vertex],0)),1,1,"")</f>
        <v>1</v>
      </c>
    </row>
    <row r="265" spans="1:54" ht="15">
      <c r="A265" s="65" t="s">
        <v>267</v>
      </c>
      <c r="B265" s="65" t="s">
        <v>311</v>
      </c>
      <c r="C265" s="66" t="s">
        <v>2796</v>
      </c>
      <c r="D265" s="67"/>
      <c r="E265" s="68"/>
      <c r="F265" s="69"/>
      <c r="G265" s="66"/>
      <c r="H265" s="70"/>
      <c r="I265" s="71"/>
      <c r="J265" s="71"/>
      <c r="K265" s="34" t="s">
        <v>65</v>
      </c>
      <c r="L265" s="77">
        <v>265</v>
      </c>
      <c r="M265" s="77"/>
      <c r="N265" s="73"/>
      <c r="O265" s="79" t="s">
        <v>325</v>
      </c>
      <c r="P265" s="81">
        <v>43527.926770833335</v>
      </c>
      <c r="Q265" s="79" t="s">
        <v>440</v>
      </c>
      <c r="R265" s="79"/>
      <c r="S265" s="79"/>
      <c r="T265" s="79" t="s">
        <v>787</v>
      </c>
      <c r="U265" s="79"/>
      <c r="V265" s="82" t="s">
        <v>857</v>
      </c>
      <c r="W265" s="81">
        <v>43527.926770833335</v>
      </c>
      <c r="X265" s="82" t="s">
        <v>1051</v>
      </c>
      <c r="Y265" s="79"/>
      <c r="Z265" s="79"/>
      <c r="AA265" s="85" t="s">
        <v>1633</v>
      </c>
      <c r="AB265" s="79"/>
      <c r="AC265" s="79" t="b">
        <v>0</v>
      </c>
      <c r="AD265" s="79">
        <v>0</v>
      </c>
      <c r="AE265" s="85" t="s">
        <v>2100</v>
      </c>
      <c r="AF265" s="79" t="b">
        <v>0</v>
      </c>
      <c r="AG265" s="79" t="s">
        <v>2139</v>
      </c>
      <c r="AH265" s="79"/>
      <c r="AI265" s="85" t="s">
        <v>2100</v>
      </c>
      <c r="AJ265" s="79" t="b">
        <v>0</v>
      </c>
      <c r="AK265" s="79">
        <v>2</v>
      </c>
      <c r="AL265" s="85" t="s">
        <v>1958</v>
      </c>
      <c r="AM265" s="79" t="s">
        <v>2144</v>
      </c>
      <c r="AN265" s="79" t="b">
        <v>0</v>
      </c>
      <c r="AO265" s="85" t="s">
        <v>1958</v>
      </c>
      <c r="AP265" s="79" t="s">
        <v>178</v>
      </c>
      <c r="AQ265" s="79">
        <v>0</v>
      </c>
      <c r="AR265" s="79">
        <v>0</v>
      </c>
      <c r="AS265" s="79"/>
      <c r="AT265" s="79"/>
      <c r="AU265" s="79"/>
      <c r="AV265" s="79"/>
      <c r="AW265" s="79"/>
      <c r="AX265" s="79"/>
      <c r="AY265" s="79"/>
      <c r="AZ265" s="79"/>
      <c r="BA265" s="78" t="str">
        <f>REPLACE(INDEX(GroupVertices[Group],MATCH(Edges[[#This Row],[Vertex 1]],GroupVertices[Vertex],0)),1,1,"")</f>
        <v>3</v>
      </c>
      <c r="BB265" s="78" t="str">
        <f>REPLACE(INDEX(GroupVertices[Group],MATCH(Edges[[#This Row],[Vertex 2]],GroupVertices[Vertex],0)),1,1,"")</f>
        <v>1</v>
      </c>
    </row>
    <row r="266" spans="1:54" ht="15">
      <c r="A266" s="65" t="s">
        <v>267</v>
      </c>
      <c r="B266" s="65" t="s">
        <v>311</v>
      </c>
      <c r="C266" s="66" t="s">
        <v>2796</v>
      </c>
      <c r="D266" s="67"/>
      <c r="E266" s="68"/>
      <c r="F266" s="69"/>
      <c r="G266" s="66"/>
      <c r="H266" s="70"/>
      <c r="I266" s="71"/>
      <c r="J266" s="71"/>
      <c r="K266" s="34" t="s">
        <v>65</v>
      </c>
      <c r="L266" s="77">
        <v>266</v>
      </c>
      <c r="M266" s="77"/>
      <c r="N266" s="73"/>
      <c r="O266" s="79" t="s">
        <v>325</v>
      </c>
      <c r="P266" s="81">
        <v>43527.926840277774</v>
      </c>
      <c r="Q266" s="79" t="s">
        <v>362</v>
      </c>
      <c r="R266" s="79"/>
      <c r="S266" s="79"/>
      <c r="T266" s="79"/>
      <c r="U266" s="79"/>
      <c r="V266" s="82" t="s">
        <v>857</v>
      </c>
      <c r="W266" s="81">
        <v>43527.926840277774</v>
      </c>
      <c r="X266" s="82" t="s">
        <v>1052</v>
      </c>
      <c r="Y266" s="79"/>
      <c r="Z266" s="79"/>
      <c r="AA266" s="85" t="s">
        <v>1634</v>
      </c>
      <c r="AB266" s="79"/>
      <c r="AC266" s="79" t="b">
        <v>0</v>
      </c>
      <c r="AD266" s="79">
        <v>0</v>
      </c>
      <c r="AE266" s="85" t="s">
        <v>2100</v>
      </c>
      <c r="AF266" s="79" t="b">
        <v>0</v>
      </c>
      <c r="AG266" s="79" t="s">
        <v>2139</v>
      </c>
      <c r="AH266" s="79"/>
      <c r="AI266" s="85" t="s">
        <v>2100</v>
      </c>
      <c r="AJ266" s="79" t="b">
        <v>0</v>
      </c>
      <c r="AK266" s="79">
        <v>6</v>
      </c>
      <c r="AL266" s="85" t="s">
        <v>1960</v>
      </c>
      <c r="AM266" s="79" t="s">
        <v>2144</v>
      </c>
      <c r="AN266" s="79" t="b">
        <v>0</v>
      </c>
      <c r="AO266" s="85" t="s">
        <v>1960</v>
      </c>
      <c r="AP266" s="79" t="s">
        <v>178</v>
      </c>
      <c r="AQ266" s="79">
        <v>0</v>
      </c>
      <c r="AR266" s="79">
        <v>0</v>
      </c>
      <c r="AS266" s="79"/>
      <c r="AT266" s="79"/>
      <c r="AU266" s="79"/>
      <c r="AV266" s="79"/>
      <c r="AW266" s="79"/>
      <c r="AX266" s="79"/>
      <c r="AY266" s="79"/>
      <c r="AZ266" s="79"/>
      <c r="BA266" s="78" t="str">
        <f>REPLACE(INDEX(GroupVertices[Group],MATCH(Edges[[#This Row],[Vertex 1]],GroupVertices[Vertex],0)),1,1,"")</f>
        <v>3</v>
      </c>
      <c r="BB266" s="78" t="str">
        <f>REPLACE(INDEX(GroupVertices[Group],MATCH(Edges[[#This Row],[Vertex 2]],GroupVertices[Vertex],0)),1,1,"")</f>
        <v>1</v>
      </c>
    </row>
    <row r="267" spans="1:54" ht="15">
      <c r="A267" s="65" t="s">
        <v>264</v>
      </c>
      <c r="B267" s="65" t="s">
        <v>311</v>
      </c>
      <c r="C267" s="66" t="s">
        <v>2798</v>
      </c>
      <c r="D267" s="67"/>
      <c r="E267" s="68"/>
      <c r="F267" s="69"/>
      <c r="G267" s="66"/>
      <c r="H267" s="70"/>
      <c r="I267" s="71"/>
      <c r="J267" s="71"/>
      <c r="K267" s="34" t="s">
        <v>65</v>
      </c>
      <c r="L267" s="77">
        <v>267</v>
      </c>
      <c r="M267" s="77"/>
      <c r="N267" s="73"/>
      <c r="O267" s="79" t="s">
        <v>326</v>
      </c>
      <c r="P267" s="81">
        <v>43534.853784722225</v>
      </c>
      <c r="Q267" s="79" t="s">
        <v>497</v>
      </c>
      <c r="R267" s="79"/>
      <c r="S267" s="79"/>
      <c r="T267" s="79"/>
      <c r="U267" s="79"/>
      <c r="V267" s="82" t="s">
        <v>854</v>
      </c>
      <c r="W267" s="81">
        <v>43534.853784722225</v>
      </c>
      <c r="X267" s="82" t="s">
        <v>1185</v>
      </c>
      <c r="Y267" s="79"/>
      <c r="Z267" s="79"/>
      <c r="AA267" s="85" t="s">
        <v>1769</v>
      </c>
      <c r="AB267" s="79"/>
      <c r="AC267" s="79" t="b">
        <v>0</v>
      </c>
      <c r="AD267" s="79">
        <v>0</v>
      </c>
      <c r="AE267" s="85" t="s">
        <v>2100</v>
      </c>
      <c r="AF267" s="79" t="b">
        <v>0</v>
      </c>
      <c r="AG267" s="79" t="s">
        <v>2139</v>
      </c>
      <c r="AH267" s="79"/>
      <c r="AI267" s="85" t="s">
        <v>2100</v>
      </c>
      <c r="AJ267" s="79" t="b">
        <v>0</v>
      </c>
      <c r="AK267" s="79">
        <v>2</v>
      </c>
      <c r="AL267" s="85" t="s">
        <v>1771</v>
      </c>
      <c r="AM267" s="79" t="s">
        <v>2145</v>
      </c>
      <c r="AN267" s="79" t="b">
        <v>0</v>
      </c>
      <c r="AO267" s="85" t="s">
        <v>1771</v>
      </c>
      <c r="AP267" s="79" t="s">
        <v>178</v>
      </c>
      <c r="AQ267" s="79">
        <v>0</v>
      </c>
      <c r="AR267" s="79">
        <v>0</v>
      </c>
      <c r="AS267" s="79"/>
      <c r="AT267" s="79"/>
      <c r="AU267" s="79"/>
      <c r="AV267" s="79"/>
      <c r="AW267" s="79"/>
      <c r="AX267" s="79"/>
      <c r="AY267" s="79"/>
      <c r="AZ267" s="79"/>
      <c r="BA267" s="78" t="str">
        <f>REPLACE(INDEX(GroupVertices[Group],MATCH(Edges[[#This Row],[Vertex 1]],GroupVertices[Vertex],0)),1,1,"")</f>
        <v>3</v>
      </c>
      <c r="BB267" s="78" t="str">
        <f>REPLACE(INDEX(GroupVertices[Group],MATCH(Edges[[#This Row],[Vertex 2]],GroupVertices[Vertex],0)),1,1,"")</f>
        <v>1</v>
      </c>
    </row>
    <row r="268" spans="1:54" ht="15">
      <c r="A268" s="65" t="s">
        <v>264</v>
      </c>
      <c r="B268" s="65" t="s">
        <v>311</v>
      </c>
      <c r="C268" s="66" t="s">
        <v>2797</v>
      </c>
      <c r="D268" s="67"/>
      <c r="E268" s="68"/>
      <c r="F268" s="69"/>
      <c r="G268" s="66"/>
      <c r="H268" s="70"/>
      <c r="I268" s="71"/>
      <c r="J268" s="71"/>
      <c r="K268" s="34" t="s">
        <v>65</v>
      </c>
      <c r="L268" s="77">
        <v>268</v>
      </c>
      <c r="M268" s="77"/>
      <c r="N268" s="73"/>
      <c r="O268" s="79" t="s">
        <v>327</v>
      </c>
      <c r="P268" s="81">
        <v>43527.891863425924</v>
      </c>
      <c r="Q268" s="79" t="s">
        <v>350</v>
      </c>
      <c r="R268" s="79"/>
      <c r="S268" s="79"/>
      <c r="T268" s="79"/>
      <c r="U268" s="79"/>
      <c r="V268" s="82" t="s">
        <v>854</v>
      </c>
      <c r="W268" s="81">
        <v>43527.891863425924</v>
      </c>
      <c r="X268" s="82" t="s">
        <v>995</v>
      </c>
      <c r="Y268" s="79"/>
      <c r="Z268" s="79"/>
      <c r="AA268" s="85" t="s">
        <v>1577</v>
      </c>
      <c r="AB268" s="79"/>
      <c r="AC268" s="79" t="b">
        <v>0</v>
      </c>
      <c r="AD268" s="79">
        <v>0</v>
      </c>
      <c r="AE268" s="85" t="s">
        <v>2100</v>
      </c>
      <c r="AF268" s="79" t="b">
        <v>0</v>
      </c>
      <c r="AG268" s="79" t="s">
        <v>2139</v>
      </c>
      <c r="AH268" s="79"/>
      <c r="AI268" s="85" t="s">
        <v>2100</v>
      </c>
      <c r="AJ268" s="79" t="b">
        <v>0</v>
      </c>
      <c r="AK268" s="79">
        <v>4</v>
      </c>
      <c r="AL268" s="85" t="s">
        <v>1572</v>
      </c>
      <c r="AM268" s="79" t="s">
        <v>2145</v>
      </c>
      <c r="AN268" s="79" t="b">
        <v>0</v>
      </c>
      <c r="AO268" s="85" t="s">
        <v>1572</v>
      </c>
      <c r="AP268" s="79" t="s">
        <v>178</v>
      </c>
      <c r="AQ268" s="79">
        <v>0</v>
      </c>
      <c r="AR268" s="79">
        <v>0</v>
      </c>
      <c r="AS268" s="79"/>
      <c r="AT268" s="79"/>
      <c r="AU268" s="79"/>
      <c r="AV268" s="79"/>
      <c r="AW268" s="79"/>
      <c r="AX268" s="79"/>
      <c r="AY268" s="79"/>
      <c r="AZ268" s="79"/>
      <c r="BA268" s="78" t="str">
        <f>REPLACE(INDEX(GroupVertices[Group],MATCH(Edges[[#This Row],[Vertex 1]],GroupVertices[Vertex],0)),1,1,"")</f>
        <v>3</v>
      </c>
      <c r="BB268" s="78" t="str">
        <f>REPLACE(INDEX(GroupVertices[Group],MATCH(Edges[[#This Row],[Vertex 2]],GroupVertices[Vertex],0)),1,1,"")</f>
        <v>1</v>
      </c>
    </row>
    <row r="269" spans="1:54" ht="15">
      <c r="A269" s="65" t="s">
        <v>264</v>
      </c>
      <c r="B269" s="65" t="s">
        <v>311</v>
      </c>
      <c r="C269" s="66" t="s">
        <v>2797</v>
      </c>
      <c r="D269" s="67"/>
      <c r="E269" s="68"/>
      <c r="F269" s="69"/>
      <c r="G269" s="66"/>
      <c r="H269" s="70"/>
      <c r="I269" s="71"/>
      <c r="J269" s="71"/>
      <c r="K269" s="34" t="s">
        <v>65</v>
      </c>
      <c r="L269" s="77">
        <v>269</v>
      </c>
      <c r="M269" s="77"/>
      <c r="N269" s="73"/>
      <c r="O269" s="79" t="s">
        <v>327</v>
      </c>
      <c r="P269" s="81">
        <v>43534.86311342593</v>
      </c>
      <c r="Q269" s="79" t="s">
        <v>415</v>
      </c>
      <c r="R269" s="79"/>
      <c r="S269" s="79"/>
      <c r="T269" s="79"/>
      <c r="U269" s="79"/>
      <c r="V269" s="82" t="s">
        <v>854</v>
      </c>
      <c r="W269" s="81">
        <v>43534.86311342593</v>
      </c>
      <c r="X269" s="82" t="s">
        <v>1319</v>
      </c>
      <c r="Y269" s="79"/>
      <c r="Z269" s="79"/>
      <c r="AA269" s="85" t="s">
        <v>1903</v>
      </c>
      <c r="AB269" s="79"/>
      <c r="AC269" s="79" t="b">
        <v>0</v>
      </c>
      <c r="AD269" s="79">
        <v>0</v>
      </c>
      <c r="AE269" s="85" t="s">
        <v>2100</v>
      </c>
      <c r="AF269" s="79" t="b">
        <v>0</v>
      </c>
      <c r="AG269" s="79" t="s">
        <v>2139</v>
      </c>
      <c r="AH269" s="79"/>
      <c r="AI269" s="85" t="s">
        <v>2100</v>
      </c>
      <c r="AJ269" s="79" t="b">
        <v>0</v>
      </c>
      <c r="AK269" s="79">
        <v>8</v>
      </c>
      <c r="AL269" s="85" t="s">
        <v>1902</v>
      </c>
      <c r="AM269" s="79" t="s">
        <v>2145</v>
      </c>
      <c r="AN269" s="79" t="b">
        <v>0</v>
      </c>
      <c r="AO269" s="85" t="s">
        <v>1902</v>
      </c>
      <c r="AP269" s="79" t="s">
        <v>178</v>
      </c>
      <c r="AQ269" s="79">
        <v>0</v>
      </c>
      <c r="AR269" s="79">
        <v>0</v>
      </c>
      <c r="AS269" s="79"/>
      <c r="AT269" s="79"/>
      <c r="AU269" s="79"/>
      <c r="AV269" s="79"/>
      <c r="AW269" s="79"/>
      <c r="AX269" s="79"/>
      <c r="AY269" s="79"/>
      <c r="AZ269" s="79"/>
      <c r="BA269" s="78" t="str">
        <f>REPLACE(INDEX(GroupVertices[Group],MATCH(Edges[[#This Row],[Vertex 1]],GroupVertices[Vertex],0)),1,1,"")</f>
        <v>3</v>
      </c>
      <c r="BB269" s="78" t="str">
        <f>REPLACE(INDEX(GroupVertices[Group],MATCH(Edges[[#This Row],[Vertex 2]],GroupVertices[Vertex],0)),1,1,"")</f>
        <v>1</v>
      </c>
    </row>
    <row r="270" spans="1:54" ht="15">
      <c r="A270" s="65" t="s">
        <v>264</v>
      </c>
      <c r="B270" s="65" t="s">
        <v>311</v>
      </c>
      <c r="C270" s="66" t="s">
        <v>2796</v>
      </c>
      <c r="D270" s="67"/>
      <c r="E270" s="68"/>
      <c r="F270" s="69"/>
      <c r="G270" s="66"/>
      <c r="H270" s="70"/>
      <c r="I270" s="71"/>
      <c r="J270" s="71"/>
      <c r="K270" s="34" t="s">
        <v>65</v>
      </c>
      <c r="L270" s="77">
        <v>270</v>
      </c>
      <c r="M270" s="77"/>
      <c r="N270" s="73"/>
      <c r="O270" s="79" t="s">
        <v>325</v>
      </c>
      <c r="P270" s="81">
        <v>43534.81798611111</v>
      </c>
      <c r="Q270" s="79" t="s">
        <v>383</v>
      </c>
      <c r="R270" s="79"/>
      <c r="S270" s="79"/>
      <c r="T270" s="79" t="s">
        <v>789</v>
      </c>
      <c r="U270" s="79"/>
      <c r="V270" s="82" t="s">
        <v>854</v>
      </c>
      <c r="W270" s="81">
        <v>43534.81798611111</v>
      </c>
      <c r="X270" s="82" t="s">
        <v>1336</v>
      </c>
      <c r="Y270" s="79"/>
      <c r="Z270" s="79"/>
      <c r="AA270" s="85" t="s">
        <v>1920</v>
      </c>
      <c r="AB270" s="79"/>
      <c r="AC270" s="79" t="b">
        <v>0</v>
      </c>
      <c r="AD270" s="79">
        <v>0</v>
      </c>
      <c r="AE270" s="85" t="s">
        <v>2100</v>
      </c>
      <c r="AF270" s="79" t="b">
        <v>0</v>
      </c>
      <c r="AG270" s="79" t="s">
        <v>2139</v>
      </c>
      <c r="AH270" s="79"/>
      <c r="AI270" s="85" t="s">
        <v>2100</v>
      </c>
      <c r="AJ270" s="79" t="b">
        <v>0</v>
      </c>
      <c r="AK270" s="79">
        <v>3</v>
      </c>
      <c r="AL270" s="85" t="s">
        <v>1972</v>
      </c>
      <c r="AM270" s="79" t="s">
        <v>2145</v>
      </c>
      <c r="AN270" s="79" t="b">
        <v>0</v>
      </c>
      <c r="AO270" s="85" t="s">
        <v>1972</v>
      </c>
      <c r="AP270" s="79" t="s">
        <v>178</v>
      </c>
      <c r="AQ270" s="79">
        <v>0</v>
      </c>
      <c r="AR270" s="79">
        <v>0</v>
      </c>
      <c r="AS270" s="79"/>
      <c r="AT270" s="79"/>
      <c r="AU270" s="79"/>
      <c r="AV270" s="79"/>
      <c r="AW270" s="79"/>
      <c r="AX270" s="79"/>
      <c r="AY270" s="79"/>
      <c r="AZ270" s="79"/>
      <c r="BA270" s="78" t="str">
        <f>REPLACE(INDEX(GroupVertices[Group],MATCH(Edges[[#This Row],[Vertex 1]],GroupVertices[Vertex],0)),1,1,"")</f>
        <v>3</v>
      </c>
      <c r="BB270" s="78" t="str">
        <f>REPLACE(INDEX(GroupVertices[Group],MATCH(Edges[[#This Row],[Vertex 2]],GroupVertices[Vertex],0)),1,1,"")</f>
        <v>1</v>
      </c>
    </row>
    <row r="271" spans="1:54" ht="15">
      <c r="A271" s="65" t="s">
        <v>306</v>
      </c>
      <c r="B271" s="65" t="s">
        <v>311</v>
      </c>
      <c r="C271" s="66" t="s">
        <v>2797</v>
      </c>
      <c r="D271" s="67"/>
      <c r="E271" s="68"/>
      <c r="F271" s="69"/>
      <c r="G271" s="66"/>
      <c r="H271" s="70"/>
      <c r="I271" s="71"/>
      <c r="J271" s="71"/>
      <c r="K271" s="34" t="s">
        <v>65</v>
      </c>
      <c r="L271" s="77">
        <v>271</v>
      </c>
      <c r="M271" s="77"/>
      <c r="N271" s="73"/>
      <c r="O271" s="79" t="s">
        <v>327</v>
      </c>
      <c r="P271" s="81">
        <v>43528.07555555556</v>
      </c>
      <c r="Q271" s="79" t="s">
        <v>639</v>
      </c>
      <c r="R271" s="79"/>
      <c r="S271" s="79"/>
      <c r="T271" s="79" t="s">
        <v>787</v>
      </c>
      <c r="U271" s="79"/>
      <c r="V271" s="82" t="s">
        <v>896</v>
      </c>
      <c r="W271" s="81">
        <v>43528.07555555556</v>
      </c>
      <c r="X271" s="82" t="s">
        <v>1325</v>
      </c>
      <c r="Y271" s="79"/>
      <c r="Z271" s="79"/>
      <c r="AA271" s="85" t="s">
        <v>1909</v>
      </c>
      <c r="AB271" s="85" t="s">
        <v>1962</v>
      </c>
      <c r="AC271" s="79" t="b">
        <v>0</v>
      </c>
      <c r="AD271" s="79">
        <v>1</v>
      </c>
      <c r="AE271" s="85" t="s">
        <v>2102</v>
      </c>
      <c r="AF271" s="79" t="b">
        <v>0</v>
      </c>
      <c r="AG271" s="79" t="s">
        <v>2139</v>
      </c>
      <c r="AH271" s="79"/>
      <c r="AI271" s="85" t="s">
        <v>2100</v>
      </c>
      <c r="AJ271" s="79" t="b">
        <v>0</v>
      </c>
      <c r="AK271" s="79">
        <v>0</v>
      </c>
      <c r="AL271" s="85" t="s">
        <v>2100</v>
      </c>
      <c r="AM271" s="79" t="s">
        <v>2145</v>
      </c>
      <c r="AN271" s="79" t="b">
        <v>0</v>
      </c>
      <c r="AO271" s="85" t="s">
        <v>1962</v>
      </c>
      <c r="AP271" s="79" t="s">
        <v>178</v>
      </c>
      <c r="AQ271" s="79">
        <v>0</v>
      </c>
      <c r="AR271" s="79">
        <v>0</v>
      </c>
      <c r="AS271" s="79"/>
      <c r="AT271" s="79"/>
      <c r="AU271" s="79"/>
      <c r="AV271" s="79"/>
      <c r="AW271" s="79"/>
      <c r="AX271" s="79"/>
      <c r="AY271" s="79"/>
      <c r="AZ271" s="79"/>
      <c r="BA271" s="78" t="str">
        <f>REPLACE(INDEX(GroupVertices[Group],MATCH(Edges[[#This Row],[Vertex 1]],GroupVertices[Vertex],0)),1,1,"")</f>
        <v>1</v>
      </c>
      <c r="BB271" s="78" t="str">
        <f>REPLACE(INDEX(GroupVertices[Group],MATCH(Edges[[#This Row],[Vertex 2]],GroupVertices[Vertex],0)),1,1,"")</f>
        <v>1</v>
      </c>
    </row>
    <row r="272" spans="1:54" ht="15">
      <c r="A272" s="65" t="s">
        <v>306</v>
      </c>
      <c r="B272" s="65" t="s">
        <v>311</v>
      </c>
      <c r="C272" s="66" t="s">
        <v>2797</v>
      </c>
      <c r="D272" s="67"/>
      <c r="E272" s="68"/>
      <c r="F272" s="69"/>
      <c r="G272" s="66"/>
      <c r="H272" s="70"/>
      <c r="I272" s="71"/>
      <c r="J272" s="71"/>
      <c r="K272" s="34" t="s">
        <v>65</v>
      </c>
      <c r="L272" s="77">
        <v>272</v>
      </c>
      <c r="M272" s="77"/>
      <c r="N272" s="73"/>
      <c r="O272" s="79" t="s">
        <v>327</v>
      </c>
      <c r="P272" s="81">
        <v>43535.020532407405</v>
      </c>
      <c r="Q272" s="79" t="s">
        <v>640</v>
      </c>
      <c r="R272" s="79"/>
      <c r="S272" s="79"/>
      <c r="T272" s="79" t="s">
        <v>787</v>
      </c>
      <c r="U272" s="79"/>
      <c r="V272" s="82" t="s">
        <v>896</v>
      </c>
      <c r="W272" s="81">
        <v>43535.020532407405</v>
      </c>
      <c r="X272" s="82" t="s">
        <v>1326</v>
      </c>
      <c r="Y272" s="79"/>
      <c r="Z272" s="79"/>
      <c r="AA272" s="85" t="s">
        <v>1910</v>
      </c>
      <c r="AB272" s="85" t="s">
        <v>2097</v>
      </c>
      <c r="AC272" s="79" t="b">
        <v>0</v>
      </c>
      <c r="AD272" s="79">
        <v>0</v>
      </c>
      <c r="AE272" s="85" t="s">
        <v>2134</v>
      </c>
      <c r="AF272" s="79" t="b">
        <v>0</v>
      </c>
      <c r="AG272" s="79" t="s">
        <v>2140</v>
      </c>
      <c r="AH272" s="79"/>
      <c r="AI272" s="85" t="s">
        <v>2100</v>
      </c>
      <c r="AJ272" s="79" t="b">
        <v>0</v>
      </c>
      <c r="AK272" s="79">
        <v>0</v>
      </c>
      <c r="AL272" s="85" t="s">
        <v>2100</v>
      </c>
      <c r="AM272" s="79" t="s">
        <v>2145</v>
      </c>
      <c r="AN272" s="79" t="b">
        <v>0</v>
      </c>
      <c r="AO272" s="85" t="s">
        <v>2097</v>
      </c>
      <c r="AP272" s="79" t="s">
        <v>178</v>
      </c>
      <c r="AQ272" s="79">
        <v>0</v>
      </c>
      <c r="AR272" s="79">
        <v>0</v>
      </c>
      <c r="AS272" s="79"/>
      <c r="AT272" s="79"/>
      <c r="AU272" s="79"/>
      <c r="AV272" s="79"/>
      <c r="AW272" s="79"/>
      <c r="AX272" s="79"/>
      <c r="AY272" s="79"/>
      <c r="AZ272" s="79"/>
      <c r="BA272" s="78" t="str">
        <f>REPLACE(INDEX(GroupVertices[Group],MATCH(Edges[[#This Row],[Vertex 1]],GroupVertices[Vertex],0)),1,1,"")</f>
        <v>1</v>
      </c>
      <c r="BB272" s="78" t="str">
        <f>REPLACE(INDEX(GroupVertices[Group],MATCH(Edges[[#This Row],[Vertex 2]],GroupVertices[Vertex],0)),1,1,"")</f>
        <v>1</v>
      </c>
    </row>
    <row r="273" spans="1:54" ht="15">
      <c r="A273" s="65" t="s">
        <v>304</v>
      </c>
      <c r="B273" s="65" t="s">
        <v>311</v>
      </c>
      <c r="C273" s="66" t="s">
        <v>2797</v>
      </c>
      <c r="D273" s="67"/>
      <c r="E273" s="68"/>
      <c r="F273" s="69"/>
      <c r="G273" s="66"/>
      <c r="H273" s="70"/>
      <c r="I273" s="71"/>
      <c r="J273" s="71"/>
      <c r="K273" s="34" t="s">
        <v>65</v>
      </c>
      <c r="L273" s="77">
        <v>273</v>
      </c>
      <c r="M273" s="77"/>
      <c r="N273" s="73"/>
      <c r="O273" s="79" t="s">
        <v>327</v>
      </c>
      <c r="P273" s="81">
        <v>43534.83837962963</v>
      </c>
      <c r="Q273" s="79" t="s">
        <v>636</v>
      </c>
      <c r="R273" s="79"/>
      <c r="S273" s="79"/>
      <c r="T273" s="79" t="s">
        <v>787</v>
      </c>
      <c r="U273" s="79"/>
      <c r="V273" s="82" t="s">
        <v>894</v>
      </c>
      <c r="W273" s="81">
        <v>43534.83837962963</v>
      </c>
      <c r="X273" s="82" t="s">
        <v>1314</v>
      </c>
      <c r="Y273" s="79"/>
      <c r="Z273" s="79"/>
      <c r="AA273" s="85" t="s">
        <v>1898</v>
      </c>
      <c r="AB273" s="85" t="s">
        <v>1982</v>
      </c>
      <c r="AC273" s="79" t="b">
        <v>0</v>
      </c>
      <c r="AD273" s="79">
        <v>2</v>
      </c>
      <c r="AE273" s="85" t="s">
        <v>2102</v>
      </c>
      <c r="AF273" s="79" t="b">
        <v>0</v>
      </c>
      <c r="AG273" s="79" t="s">
        <v>2139</v>
      </c>
      <c r="AH273" s="79"/>
      <c r="AI273" s="85" t="s">
        <v>2100</v>
      </c>
      <c r="AJ273" s="79" t="b">
        <v>0</v>
      </c>
      <c r="AK273" s="79">
        <v>0</v>
      </c>
      <c r="AL273" s="85" t="s">
        <v>2100</v>
      </c>
      <c r="AM273" s="79" t="s">
        <v>2148</v>
      </c>
      <c r="AN273" s="79" t="b">
        <v>0</v>
      </c>
      <c r="AO273" s="85" t="s">
        <v>1982</v>
      </c>
      <c r="AP273" s="79" t="s">
        <v>178</v>
      </c>
      <c r="AQ273" s="79">
        <v>0</v>
      </c>
      <c r="AR273" s="79">
        <v>0</v>
      </c>
      <c r="AS273" s="79"/>
      <c r="AT273" s="79"/>
      <c r="AU273" s="79"/>
      <c r="AV273" s="79"/>
      <c r="AW273" s="79"/>
      <c r="AX273" s="79"/>
      <c r="AY273" s="79"/>
      <c r="AZ273" s="79"/>
      <c r="BA273" s="78" t="str">
        <f>REPLACE(INDEX(GroupVertices[Group],MATCH(Edges[[#This Row],[Vertex 1]],GroupVertices[Vertex],0)),1,1,"")</f>
        <v>1</v>
      </c>
      <c r="BB273" s="78" t="str">
        <f>REPLACE(INDEX(GroupVertices[Group],MATCH(Edges[[#This Row],[Vertex 2]],GroupVertices[Vertex],0)),1,1,"")</f>
        <v>1</v>
      </c>
    </row>
    <row r="274" spans="1:54" ht="15">
      <c r="A274" s="65" t="s">
        <v>304</v>
      </c>
      <c r="B274" s="65" t="s">
        <v>311</v>
      </c>
      <c r="C274" s="66" t="s">
        <v>2797</v>
      </c>
      <c r="D274" s="67"/>
      <c r="E274" s="68"/>
      <c r="F274" s="69"/>
      <c r="G274" s="66"/>
      <c r="H274" s="70"/>
      <c r="I274" s="71"/>
      <c r="J274" s="71"/>
      <c r="K274" s="34" t="s">
        <v>65</v>
      </c>
      <c r="L274" s="77">
        <v>274</v>
      </c>
      <c r="M274" s="77"/>
      <c r="N274" s="73"/>
      <c r="O274" s="79" t="s">
        <v>327</v>
      </c>
      <c r="P274" s="81">
        <v>43534.843518518515</v>
      </c>
      <c r="Q274" s="79" t="s">
        <v>491</v>
      </c>
      <c r="R274" s="79"/>
      <c r="S274" s="79"/>
      <c r="T274" s="79" t="s">
        <v>787</v>
      </c>
      <c r="U274" s="79"/>
      <c r="V274" s="82" t="s">
        <v>894</v>
      </c>
      <c r="W274" s="81">
        <v>43534.843518518515</v>
      </c>
      <c r="X274" s="82" t="s">
        <v>1315</v>
      </c>
      <c r="Y274" s="79"/>
      <c r="Z274" s="79"/>
      <c r="AA274" s="85" t="s">
        <v>1899</v>
      </c>
      <c r="AB274" s="85" t="s">
        <v>1984</v>
      </c>
      <c r="AC274" s="79" t="b">
        <v>0</v>
      </c>
      <c r="AD274" s="79">
        <v>2</v>
      </c>
      <c r="AE274" s="85" t="s">
        <v>2102</v>
      </c>
      <c r="AF274" s="79" t="b">
        <v>0</v>
      </c>
      <c r="AG274" s="79" t="s">
        <v>2139</v>
      </c>
      <c r="AH274" s="79"/>
      <c r="AI274" s="85" t="s">
        <v>2100</v>
      </c>
      <c r="AJ274" s="79" t="b">
        <v>0</v>
      </c>
      <c r="AK274" s="79">
        <v>1</v>
      </c>
      <c r="AL274" s="85" t="s">
        <v>2100</v>
      </c>
      <c r="AM274" s="79" t="s">
        <v>2148</v>
      </c>
      <c r="AN274" s="79" t="b">
        <v>0</v>
      </c>
      <c r="AO274" s="85" t="s">
        <v>1984</v>
      </c>
      <c r="AP274" s="79" t="s">
        <v>178</v>
      </c>
      <c r="AQ274" s="79">
        <v>0</v>
      </c>
      <c r="AR274" s="79">
        <v>0</v>
      </c>
      <c r="AS274" s="79"/>
      <c r="AT274" s="79"/>
      <c r="AU274" s="79"/>
      <c r="AV274" s="79"/>
      <c r="AW274" s="79"/>
      <c r="AX274" s="79"/>
      <c r="AY274" s="79"/>
      <c r="AZ274" s="79"/>
      <c r="BA274" s="78" t="str">
        <f>REPLACE(INDEX(GroupVertices[Group],MATCH(Edges[[#This Row],[Vertex 1]],GroupVertices[Vertex],0)),1,1,"")</f>
        <v>1</v>
      </c>
      <c r="BB274" s="78" t="str">
        <f>REPLACE(INDEX(GroupVertices[Group],MATCH(Edges[[#This Row],[Vertex 2]],GroupVertices[Vertex],0)),1,1,"")</f>
        <v>1</v>
      </c>
    </row>
    <row r="275" spans="1:54" ht="15">
      <c r="A275" s="65" t="s">
        <v>304</v>
      </c>
      <c r="B275" s="65" t="s">
        <v>311</v>
      </c>
      <c r="C275" s="66" t="s">
        <v>2797</v>
      </c>
      <c r="D275" s="67"/>
      <c r="E275" s="68"/>
      <c r="F275" s="69"/>
      <c r="G275" s="66"/>
      <c r="H275" s="70"/>
      <c r="I275" s="71"/>
      <c r="J275" s="71"/>
      <c r="K275" s="34" t="s">
        <v>65</v>
      </c>
      <c r="L275" s="77">
        <v>275</v>
      </c>
      <c r="M275" s="77"/>
      <c r="N275" s="73"/>
      <c r="O275" s="79" t="s">
        <v>327</v>
      </c>
      <c r="P275" s="81">
        <v>43534.84792824074</v>
      </c>
      <c r="Q275" s="79" t="s">
        <v>411</v>
      </c>
      <c r="R275" s="79"/>
      <c r="S275" s="79"/>
      <c r="T275" s="79" t="s">
        <v>787</v>
      </c>
      <c r="U275" s="79"/>
      <c r="V275" s="82" t="s">
        <v>894</v>
      </c>
      <c r="W275" s="81">
        <v>43534.84792824074</v>
      </c>
      <c r="X275" s="82" t="s">
        <v>1316</v>
      </c>
      <c r="Y275" s="79"/>
      <c r="Z275" s="79"/>
      <c r="AA275" s="85" t="s">
        <v>1900</v>
      </c>
      <c r="AB275" s="85" t="s">
        <v>1985</v>
      </c>
      <c r="AC275" s="79" t="b">
        <v>0</v>
      </c>
      <c r="AD275" s="79">
        <v>12</v>
      </c>
      <c r="AE275" s="85" t="s">
        <v>2102</v>
      </c>
      <c r="AF275" s="79" t="b">
        <v>0</v>
      </c>
      <c r="AG275" s="79" t="s">
        <v>2139</v>
      </c>
      <c r="AH275" s="79"/>
      <c r="AI275" s="85" t="s">
        <v>2100</v>
      </c>
      <c r="AJ275" s="79" t="b">
        <v>0</v>
      </c>
      <c r="AK275" s="79">
        <v>2</v>
      </c>
      <c r="AL275" s="85" t="s">
        <v>2100</v>
      </c>
      <c r="AM275" s="79" t="s">
        <v>2148</v>
      </c>
      <c r="AN275" s="79" t="b">
        <v>0</v>
      </c>
      <c r="AO275" s="85" t="s">
        <v>1985</v>
      </c>
      <c r="AP275" s="79" t="s">
        <v>178</v>
      </c>
      <c r="AQ275" s="79">
        <v>0</v>
      </c>
      <c r="AR275" s="79">
        <v>0</v>
      </c>
      <c r="AS275" s="79"/>
      <c r="AT275" s="79"/>
      <c r="AU275" s="79"/>
      <c r="AV275" s="79"/>
      <c r="AW275" s="79"/>
      <c r="AX275" s="79"/>
      <c r="AY275" s="79"/>
      <c r="AZ275" s="79"/>
      <c r="BA275" s="78" t="str">
        <f>REPLACE(INDEX(GroupVertices[Group],MATCH(Edges[[#This Row],[Vertex 1]],GroupVertices[Vertex],0)),1,1,"")</f>
        <v>1</v>
      </c>
      <c r="BB275" s="78" t="str">
        <f>REPLACE(INDEX(GroupVertices[Group],MATCH(Edges[[#This Row],[Vertex 2]],GroupVertices[Vertex],0)),1,1,"")</f>
        <v>1</v>
      </c>
    </row>
    <row r="276" spans="1:54" ht="15">
      <c r="A276" s="65" t="s">
        <v>304</v>
      </c>
      <c r="B276" s="65" t="s">
        <v>311</v>
      </c>
      <c r="C276" s="66" t="s">
        <v>2797</v>
      </c>
      <c r="D276" s="67"/>
      <c r="E276" s="68"/>
      <c r="F276" s="69"/>
      <c r="G276" s="66"/>
      <c r="H276" s="70"/>
      <c r="I276" s="71"/>
      <c r="J276" s="71"/>
      <c r="K276" s="34" t="s">
        <v>65</v>
      </c>
      <c r="L276" s="77">
        <v>276</v>
      </c>
      <c r="M276" s="77"/>
      <c r="N276" s="73"/>
      <c r="O276" s="79" t="s">
        <v>327</v>
      </c>
      <c r="P276" s="81">
        <v>43534.857256944444</v>
      </c>
      <c r="Q276" s="79" t="s">
        <v>500</v>
      </c>
      <c r="R276" s="79"/>
      <c r="S276" s="79"/>
      <c r="T276" s="79" t="s">
        <v>787</v>
      </c>
      <c r="U276" s="79"/>
      <c r="V276" s="82" t="s">
        <v>894</v>
      </c>
      <c r="W276" s="81">
        <v>43534.857256944444</v>
      </c>
      <c r="X276" s="82" t="s">
        <v>1317</v>
      </c>
      <c r="Y276" s="79"/>
      <c r="Z276" s="79"/>
      <c r="AA276" s="85" t="s">
        <v>1901</v>
      </c>
      <c r="AB276" s="85" t="s">
        <v>1986</v>
      </c>
      <c r="AC276" s="79" t="b">
        <v>0</v>
      </c>
      <c r="AD276" s="79">
        <v>9</v>
      </c>
      <c r="AE276" s="85" t="s">
        <v>2102</v>
      </c>
      <c r="AF276" s="79" t="b">
        <v>0</v>
      </c>
      <c r="AG276" s="79" t="s">
        <v>2139</v>
      </c>
      <c r="AH276" s="79"/>
      <c r="AI276" s="85" t="s">
        <v>2100</v>
      </c>
      <c r="AJ276" s="79" t="b">
        <v>0</v>
      </c>
      <c r="AK276" s="79">
        <v>1</v>
      </c>
      <c r="AL276" s="85" t="s">
        <v>2100</v>
      </c>
      <c r="AM276" s="79" t="s">
        <v>2148</v>
      </c>
      <c r="AN276" s="79" t="b">
        <v>0</v>
      </c>
      <c r="AO276" s="85" t="s">
        <v>1986</v>
      </c>
      <c r="AP276" s="79" t="s">
        <v>178</v>
      </c>
      <c r="AQ276" s="79">
        <v>0</v>
      </c>
      <c r="AR276" s="79">
        <v>0</v>
      </c>
      <c r="AS276" s="79"/>
      <c r="AT276" s="79"/>
      <c r="AU276" s="79"/>
      <c r="AV276" s="79"/>
      <c r="AW276" s="79"/>
      <c r="AX276" s="79"/>
      <c r="AY276" s="79"/>
      <c r="AZ276" s="79"/>
      <c r="BA276" s="78" t="str">
        <f>REPLACE(INDEX(GroupVertices[Group],MATCH(Edges[[#This Row],[Vertex 1]],GroupVertices[Vertex],0)),1,1,"")</f>
        <v>1</v>
      </c>
      <c r="BB276" s="78" t="str">
        <f>REPLACE(INDEX(GroupVertices[Group],MATCH(Edges[[#This Row],[Vertex 2]],GroupVertices[Vertex],0)),1,1,"")</f>
        <v>1</v>
      </c>
    </row>
    <row r="277" spans="1:54" ht="15">
      <c r="A277" s="65" t="s">
        <v>304</v>
      </c>
      <c r="B277" s="65" t="s">
        <v>311</v>
      </c>
      <c r="C277" s="66" t="s">
        <v>2797</v>
      </c>
      <c r="D277" s="67"/>
      <c r="E277" s="68"/>
      <c r="F277" s="69"/>
      <c r="G277" s="66"/>
      <c r="H277" s="70"/>
      <c r="I277" s="71"/>
      <c r="J277" s="71"/>
      <c r="K277" s="34" t="s">
        <v>65</v>
      </c>
      <c r="L277" s="77">
        <v>277</v>
      </c>
      <c r="M277" s="77"/>
      <c r="N277" s="73"/>
      <c r="O277" s="79" t="s">
        <v>327</v>
      </c>
      <c r="P277" s="81">
        <v>43534.86277777778</v>
      </c>
      <c r="Q277" s="79" t="s">
        <v>415</v>
      </c>
      <c r="R277" s="79"/>
      <c r="S277" s="79"/>
      <c r="T277" s="79" t="s">
        <v>787</v>
      </c>
      <c r="U277" s="79"/>
      <c r="V277" s="82" t="s">
        <v>894</v>
      </c>
      <c r="W277" s="81">
        <v>43534.86277777778</v>
      </c>
      <c r="X277" s="82" t="s">
        <v>1318</v>
      </c>
      <c r="Y277" s="79"/>
      <c r="Z277" s="79"/>
      <c r="AA277" s="85" t="s">
        <v>1902</v>
      </c>
      <c r="AB277" s="85" t="s">
        <v>1987</v>
      </c>
      <c r="AC277" s="79" t="b">
        <v>0</v>
      </c>
      <c r="AD277" s="79">
        <v>24</v>
      </c>
      <c r="AE277" s="85" t="s">
        <v>2102</v>
      </c>
      <c r="AF277" s="79" t="b">
        <v>0</v>
      </c>
      <c r="AG277" s="79" t="s">
        <v>2139</v>
      </c>
      <c r="AH277" s="79"/>
      <c r="AI277" s="85" t="s">
        <v>2100</v>
      </c>
      <c r="AJ277" s="79" t="b">
        <v>0</v>
      </c>
      <c r="AK277" s="79">
        <v>8</v>
      </c>
      <c r="AL277" s="85" t="s">
        <v>2100</v>
      </c>
      <c r="AM277" s="79" t="s">
        <v>2148</v>
      </c>
      <c r="AN277" s="79" t="b">
        <v>0</v>
      </c>
      <c r="AO277" s="85" t="s">
        <v>1987</v>
      </c>
      <c r="AP277" s="79" t="s">
        <v>178</v>
      </c>
      <c r="AQ277" s="79">
        <v>0</v>
      </c>
      <c r="AR277" s="79">
        <v>0</v>
      </c>
      <c r="AS277" s="79"/>
      <c r="AT277" s="79"/>
      <c r="AU277" s="79"/>
      <c r="AV277" s="79"/>
      <c r="AW277" s="79"/>
      <c r="AX277" s="79"/>
      <c r="AY277" s="79"/>
      <c r="AZ277" s="79"/>
      <c r="BA277" s="78" t="str">
        <f>REPLACE(INDEX(GroupVertices[Group],MATCH(Edges[[#This Row],[Vertex 1]],GroupVertices[Vertex],0)),1,1,"")</f>
        <v>1</v>
      </c>
      <c r="BB277" s="78" t="str">
        <f>REPLACE(INDEX(GroupVertices[Group],MATCH(Edges[[#This Row],[Vertex 2]],GroupVertices[Vertex],0)),1,1,"")</f>
        <v>1</v>
      </c>
    </row>
    <row r="278" spans="1:54" ht="15">
      <c r="A278" s="65" t="s">
        <v>221</v>
      </c>
      <c r="B278" s="65" t="s">
        <v>311</v>
      </c>
      <c r="C278" s="66" t="s">
        <v>2797</v>
      </c>
      <c r="D278" s="67"/>
      <c r="E278" s="68"/>
      <c r="F278" s="69"/>
      <c r="G278" s="66"/>
      <c r="H278" s="70"/>
      <c r="I278" s="71"/>
      <c r="J278" s="71"/>
      <c r="K278" s="34" t="s">
        <v>65</v>
      </c>
      <c r="L278" s="77">
        <v>278</v>
      </c>
      <c r="M278" s="77"/>
      <c r="N278" s="73"/>
      <c r="O278" s="79" t="s">
        <v>327</v>
      </c>
      <c r="P278" s="81">
        <v>43527.902025462965</v>
      </c>
      <c r="Q278" s="79" t="s">
        <v>336</v>
      </c>
      <c r="R278" s="79"/>
      <c r="S278" s="79"/>
      <c r="T278" s="79" t="s">
        <v>787</v>
      </c>
      <c r="U278" s="79"/>
      <c r="V278" s="82" t="s">
        <v>812</v>
      </c>
      <c r="W278" s="81">
        <v>43527.902025462965</v>
      </c>
      <c r="X278" s="82" t="s">
        <v>919</v>
      </c>
      <c r="Y278" s="79"/>
      <c r="Z278" s="79"/>
      <c r="AA278" s="85" t="s">
        <v>1501</v>
      </c>
      <c r="AB278" s="85" t="s">
        <v>1963</v>
      </c>
      <c r="AC278" s="79" t="b">
        <v>0</v>
      </c>
      <c r="AD278" s="79">
        <v>6</v>
      </c>
      <c r="AE278" s="85" t="s">
        <v>2102</v>
      </c>
      <c r="AF278" s="79" t="b">
        <v>0</v>
      </c>
      <c r="AG278" s="79" t="s">
        <v>2139</v>
      </c>
      <c r="AH278" s="79"/>
      <c r="AI278" s="85" t="s">
        <v>2100</v>
      </c>
      <c r="AJ278" s="79" t="b">
        <v>0</v>
      </c>
      <c r="AK278" s="79">
        <v>0</v>
      </c>
      <c r="AL278" s="85" t="s">
        <v>2100</v>
      </c>
      <c r="AM278" s="79" t="s">
        <v>2144</v>
      </c>
      <c r="AN278" s="79" t="b">
        <v>0</v>
      </c>
      <c r="AO278" s="85" t="s">
        <v>1963</v>
      </c>
      <c r="AP278" s="79" t="s">
        <v>178</v>
      </c>
      <c r="AQ278" s="79">
        <v>0</v>
      </c>
      <c r="AR278" s="79">
        <v>0</v>
      </c>
      <c r="AS278" s="79"/>
      <c r="AT278" s="79"/>
      <c r="AU278" s="79"/>
      <c r="AV278" s="79"/>
      <c r="AW278" s="79"/>
      <c r="AX278" s="79"/>
      <c r="AY278" s="79"/>
      <c r="AZ278" s="79"/>
      <c r="BA278" s="78" t="str">
        <f>REPLACE(INDEX(GroupVertices[Group],MATCH(Edges[[#This Row],[Vertex 1]],GroupVertices[Vertex],0)),1,1,"")</f>
        <v>1</v>
      </c>
      <c r="BB278" s="78" t="str">
        <f>REPLACE(INDEX(GroupVertices[Group],MATCH(Edges[[#This Row],[Vertex 2]],GroupVertices[Vertex],0)),1,1,"")</f>
        <v>1</v>
      </c>
    </row>
    <row r="279" spans="1:54" ht="15">
      <c r="A279" s="65" t="s">
        <v>252</v>
      </c>
      <c r="B279" s="65" t="s">
        <v>311</v>
      </c>
      <c r="C279" s="66" t="s">
        <v>2797</v>
      </c>
      <c r="D279" s="67"/>
      <c r="E279" s="68"/>
      <c r="F279" s="69"/>
      <c r="G279" s="66"/>
      <c r="H279" s="70"/>
      <c r="I279" s="71"/>
      <c r="J279" s="71"/>
      <c r="K279" s="34" t="s">
        <v>65</v>
      </c>
      <c r="L279" s="77">
        <v>279</v>
      </c>
      <c r="M279" s="77"/>
      <c r="N279" s="73"/>
      <c r="O279" s="79" t="s">
        <v>327</v>
      </c>
      <c r="P279" s="81">
        <v>43528.7903125</v>
      </c>
      <c r="Q279" s="79" t="s">
        <v>370</v>
      </c>
      <c r="R279" s="79"/>
      <c r="S279" s="79"/>
      <c r="T279" s="79" t="s">
        <v>787</v>
      </c>
      <c r="U279" s="79"/>
      <c r="V279" s="82" t="s">
        <v>842</v>
      </c>
      <c r="W279" s="81">
        <v>43528.7903125</v>
      </c>
      <c r="X279" s="82" t="s">
        <v>965</v>
      </c>
      <c r="Y279" s="79"/>
      <c r="Z279" s="79"/>
      <c r="AA279" s="85" t="s">
        <v>1547</v>
      </c>
      <c r="AB279" s="85" t="s">
        <v>1959</v>
      </c>
      <c r="AC279" s="79" t="b">
        <v>0</v>
      </c>
      <c r="AD279" s="79">
        <v>0</v>
      </c>
      <c r="AE279" s="85" t="s">
        <v>2102</v>
      </c>
      <c r="AF279" s="79" t="b">
        <v>0</v>
      </c>
      <c r="AG279" s="79" t="s">
        <v>2139</v>
      </c>
      <c r="AH279" s="79"/>
      <c r="AI279" s="85" t="s">
        <v>2100</v>
      </c>
      <c r="AJ279" s="79" t="b">
        <v>0</v>
      </c>
      <c r="AK279" s="79">
        <v>0</v>
      </c>
      <c r="AL279" s="85" t="s">
        <v>2100</v>
      </c>
      <c r="AM279" s="79" t="s">
        <v>2145</v>
      </c>
      <c r="AN279" s="79" t="b">
        <v>0</v>
      </c>
      <c r="AO279" s="85" t="s">
        <v>1959</v>
      </c>
      <c r="AP279" s="79" t="s">
        <v>178</v>
      </c>
      <c r="AQ279" s="79">
        <v>0</v>
      </c>
      <c r="AR279" s="79">
        <v>0</v>
      </c>
      <c r="AS279" s="79" t="s">
        <v>2155</v>
      </c>
      <c r="AT279" s="79" t="s">
        <v>2157</v>
      </c>
      <c r="AU279" s="79" t="s">
        <v>2159</v>
      </c>
      <c r="AV279" s="79" t="s">
        <v>2162</v>
      </c>
      <c r="AW279" s="79" t="s">
        <v>2165</v>
      </c>
      <c r="AX279" s="79" t="s">
        <v>2168</v>
      </c>
      <c r="AY279" s="79" t="s">
        <v>2170</v>
      </c>
      <c r="AZ279" s="82" t="s">
        <v>2172</v>
      </c>
      <c r="BA279" s="78" t="str">
        <f>REPLACE(INDEX(GroupVertices[Group],MATCH(Edges[[#This Row],[Vertex 1]],GroupVertices[Vertex],0)),1,1,"")</f>
        <v>1</v>
      </c>
      <c r="BB279" s="78" t="str">
        <f>REPLACE(INDEX(GroupVertices[Group],MATCH(Edges[[#This Row],[Vertex 2]],GroupVertices[Vertex],0)),1,1,"")</f>
        <v>1</v>
      </c>
    </row>
    <row r="280" spans="1:54" ht="15">
      <c r="A280" s="65" t="s">
        <v>224</v>
      </c>
      <c r="B280" s="65" t="s">
        <v>311</v>
      </c>
      <c r="C280" s="66" t="s">
        <v>2797</v>
      </c>
      <c r="D280" s="67"/>
      <c r="E280" s="68"/>
      <c r="F280" s="69"/>
      <c r="G280" s="66"/>
      <c r="H280" s="70"/>
      <c r="I280" s="71"/>
      <c r="J280" s="71"/>
      <c r="K280" s="34" t="s">
        <v>65</v>
      </c>
      <c r="L280" s="77">
        <v>280</v>
      </c>
      <c r="M280" s="77"/>
      <c r="N280" s="73"/>
      <c r="O280" s="79" t="s">
        <v>327</v>
      </c>
      <c r="P280" s="81">
        <v>43527.902592592596</v>
      </c>
      <c r="Q280" s="79" t="s">
        <v>340</v>
      </c>
      <c r="R280" s="79"/>
      <c r="S280" s="79"/>
      <c r="T280" s="79" t="s">
        <v>787</v>
      </c>
      <c r="U280" s="79"/>
      <c r="V280" s="82" t="s">
        <v>815</v>
      </c>
      <c r="W280" s="81">
        <v>43527.902592592596</v>
      </c>
      <c r="X280" s="82" t="s">
        <v>923</v>
      </c>
      <c r="Y280" s="79"/>
      <c r="Z280" s="79"/>
      <c r="AA280" s="85" t="s">
        <v>1505</v>
      </c>
      <c r="AB280" s="85" t="s">
        <v>1962</v>
      </c>
      <c r="AC280" s="79" t="b">
        <v>0</v>
      </c>
      <c r="AD280" s="79">
        <v>1</v>
      </c>
      <c r="AE280" s="85" t="s">
        <v>2102</v>
      </c>
      <c r="AF280" s="79" t="b">
        <v>0</v>
      </c>
      <c r="AG280" s="79" t="s">
        <v>2139</v>
      </c>
      <c r="AH280" s="79"/>
      <c r="AI280" s="85" t="s">
        <v>2100</v>
      </c>
      <c r="AJ280" s="79" t="b">
        <v>0</v>
      </c>
      <c r="AK280" s="79">
        <v>0</v>
      </c>
      <c r="AL280" s="85" t="s">
        <v>2100</v>
      </c>
      <c r="AM280" s="79" t="s">
        <v>2144</v>
      </c>
      <c r="AN280" s="79" t="b">
        <v>0</v>
      </c>
      <c r="AO280" s="85" t="s">
        <v>1962</v>
      </c>
      <c r="AP280" s="79" t="s">
        <v>178</v>
      </c>
      <c r="AQ280" s="79">
        <v>0</v>
      </c>
      <c r="AR280" s="79">
        <v>0</v>
      </c>
      <c r="AS280" s="79"/>
      <c r="AT280" s="79"/>
      <c r="AU280" s="79"/>
      <c r="AV280" s="79"/>
      <c r="AW280" s="79"/>
      <c r="AX280" s="79"/>
      <c r="AY280" s="79"/>
      <c r="AZ280" s="79"/>
      <c r="BA280" s="78" t="str">
        <f>REPLACE(INDEX(GroupVertices[Group],MATCH(Edges[[#This Row],[Vertex 1]],GroupVertices[Vertex],0)),1,1,"")</f>
        <v>1</v>
      </c>
      <c r="BB280" s="78" t="str">
        <f>REPLACE(INDEX(GroupVertices[Group],MATCH(Edges[[#This Row],[Vertex 2]],GroupVertices[Vertex],0)),1,1,"")</f>
        <v>1</v>
      </c>
    </row>
    <row r="281" spans="1:54" ht="15">
      <c r="A281" s="65" t="s">
        <v>233</v>
      </c>
      <c r="B281" s="65" t="s">
        <v>311</v>
      </c>
      <c r="C281" s="66" t="s">
        <v>2797</v>
      </c>
      <c r="D281" s="67"/>
      <c r="E281" s="68"/>
      <c r="F281" s="69"/>
      <c r="G281" s="66"/>
      <c r="H281" s="70"/>
      <c r="I281" s="71"/>
      <c r="J281" s="71"/>
      <c r="K281" s="34" t="s">
        <v>65</v>
      </c>
      <c r="L281" s="77">
        <v>281</v>
      </c>
      <c r="M281" s="77"/>
      <c r="N281" s="73"/>
      <c r="O281" s="79" t="s">
        <v>327</v>
      </c>
      <c r="P281" s="81">
        <v>43527.92592592593</v>
      </c>
      <c r="Q281" s="79" t="s">
        <v>352</v>
      </c>
      <c r="R281" s="79"/>
      <c r="S281" s="79"/>
      <c r="T281" s="79" t="s">
        <v>789</v>
      </c>
      <c r="U281" s="79"/>
      <c r="V281" s="82" t="s">
        <v>824</v>
      </c>
      <c r="W281" s="81">
        <v>43527.92592592593</v>
      </c>
      <c r="X281" s="82" t="s">
        <v>938</v>
      </c>
      <c r="Y281" s="79"/>
      <c r="Z281" s="79"/>
      <c r="AA281" s="85" t="s">
        <v>1520</v>
      </c>
      <c r="AB281" s="85" t="s">
        <v>1962</v>
      </c>
      <c r="AC281" s="79" t="b">
        <v>0</v>
      </c>
      <c r="AD281" s="79">
        <v>2</v>
      </c>
      <c r="AE281" s="85" t="s">
        <v>2102</v>
      </c>
      <c r="AF281" s="79" t="b">
        <v>0</v>
      </c>
      <c r="AG281" s="79" t="s">
        <v>2139</v>
      </c>
      <c r="AH281" s="79"/>
      <c r="AI281" s="85" t="s">
        <v>2100</v>
      </c>
      <c r="AJ281" s="79" t="b">
        <v>0</v>
      </c>
      <c r="AK281" s="79">
        <v>0</v>
      </c>
      <c r="AL281" s="85" t="s">
        <v>2100</v>
      </c>
      <c r="AM281" s="79" t="s">
        <v>2147</v>
      </c>
      <c r="AN281" s="79" t="b">
        <v>0</v>
      </c>
      <c r="AO281" s="85" t="s">
        <v>1962</v>
      </c>
      <c r="AP281" s="79" t="s">
        <v>178</v>
      </c>
      <c r="AQ281" s="79">
        <v>0</v>
      </c>
      <c r="AR281" s="79">
        <v>0</v>
      </c>
      <c r="AS281" s="79"/>
      <c r="AT281" s="79"/>
      <c r="AU281" s="79"/>
      <c r="AV281" s="79"/>
      <c r="AW281" s="79"/>
      <c r="AX281" s="79"/>
      <c r="AY281" s="79"/>
      <c r="AZ281" s="79"/>
      <c r="BA281" s="78" t="str">
        <f>REPLACE(INDEX(GroupVertices[Group],MATCH(Edges[[#This Row],[Vertex 1]],GroupVertices[Vertex],0)),1,1,"")</f>
        <v>1</v>
      </c>
      <c r="BB281" s="78" t="str">
        <f>REPLACE(INDEX(GroupVertices[Group],MATCH(Edges[[#This Row],[Vertex 2]],GroupVertices[Vertex],0)),1,1,"")</f>
        <v>1</v>
      </c>
    </row>
    <row r="282" spans="1:54" ht="15">
      <c r="A282" s="65" t="s">
        <v>233</v>
      </c>
      <c r="B282" s="65" t="s">
        <v>311</v>
      </c>
      <c r="C282" s="66" t="s">
        <v>2797</v>
      </c>
      <c r="D282" s="67"/>
      <c r="E282" s="68"/>
      <c r="F282" s="69"/>
      <c r="G282" s="66"/>
      <c r="H282" s="70"/>
      <c r="I282" s="71"/>
      <c r="J282" s="71"/>
      <c r="K282" s="34" t="s">
        <v>65</v>
      </c>
      <c r="L282" s="77">
        <v>282</v>
      </c>
      <c r="M282" s="77"/>
      <c r="N282" s="73"/>
      <c r="O282" s="79" t="s">
        <v>327</v>
      </c>
      <c r="P282" s="81">
        <v>43527.928125</v>
      </c>
      <c r="Q282" s="79" t="s">
        <v>353</v>
      </c>
      <c r="R282" s="79"/>
      <c r="S282" s="79"/>
      <c r="T282" s="79" t="s">
        <v>790</v>
      </c>
      <c r="U282" s="79"/>
      <c r="V282" s="82" t="s">
        <v>824</v>
      </c>
      <c r="W282" s="81">
        <v>43527.928125</v>
      </c>
      <c r="X282" s="82" t="s">
        <v>939</v>
      </c>
      <c r="Y282" s="79"/>
      <c r="Z282" s="79"/>
      <c r="AA282" s="85" t="s">
        <v>1521</v>
      </c>
      <c r="AB282" s="85" t="s">
        <v>1959</v>
      </c>
      <c r="AC282" s="79" t="b">
        <v>0</v>
      </c>
      <c r="AD282" s="79">
        <v>3</v>
      </c>
      <c r="AE282" s="85" t="s">
        <v>2102</v>
      </c>
      <c r="AF282" s="79" t="b">
        <v>0</v>
      </c>
      <c r="AG282" s="79" t="s">
        <v>2139</v>
      </c>
      <c r="AH282" s="79"/>
      <c r="AI282" s="85" t="s">
        <v>2100</v>
      </c>
      <c r="AJ282" s="79" t="b">
        <v>0</v>
      </c>
      <c r="AK282" s="79">
        <v>0</v>
      </c>
      <c r="AL282" s="85" t="s">
        <v>2100</v>
      </c>
      <c r="AM282" s="79" t="s">
        <v>2147</v>
      </c>
      <c r="AN282" s="79" t="b">
        <v>0</v>
      </c>
      <c r="AO282" s="85" t="s">
        <v>1959</v>
      </c>
      <c r="AP282" s="79" t="s">
        <v>178</v>
      </c>
      <c r="AQ282" s="79">
        <v>0</v>
      </c>
      <c r="AR282" s="79">
        <v>0</v>
      </c>
      <c r="AS282" s="79"/>
      <c r="AT282" s="79"/>
      <c r="AU282" s="79"/>
      <c r="AV282" s="79"/>
      <c r="AW282" s="79"/>
      <c r="AX282" s="79"/>
      <c r="AY282" s="79"/>
      <c r="AZ282" s="79"/>
      <c r="BA282" s="78" t="str">
        <f>REPLACE(INDEX(GroupVertices[Group],MATCH(Edges[[#This Row],[Vertex 1]],GroupVertices[Vertex],0)),1,1,"")</f>
        <v>1</v>
      </c>
      <c r="BB282" s="78" t="str">
        <f>REPLACE(INDEX(GroupVertices[Group],MATCH(Edges[[#This Row],[Vertex 2]],GroupVertices[Vertex],0)),1,1,"")</f>
        <v>1</v>
      </c>
    </row>
    <row r="283" spans="1:54" ht="15">
      <c r="A283" s="65" t="s">
        <v>261</v>
      </c>
      <c r="B283" s="65" t="s">
        <v>311</v>
      </c>
      <c r="C283" s="66" t="s">
        <v>2796</v>
      </c>
      <c r="D283" s="67"/>
      <c r="E283" s="68"/>
      <c r="F283" s="69"/>
      <c r="G283" s="66"/>
      <c r="H283" s="70"/>
      <c r="I283" s="71"/>
      <c r="J283" s="71"/>
      <c r="K283" s="34" t="s">
        <v>65</v>
      </c>
      <c r="L283" s="77">
        <v>283</v>
      </c>
      <c r="M283" s="77"/>
      <c r="N283" s="73"/>
      <c r="O283" s="79" t="s">
        <v>325</v>
      </c>
      <c r="P283" s="81">
        <v>43534.848344907405</v>
      </c>
      <c r="Q283" s="79" t="s">
        <v>386</v>
      </c>
      <c r="R283" s="79"/>
      <c r="S283" s="79"/>
      <c r="T283" s="79" t="s">
        <v>787</v>
      </c>
      <c r="U283" s="79"/>
      <c r="V283" s="82" t="s">
        <v>851</v>
      </c>
      <c r="W283" s="81">
        <v>43534.848344907405</v>
      </c>
      <c r="X283" s="82" t="s">
        <v>985</v>
      </c>
      <c r="Y283" s="79"/>
      <c r="Z283" s="79"/>
      <c r="AA283" s="85" t="s">
        <v>1567</v>
      </c>
      <c r="AB283" s="79"/>
      <c r="AC283" s="79" t="b">
        <v>0</v>
      </c>
      <c r="AD283" s="79">
        <v>0</v>
      </c>
      <c r="AE283" s="85" t="s">
        <v>2100</v>
      </c>
      <c r="AF283" s="79" t="b">
        <v>0</v>
      </c>
      <c r="AG283" s="79" t="s">
        <v>2139</v>
      </c>
      <c r="AH283" s="79"/>
      <c r="AI283" s="85" t="s">
        <v>2100</v>
      </c>
      <c r="AJ283" s="79" t="b">
        <v>0</v>
      </c>
      <c r="AK283" s="79">
        <v>2</v>
      </c>
      <c r="AL283" s="85" t="s">
        <v>1985</v>
      </c>
      <c r="AM283" s="79" t="s">
        <v>2147</v>
      </c>
      <c r="AN283" s="79" t="b">
        <v>0</v>
      </c>
      <c r="AO283" s="85" t="s">
        <v>1985</v>
      </c>
      <c r="AP283" s="79" t="s">
        <v>178</v>
      </c>
      <c r="AQ283" s="79">
        <v>0</v>
      </c>
      <c r="AR283" s="79">
        <v>0</v>
      </c>
      <c r="AS283" s="79"/>
      <c r="AT283" s="79"/>
      <c r="AU283" s="79"/>
      <c r="AV283" s="79"/>
      <c r="AW283" s="79"/>
      <c r="AX283" s="79"/>
      <c r="AY283" s="79"/>
      <c r="AZ283" s="79"/>
      <c r="BA283" s="78" t="str">
        <f>REPLACE(INDEX(GroupVertices[Group],MATCH(Edges[[#This Row],[Vertex 1]],GroupVertices[Vertex],0)),1,1,"")</f>
        <v>1</v>
      </c>
      <c r="BB283" s="78" t="str">
        <f>REPLACE(INDEX(GroupVertices[Group],MATCH(Edges[[#This Row],[Vertex 2]],GroupVertices[Vertex],0)),1,1,"")</f>
        <v>1</v>
      </c>
    </row>
    <row r="284" spans="1:54" ht="15">
      <c r="A284" s="65" t="s">
        <v>307</v>
      </c>
      <c r="B284" s="65" t="s">
        <v>311</v>
      </c>
      <c r="C284" s="66" t="s">
        <v>2797</v>
      </c>
      <c r="D284" s="67"/>
      <c r="E284" s="68"/>
      <c r="F284" s="69"/>
      <c r="G284" s="66"/>
      <c r="H284" s="70"/>
      <c r="I284" s="71"/>
      <c r="J284" s="71"/>
      <c r="K284" s="34" t="s">
        <v>65</v>
      </c>
      <c r="L284" s="77">
        <v>284</v>
      </c>
      <c r="M284" s="77"/>
      <c r="N284" s="73"/>
      <c r="O284" s="79" t="s">
        <v>327</v>
      </c>
      <c r="P284" s="81">
        <v>43528.250763888886</v>
      </c>
      <c r="Q284" s="79" t="s">
        <v>681</v>
      </c>
      <c r="R284" s="79"/>
      <c r="S284" s="79"/>
      <c r="T284" s="79" t="s">
        <v>787</v>
      </c>
      <c r="U284" s="79"/>
      <c r="V284" s="82" t="s">
        <v>897</v>
      </c>
      <c r="W284" s="81">
        <v>43528.250763888886</v>
      </c>
      <c r="X284" s="82" t="s">
        <v>1404</v>
      </c>
      <c r="Y284" s="79"/>
      <c r="Z284" s="79"/>
      <c r="AA284" s="85" t="s">
        <v>2001</v>
      </c>
      <c r="AB284" s="85" t="s">
        <v>1959</v>
      </c>
      <c r="AC284" s="79" t="b">
        <v>0</v>
      </c>
      <c r="AD284" s="79">
        <v>0</v>
      </c>
      <c r="AE284" s="85" t="s">
        <v>2102</v>
      </c>
      <c r="AF284" s="79" t="b">
        <v>0</v>
      </c>
      <c r="AG284" s="79" t="s">
        <v>2139</v>
      </c>
      <c r="AH284" s="79"/>
      <c r="AI284" s="85" t="s">
        <v>2100</v>
      </c>
      <c r="AJ284" s="79" t="b">
        <v>0</v>
      </c>
      <c r="AK284" s="79">
        <v>0</v>
      </c>
      <c r="AL284" s="85" t="s">
        <v>2100</v>
      </c>
      <c r="AM284" s="79" t="s">
        <v>2145</v>
      </c>
      <c r="AN284" s="79" t="b">
        <v>0</v>
      </c>
      <c r="AO284" s="85" t="s">
        <v>1959</v>
      </c>
      <c r="AP284" s="79" t="s">
        <v>178</v>
      </c>
      <c r="AQ284" s="79">
        <v>0</v>
      </c>
      <c r="AR284" s="79">
        <v>0</v>
      </c>
      <c r="AS284" s="79"/>
      <c r="AT284" s="79"/>
      <c r="AU284" s="79"/>
      <c r="AV284" s="79"/>
      <c r="AW284" s="79"/>
      <c r="AX284" s="79"/>
      <c r="AY284" s="79"/>
      <c r="AZ284" s="79"/>
      <c r="BA284" s="78" t="str">
        <f>REPLACE(INDEX(GroupVertices[Group],MATCH(Edges[[#This Row],[Vertex 1]],GroupVertices[Vertex],0)),1,1,"")</f>
        <v>3</v>
      </c>
      <c r="BB284" s="78" t="str">
        <f>REPLACE(INDEX(GroupVertices[Group],MATCH(Edges[[#This Row],[Vertex 2]],GroupVertices[Vertex],0)),1,1,"")</f>
        <v>1</v>
      </c>
    </row>
    <row r="285" spans="1:54" ht="15">
      <c r="A285" s="65" t="s">
        <v>307</v>
      </c>
      <c r="B285" s="65" t="s">
        <v>311</v>
      </c>
      <c r="C285" s="66" t="s">
        <v>2797</v>
      </c>
      <c r="D285" s="67"/>
      <c r="E285" s="68"/>
      <c r="F285" s="69"/>
      <c r="G285" s="66"/>
      <c r="H285" s="70"/>
      <c r="I285" s="71"/>
      <c r="J285" s="71"/>
      <c r="K285" s="34" t="s">
        <v>65</v>
      </c>
      <c r="L285" s="77">
        <v>285</v>
      </c>
      <c r="M285" s="77"/>
      <c r="N285" s="73"/>
      <c r="O285" s="79" t="s">
        <v>327</v>
      </c>
      <c r="P285" s="81">
        <v>43528.25305555556</v>
      </c>
      <c r="Q285" s="79" t="s">
        <v>682</v>
      </c>
      <c r="R285" s="79"/>
      <c r="S285" s="79"/>
      <c r="T285" s="79" t="s">
        <v>787</v>
      </c>
      <c r="U285" s="79"/>
      <c r="V285" s="82" t="s">
        <v>897</v>
      </c>
      <c r="W285" s="81">
        <v>43528.25305555556</v>
      </c>
      <c r="X285" s="82" t="s">
        <v>1405</v>
      </c>
      <c r="Y285" s="79"/>
      <c r="Z285" s="79"/>
      <c r="AA285" s="85" t="s">
        <v>2002</v>
      </c>
      <c r="AB285" s="85" t="s">
        <v>1961</v>
      </c>
      <c r="AC285" s="79" t="b">
        <v>0</v>
      </c>
      <c r="AD285" s="79">
        <v>1</v>
      </c>
      <c r="AE285" s="85" t="s">
        <v>2102</v>
      </c>
      <c r="AF285" s="79" t="b">
        <v>0</v>
      </c>
      <c r="AG285" s="79" t="s">
        <v>2139</v>
      </c>
      <c r="AH285" s="79"/>
      <c r="AI285" s="85" t="s">
        <v>2100</v>
      </c>
      <c r="AJ285" s="79" t="b">
        <v>0</v>
      </c>
      <c r="AK285" s="79">
        <v>0</v>
      </c>
      <c r="AL285" s="85" t="s">
        <v>2100</v>
      </c>
      <c r="AM285" s="79" t="s">
        <v>2145</v>
      </c>
      <c r="AN285" s="79" t="b">
        <v>0</v>
      </c>
      <c r="AO285" s="85" t="s">
        <v>1961</v>
      </c>
      <c r="AP285" s="79" t="s">
        <v>178</v>
      </c>
      <c r="AQ285" s="79">
        <v>0</v>
      </c>
      <c r="AR285" s="79">
        <v>0</v>
      </c>
      <c r="AS285" s="79"/>
      <c r="AT285" s="79"/>
      <c r="AU285" s="79"/>
      <c r="AV285" s="79"/>
      <c r="AW285" s="79"/>
      <c r="AX285" s="79"/>
      <c r="AY285" s="79"/>
      <c r="AZ285" s="79"/>
      <c r="BA285" s="78" t="str">
        <f>REPLACE(INDEX(GroupVertices[Group],MATCH(Edges[[#This Row],[Vertex 1]],GroupVertices[Vertex],0)),1,1,"")</f>
        <v>3</v>
      </c>
      <c r="BB285" s="78" t="str">
        <f>REPLACE(INDEX(GroupVertices[Group],MATCH(Edges[[#This Row],[Vertex 2]],GroupVertices[Vertex],0)),1,1,"")</f>
        <v>1</v>
      </c>
    </row>
    <row r="286" spans="1:54" ht="15">
      <c r="A286" s="65" t="s">
        <v>307</v>
      </c>
      <c r="B286" s="65" t="s">
        <v>311</v>
      </c>
      <c r="C286" s="66" t="s">
        <v>2797</v>
      </c>
      <c r="D286" s="67"/>
      <c r="E286" s="68"/>
      <c r="F286" s="69"/>
      <c r="G286" s="66"/>
      <c r="H286" s="70"/>
      <c r="I286" s="71"/>
      <c r="J286" s="71"/>
      <c r="K286" s="34" t="s">
        <v>65</v>
      </c>
      <c r="L286" s="77">
        <v>286</v>
      </c>
      <c r="M286" s="77"/>
      <c r="N286" s="73"/>
      <c r="O286" s="79" t="s">
        <v>327</v>
      </c>
      <c r="P286" s="81">
        <v>43528.25506944444</v>
      </c>
      <c r="Q286" s="79" t="s">
        <v>683</v>
      </c>
      <c r="R286" s="79"/>
      <c r="S286" s="79"/>
      <c r="T286" s="79" t="s">
        <v>787</v>
      </c>
      <c r="U286" s="79"/>
      <c r="V286" s="82" t="s">
        <v>897</v>
      </c>
      <c r="W286" s="81">
        <v>43528.25506944444</v>
      </c>
      <c r="X286" s="82" t="s">
        <v>1406</v>
      </c>
      <c r="Y286" s="79"/>
      <c r="Z286" s="79"/>
      <c r="AA286" s="85" t="s">
        <v>2003</v>
      </c>
      <c r="AB286" s="85" t="s">
        <v>1962</v>
      </c>
      <c r="AC286" s="79" t="b">
        <v>0</v>
      </c>
      <c r="AD286" s="79">
        <v>0</v>
      </c>
      <c r="AE286" s="85" t="s">
        <v>2102</v>
      </c>
      <c r="AF286" s="79" t="b">
        <v>0</v>
      </c>
      <c r="AG286" s="79" t="s">
        <v>2139</v>
      </c>
      <c r="AH286" s="79"/>
      <c r="AI286" s="85" t="s">
        <v>2100</v>
      </c>
      <c r="AJ286" s="79" t="b">
        <v>0</v>
      </c>
      <c r="AK286" s="79">
        <v>0</v>
      </c>
      <c r="AL286" s="85" t="s">
        <v>2100</v>
      </c>
      <c r="AM286" s="79" t="s">
        <v>2145</v>
      </c>
      <c r="AN286" s="79" t="b">
        <v>0</v>
      </c>
      <c r="AO286" s="85" t="s">
        <v>1962</v>
      </c>
      <c r="AP286" s="79" t="s">
        <v>178</v>
      </c>
      <c r="AQ286" s="79">
        <v>0</v>
      </c>
      <c r="AR286" s="79">
        <v>0</v>
      </c>
      <c r="AS286" s="79"/>
      <c r="AT286" s="79"/>
      <c r="AU286" s="79"/>
      <c r="AV286" s="79"/>
      <c r="AW286" s="79"/>
      <c r="AX286" s="79"/>
      <c r="AY286" s="79"/>
      <c r="AZ286" s="79"/>
      <c r="BA286" s="78" t="str">
        <f>REPLACE(INDEX(GroupVertices[Group],MATCH(Edges[[#This Row],[Vertex 1]],GroupVertices[Vertex],0)),1,1,"")</f>
        <v>3</v>
      </c>
      <c r="BB286" s="78" t="str">
        <f>REPLACE(INDEX(GroupVertices[Group],MATCH(Edges[[#This Row],[Vertex 2]],GroupVertices[Vertex],0)),1,1,"")</f>
        <v>1</v>
      </c>
    </row>
    <row r="287" spans="1:54" ht="15">
      <c r="A287" s="65" t="s">
        <v>307</v>
      </c>
      <c r="B287" s="65" t="s">
        <v>311</v>
      </c>
      <c r="C287" s="66" t="s">
        <v>2797</v>
      </c>
      <c r="D287" s="67"/>
      <c r="E287" s="68"/>
      <c r="F287" s="69"/>
      <c r="G287" s="66"/>
      <c r="H287" s="70"/>
      <c r="I287" s="71"/>
      <c r="J287" s="71"/>
      <c r="K287" s="34" t="s">
        <v>65</v>
      </c>
      <c r="L287" s="77">
        <v>287</v>
      </c>
      <c r="M287" s="77"/>
      <c r="N287" s="73"/>
      <c r="O287" s="79" t="s">
        <v>327</v>
      </c>
      <c r="P287" s="81">
        <v>43528.260347222225</v>
      </c>
      <c r="Q287" s="79" t="s">
        <v>684</v>
      </c>
      <c r="R287" s="79"/>
      <c r="S287" s="79"/>
      <c r="T287" s="79" t="s">
        <v>787</v>
      </c>
      <c r="U287" s="79"/>
      <c r="V287" s="82" t="s">
        <v>897</v>
      </c>
      <c r="W287" s="81">
        <v>43528.260347222225</v>
      </c>
      <c r="X287" s="82" t="s">
        <v>1407</v>
      </c>
      <c r="Y287" s="79"/>
      <c r="Z287" s="79"/>
      <c r="AA287" s="85" t="s">
        <v>2004</v>
      </c>
      <c r="AB287" s="85" t="s">
        <v>1963</v>
      </c>
      <c r="AC287" s="79" t="b">
        <v>0</v>
      </c>
      <c r="AD287" s="79">
        <v>1</v>
      </c>
      <c r="AE287" s="85" t="s">
        <v>2102</v>
      </c>
      <c r="AF287" s="79" t="b">
        <v>0</v>
      </c>
      <c r="AG287" s="79" t="s">
        <v>2139</v>
      </c>
      <c r="AH287" s="79"/>
      <c r="AI287" s="85" t="s">
        <v>2100</v>
      </c>
      <c r="AJ287" s="79" t="b">
        <v>0</v>
      </c>
      <c r="AK287" s="79">
        <v>0</v>
      </c>
      <c r="AL287" s="85" t="s">
        <v>2100</v>
      </c>
      <c r="AM287" s="79" t="s">
        <v>2145</v>
      </c>
      <c r="AN287" s="79" t="b">
        <v>0</v>
      </c>
      <c r="AO287" s="85" t="s">
        <v>1963</v>
      </c>
      <c r="AP287" s="79" t="s">
        <v>178</v>
      </c>
      <c r="AQ287" s="79">
        <v>0</v>
      </c>
      <c r="AR287" s="79">
        <v>0</v>
      </c>
      <c r="AS287" s="79"/>
      <c r="AT287" s="79"/>
      <c r="AU287" s="79"/>
      <c r="AV287" s="79"/>
      <c r="AW287" s="79"/>
      <c r="AX287" s="79"/>
      <c r="AY287" s="79"/>
      <c r="AZ287" s="79"/>
      <c r="BA287" s="78" t="str">
        <f>REPLACE(INDEX(GroupVertices[Group],MATCH(Edges[[#This Row],[Vertex 1]],GroupVertices[Vertex],0)),1,1,"")</f>
        <v>3</v>
      </c>
      <c r="BB287" s="78" t="str">
        <f>REPLACE(INDEX(GroupVertices[Group],MATCH(Edges[[#This Row],[Vertex 2]],GroupVertices[Vertex],0)),1,1,"")</f>
        <v>1</v>
      </c>
    </row>
    <row r="288" spans="1:54" ht="15">
      <c r="A288" s="65" t="s">
        <v>307</v>
      </c>
      <c r="B288" s="65" t="s">
        <v>311</v>
      </c>
      <c r="C288" s="66" t="s">
        <v>2797</v>
      </c>
      <c r="D288" s="67"/>
      <c r="E288" s="68"/>
      <c r="F288" s="69"/>
      <c r="G288" s="66"/>
      <c r="H288" s="70"/>
      <c r="I288" s="71"/>
      <c r="J288" s="71"/>
      <c r="K288" s="34" t="s">
        <v>65</v>
      </c>
      <c r="L288" s="77">
        <v>288</v>
      </c>
      <c r="M288" s="77"/>
      <c r="N288" s="73"/>
      <c r="O288" s="79" t="s">
        <v>327</v>
      </c>
      <c r="P288" s="81">
        <v>43528.27274305555</v>
      </c>
      <c r="Q288" s="79" t="s">
        <v>685</v>
      </c>
      <c r="R288" s="79"/>
      <c r="S288" s="79"/>
      <c r="T288" s="79" t="s">
        <v>787</v>
      </c>
      <c r="U288" s="79"/>
      <c r="V288" s="82" t="s">
        <v>897</v>
      </c>
      <c r="W288" s="81">
        <v>43528.27274305555</v>
      </c>
      <c r="X288" s="82" t="s">
        <v>1408</v>
      </c>
      <c r="Y288" s="79"/>
      <c r="Z288" s="79"/>
      <c r="AA288" s="85" t="s">
        <v>2005</v>
      </c>
      <c r="AB288" s="85" t="s">
        <v>1964</v>
      </c>
      <c r="AC288" s="79" t="b">
        <v>0</v>
      </c>
      <c r="AD288" s="79">
        <v>1</v>
      </c>
      <c r="AE288" s="85" t="s">
        <v>2102</v>
      </c>
      <c r="AF288" s="79" t="b">
        <v>0</v>
      </c>
      <c r="AG288" s="79" t="s">
        <v>2139</v>
      </c>
      <c r="AH288" s="79"/>
      <c r="AI288" s="85" t="s">
        <v>2100</v>
      </c>
      <c r="AJ288" s="79" t="b">
        <v>0</v>
      </c>
      <c r="AK288" s="79">
        <v>0</v>
      </c>
      <c r="AL288" s="85" t="s">
        <v>2100</v>
      </c>
      <c r="AM288" s="79" t="s">
        <v>2145</v>
      </c>
      <c r="AN288" s="79" t="b">
        <v>0</v>
      </c>
      <c r="AO288" s="85" t="s">
        <v>1964</v>
      </c>
      <c r="AP288" s="79" t="s">
        <v>178</v>
      </c>
      <c r="AQ288" s="79">
        <v>0</v>
      </c>
      <c r="AR288" s="79">
        <v>0</v>
      </c>
      <c r="AS288" s="79"/>
      <c r="AT288" s="79"/>
      <c r="AU288" s="79"/>
      <c r="AV288" s="79"/>
      <c r="AW288" s="79"/>
      <c r="AX288" s="79"/>
      <c r="AY288" s="79"/>
      <c r="AZ288" s="79"/>
      <c r="BA288" s="78" t="str">
        <f>REPLACE(INDEX(GroupVertices[Group],MATCH(Edges[[#This Row],[Vertex 1]],GroupVertices[Vertex],0)),1,1,"")</f>
        <v>3</v>
      </c>
      <c r="BB288" s="78" t="str">
        <f>REPLACE(INDEX(GroupVertices[Group],MATCH(Edges[[#This Row],[Vertex 2]],GroupVertices[Vertex],0)),1,1,"")</f>
        <v>1</v>
      </c>
    </row>
    <row r="289" spans="1:54" ht="15">
      <c r="A289" s="65" t="s">
        <v>307</v>
      </c>
      <c r="B289" s="65" t="s">
        <v>311</v>
      </c>
      <c r="C289" s="66" t="s">
        <v>2797</v>
      </c>
      <c r="D289" s="67"/>
      <c r="E289" s="68"/>
      <c r="F289" s="69"/>
      <c r="G289" s="66"/>
      <c r="H289" s="70"/>
      <c r="I289" s="71"/>
      <c r="J289" s="71"/>
      <c r="K289" s="34" t="s">
        <v>65</v>
      </c>
      <c r="L289" s="77">
        <v>289</v>
      </c>
      <c r="M289" s="77"/>
      <c r="N289" s="73"/>
      <c r="O289" s="79" t="s">
        <v>327</v>
      </c>
      <c r="P289" s="81">
        <v>43535.207708333335</v>
      </c>
      <c r="Q289" s="79" t="s">
        <v>686</v>
      </c>
      <c r="R289" s="79"/>
      <c r="S289" s="79"/>
      <c r="T289" s="79" t="s">
        <v>787</v>
      </c>
      <c r="U289" s="79"/>
      <c r="V289" s="82" t="s">
        <v>897</v>
      </c>
      <c r="W289" s="81">
        <v>43535.207708333335</v>
      </c>
      <c r="X289" s="82" t="s">
        <v>1409</v>
      </c>
      <c r="Y289" s="79"/>
      <c r="Z289" s="79"/>
      <c r="AA289" s="85" t="s">
        <v>2006</v>
      </c>
      <c r="AB289" s="85" t="s">
        <v>1985</v>
      </c>
      <c r="AC289" s="79" t="b">
        <v>0</v>
      </c>
      <c r="AD289" s="79">
        <v>0</v>
      </c>
      <c r="AE289" s="85" t="s">
        <v>2102</v>
      </c>
      <c r="AF289" s="79" t="b">
        <v>0</v>
      </c>
      <c r="AG289" s="79" t="s">
        <v>2139</v>
      </c>
      <c r="AH289" s="79"/>
      <c r="AI289" s="85" t="s">
        <v>2100</v>
      </c>
      <c r="AJ289" s="79" t="b">
        <v>0</v>
      </c>
      <c r="AK289" s="79">
        <v>0</v>
      </c>
      <c r="AL289" s="85" t="s">
        <v>2100</v>
      </c>
      <c r="AM289" s="79" t="s">
        <v>2145</v>
      </c>
      <c r="AN289" s="79" t="b">
        <v>0</v>
      </c>
      <c r="AO289" s="85" t="s">
        <v>1985</v>
      </c>
      <c r="AP289" s="79" t="s">
        <v>178</v>
      </c>
      <c r="AQ289" s="79">
        <v>0</v>
      </c>
      <c r="AR289" s="79">
        <v>0</v>
      </c>
      <c r="AS289" s="79"/>
      <c r="AT289" s="79"/>
      <c r="AU289" s="79"/>
      <c r="AV289" s="79"/>
      <c r="AW289" s="79"/>
      <c r="AX289" s="79"/>
      <c r="AY289" s="79"/>
      <c r="AZ289" s="79"/>
      <c r="BA289" s="78" t="str">
        <f>REPLACE(INDEX(GroupVertices[Group],MATCH(Edges[[#This Row],[Vertex 1]],GroupVertices[Vertex],0)),1,1,"")</f>
        <v>3</v>
      </c>
      <c r="BB289" s="78" t="str">
        <f>REPLACE(INDEX(GroupVertices[Group],MATCH(Edges[[#This Row],[Vertex 2]],GroupVertices[Vertex],0)),1,1,"")</f>
        <v>1</v>
      </c>
    </row>
    <row r="290" spans="1:54" ht="15">
      <c r="A290" s="65" t="s">
        <v>307</v>
      </c>
      <c r="B290" s="65" t="s">
        <v>311</v>
      </c>
      <c r="C290" s="66" t="s">
        <v>2797</v>
      </c>
      <c r="D290" s="67"/>
      <c r="E290" s="68"/>
      <c r="F290" s="69"/>
      <c r="G290" s="66"/>
      <c r="H290" s="70"/>
      <c r="I290" s="71"/>
      <c r="J290" s="71"/>
      <c r="K290" s="34" t="s">
        <v>65</v>
      </c>
      <c r="L290" s="77">
        <v>290</v>
      </c>
      <c r="M290" s="77"/>
      <c r="N290" s="73"/>
      <c r="O290" s="79" t="s">
        <v>327</v>
      </c>
      <c r="P290" s="81">
        <v>43535.21024305555</v>
      </c>
      <c r="Q290" s="79" t="s">
        <v>687</v>
      </c>
      <c r="R290" s="79"/>
      <c r="S290" s="79"/>
      <c r="T290" s="79" t="s">
        <v>787</v>
      </c>
      <c r="U290" s="79"/>
      <c r="V290" s="82" t="s">
        <v>897</v>
      </c>
      <c r="W290" s="81">
        <v>43535.21024305555</v>
      </c>
      <c r="X290" s="82" t="s">
        <v>1410</v>
      </c>
      <c r="Y290" s="79"/>
      <c r="Z290" s="79"/>
      <c r="AA290" s="85" t="s">
        <v>2007</v>
      </c>
      <c r="AB290" s="85" t="s">
        <v>1986</v>
      </c>
      <c r="AC290" s="79" t="b">
        <v>0</v>
      </c>
      <c r="AD290" s="79">
        <v>1</v>
      </c>
      <c r="AE290" s="85" t="s">
        <v>2102</v>
      </c>
      <c r="AF290" s="79" t="b">
        <v>0</v>
      </c>
      <c r="AG290" s="79" t="s">
        <v>2139</v>
      </c>
      <c r="AH290" s="79"/>
      <c r="AI290" s="85" t="s">
        <v>2100</v>
      </c>
      <c r="AJ290" s="79" t="b">
        <v>0</v>
      </c>
      <c r="AK290" s="79">
        <v>0</v>
      </c>
      <c r="AL290" s="85" t="s">
        <v>2100</v>
      </c>
      <c r="AM290" s="79" t="s">
        <v>2145</v>
      </c>
      <c r="AN290" s="79" t="b">
        <v>0</v>
      </c>
      <c r="AO290" s="85" t="s">
        <v>1986</v>
      </c>
      <c r="AP290" s="79" t="s">
        <v>178</v>
      </c>
      <c r="AQ290" s="79">
        <v>0</v>
      </c>
      <c r="AR290" s="79">
        <v>0</v>
      </c>
      <c r="AS290" s="79"/>
      <c r="AT290" s="79"/>
      <c r="AU290" s="79"/>
      <c r="AV290" s="79"/>
      <c r="AW290" s="79"/>
      <c r="AX290" s="79"/>
      <c r="AY290" s="79"/>
      <c r="AZ290" s="79"/>
      <c r="BA290" s="78" t="str">
        <f>REPLACE(INDEX(GroupVertices[Group],MATCH(Edges[[#This Row],[Vertex 1]],GroupVertices[Vertex],0)),1,1,"")</f>
        <v>3</v>
      </c>
      <c r="BB290" s="78" t="str">
        <f>REPLACE(INDEX(GroupVertices[Group],MATCH(Edges[[#This Row],[Vertex 2]],GroupVertices[Vertex],0)),1,1,"")</f>
        <v>1</v>
      </c>
    </row>
    <row r="291" spans="1:54" ht="15">
      <c r="A291" s="65" t="s">
        <v>307</v>
      </c>
      <c r="B291" s="65" t="s">
        <v>311</v>
      </c>
      <c r="C291" s="66" t="s">
        <v>2797</v>
      </c>
      <c r="D291" s="67"/>
      <c r="E291" s="68"/>
      <c r="F291" s="69"/>
      <c r="G291" s="66"/>
      <c r="H291" s="70"/>
      <c r="I291" s="71"/>
      <c r="J291" s="71"/>
      <c r="K291" s="34" t="s">
        <v>65</v>
      </c>
      <c r="L291" s="77">
        <v>291</v>
      </c>
      <c r="M291" s="77"/>
      <c r="N291" s="73"/>
      <c r="O291" s="79" t="s">
        <v>327</v>
      </c>
      <c r="P291" s="81">
        <v>43535.21225694445</v>
      </c>
      <c r="Q291" s="79" t="s">
        <v>688</v>
      </c>
      <c r="R291" s="79"/>
      <c r="S291" s="79"/>
      <c r="T291" s="79" t="s">
        <v>787</v>
      </c>
      <c r="U291" s="79"/>
      <c r="V291" s="82" t="s">
        <v>897</v>
      </c>
      <c r="W291" s="81">
        <v>43535.21225694445</v>
      </c>
      <c r="X291" s="82" t="s">
        <v>1411</v>
      </c>
      <c r="Y291" s="79"/>
      <c r="Z291" s="79"/>
      <c r="AA291" s="85" t="s">
        <v>2008</v>
      </c>
      <c r="AB291" s="85" t="s">
        <v>1984</v>
      </c>
      <c r="AC291" s="79" t="b">
        <v>0</v>
      </c>
      <c r="AD291" s="79">
        <v>0</v>
      </c>
      <c r="AE291" s="85" t="s">
        <v>2102</v>
      </c>
      <c r="AF291" s="79" t="b">
        <v>0</v>
      </c>
      <c r="AG291" s="79" t="s">
        <v>2139</v>
      </c>
      <c r="AH291" s="79"/>
      <c r="AI291" s="85" t="s">
        <v>2100</v>
      </c>
      <c r="AJ291" s="79" t="b">
        <v>0</v>
      </c>
      <c r="AK291" s="79">
        <v>0</v>
      </c>
      <c r="AL291" s="85" t="s">
        <v>2100</v>
      </c>
      <c r="AM291" s="79" t="s">
        <v>2145</v>
      </c>
      <c r="AN291" s="79" t="b">
        <v>0</v>
      </c>
      <c r="AO291" s="85" t="s">
        <v>1984</v>
      </c>
      <c r="AP291" s="79" t="s">
        <v>178</v>
      </c>
      <c r="AQ291" s="79">
        <v>0</v>
      </c>
      <c r="AR291" s="79">
        <v>0</v>
      </c>
      <c r="AS291" s="79"/>
      <c r="AT291" s="79"/>
      <c r="AU291" s="79"/>
      <c r="AV291" s="79"/>
      <c r="AW291" s="79"/>
      <c r="AX291" s="79"/>
      <c r="AY291" s="79"/>
      <c r="AZ291" s="79"/>
      <c r="BA291" s="78" t="str">
        <f>REPLACE(INDEX(GroupVertices[Group],MATCH(Edges[[#This Row],[Vertex 1]],GroupVertices[Vertex],0)),1,1,"")</f>
        <v>3</v>
      </c>
      <c r="BB291" s="78" t="str">
        <f>REPLACE(INDEX(GroupVertices[Group],MATCH(Edges[[#This Row],[Vertex 2]],GroupVertices[Vertex],0)),1,1,"")</f>
        <v>1</v>
      </c>
    </row>
    <row r="292" spans="1:54" ht="15">
      <c r="A292" s="65" t="s">
        <v>307</v>
      </c>
      <c r="B292" s="65" t="s">
        <v>311</v>
      </c>
      <c r="C292" s="66" t="s">
        <v>2797</v>
      </c>
      <c r="D292" s="67"/>
      <c r="E292" s="68"/>
      <c r="F292" s="69"/>
      <c r="G292" s="66"/>
      <c r="H292" s="70"/>
      <c r="I292" s="71"/>
      <c r="J292" s="71"/>
      <c r="K292" s="34" t="s">
        <v>65</v>
      </c>
      <c r="L292" s="77">
        <v>292</v>
      </c>
      <c r="M292" s="77"/>
      <c r="N292" s="73"/>
      <c r="O292" s="79" t="s">
        <v>327</v>
      </c>
      <c r="P292" s="81">
        <v>43535.21399305556</v>
      </c>
      <c r="Q292" s="79" t="s">
        <v>689</v>
      </c>
      <c r="R292" s="79"/>
      <c r="S292" s="79"/>
      <c r="T292" s="79" t="s">
        <v>787</v>
      </c>
      <c r="U292" s="79"/>
      <c r="V292" s="82" t="s">
        <v>897</v>
      </c>
      <c r="W292" s="81">
        <v>43535.21399305556</v>
      </c>
      <c r="X292" s="82" t="s">
        <v>1412</v>
      </c>
      <c r="Y292" s="79"/>
      <c r="Z292" s="79"/>
      <c r="AA292" s="85" t="s">
        <v>2009</v>
      </c>
      <c r="AB292" s="85" t="s">
        <v>1987</v>
      </c>
      <c r="AC292" s="79" t="b">
        <v>0</v>
      </c>
      <c r="AD292" s="79">
        <v>1</v>
      </c>
      <c r="AE292" s="85" t="s">
        <v>2102</v>
      </c>
      <c r="AF292" s="79" t="b">
        <v>0</v>
      </c>
      <c r="AG292" s="79" t="s">
        <v>2139</v>
      </c>
      <c r="AH292" s="79"/>
      <c r="AI292" s="85" t="s">
        <v>2100</v>
      </c>
      <c r="AJ292" s="79" t="b">
        <v>0</v>
      </c>
      <c r="AK292" s="79">
        <v>0</v>
      </c>
      <c r="AL292" s="85" t="s">
        <v>2100</v>
      </c>
      <c r="AM292" s="79" t="s">
        <v>2145</v>
      </c>
      <c r="AN292" s="79" t="b">
        <v>0</v>
      </c>
      <c r="AO292" s="85" t="s">
        <v>1987</v>
      </c>
      <c r="AP292" s="79" t="s">
        <v>178</v>
      </c>
      <c r="AQ292" s="79">
        <v>0</v>
      </c>
      <c r="AR292" s="79">
        <v>0</v>
      </c>
      <c r="AS292" s="79"/>
      <c r="AT292" s="79"/>
      <c r="AU292" s="79"/>
      <c r="AV292" s="79"/>
      <c r="AW292" s="79"/>
      <c r="AX292" s="79"/>
      <c r="AY292" s="79"/>
      <c r="AZ292" s="79"/>
      <c r="BA292" s="78" t="str">
        <f>REPLACE(INDEX(GroupVertices[Group],MATCH(Edges[[#This Row],[Vertex 1]],GroupVertices[Vertex],0)),1,1,"")</f>
        <v>3</v>
      </c>
      <c r="BB292" s="78" t="str">
        <f>REPLACE(INDEX(GroupVertices[Group],MATCH(Edges[[#This Row],[Vertex 2]],GroupVertices[Vertex],0)),1,1,"")</f>
        <v>1</v>
      </c>
    </row>
    <row r="293" spans="1:54" ht="15">
      <c r="A293" s="65" t="s">
        <v>244</v>
      </c>
      <c r="B293" s="65" t="s">
        <v>311</v>
      </c>
      <c r="C293" s="66" t="s">
        <v>2796</v>
      </c>
      <c r="D293" s="67"/>
      <c r="E293" s="68"/>
      <c r="F293" s="69"/>
      <c r="G293" s="66"/>
      <c r="H293" s="70"/>
      <c r="I293" s="71"/>
      <c r="J293" s="71"/>
      <c r="K293" s="34" t="s">
        <v>65</v>
      </c>
      <c r="L293" s="77">
        <v>293</v>
      </c>
      <c r="M293" s="77"/>
      <c r="N293" s="73"/>
      <c r="O293" s="79" t="s">
        <v>325</v>
      </c>
      <c r="P293" s="81">
        <v>43528.21071759259</v>
      </c>
      <c r="Q293" s="79" t="s">
        <v>362</v>
      </c>
      <c r="R293" s="79"/>
      <c r="S293" s="79"/>
      <c r="T293" s="79"/>
      <c r="U293" s="79"/>
      <c r="V293" s="82" t="s">
        <v>835</v>
      </c>
      <c r="W293" s="81">
        <v>43528.21071759259</v>
      </c>
      <c r="X293" s="82" t="s">
        <v>953</v>
      </c>
      <c r="Y293" s="79"/>
      <c r="Z293" s="79"/>
      <c r="AA293" s="85" t="s">
        <v>1535</v>
      </c>
      <c r="AB293" s="79"/>
      <c r="AC293" s="79" t="b">
        <v>0</v>
      </c>
      <c r="AD293" s="79">
        <v>0</v>
      </c>
      <c r="AE293" s="85" t="s">
        <v>2100</v>
      </c>
      <c r="AF293" s="79" t="b">
        <v>0</v>
      </c>
      <c r="AG293" s="79" t="s">
        <v>2139</v>
      </c>
      <c r="AH293" s="79"/>
      <c r="AI293" s="85" t="s">
        <v>2100</v>
      </c>
      <c r="AJ293" s="79" t="b">
        <v>0</v>
      </c>
      <c r="AK293" s="79">
        <v>6</v>
      </c>
      <c r="AL293" s="85" t="s">
        <v>1960</v>
      </c>
      <c r="AM293" s="79" t="s">
        <v>2144</v>
      </c>
      <c r="AN293" s="79" t="b">
        <v>0</v>
      </c>
      <c r="AO293" s="85" t="s">
        <v>1960</v>
      </c>
      <c r="AP293" s="79" t="s">
        <v>178</v>
      </c>
      <c r="AQ293" s="79">
        <v>0</v>
      </c>
      <c r="AR293" s="79">
        <v>0</v>
      </c>
      <c r="AS293" s="79"/>
      <c r="AT293" s="79"/>
      <c r="AU293" s="79"/>
      <c r="AV293" s="79"/>
      <c r="AW293" s="79"/>
      <c r="AX293" s="79"/>
      <c r="AY293" s="79"/>
      <c r="AZ293" s="79"/>
      <c r="BA293" s="78" t="str">
        <f>REPLACE(INDEX(GroupVertices[Group],MATCH(Edges[[#This Row],[Vertex 1]],GroupVertices[Vertex],0)),1,1,"")</f>
        <v>1</v>
      </c>
      <c r="BB293" s="78" t="str">
        <f>REPLACE(INDEX(GroupVertices[Group],MATCH(Edges[[#This Row],[Vertex 2]],GroupVertices[Vertex],0)),1,1,"")</f>
        <v>1</v>
      </c>
    </row>
    <row r="294" spans="1:54" ht="15">
      <c r="A294" s="65" t="s">
        <v>236</v>
      </c>
      <c r="B294" s="65" t="s">
        <v>236</v>
      </c>
      <c r="C294" s="66" t="s">
        <v>2795</v>
      </c>
      <c r="D294" s="67"/>
      <c r="E294" s="68"/>
      <c r="F294" s="69"/>
      <c r="G294" s="66"/>
      <c r="H294" s="70"/>
      <c r="I294" s="71"/>
      <c r="J294" s="71"/>
      <c r="K294" s="34" t="s">
        <v>65</v>
      </c>
      <c r="L294" s="77">
        <v>294</v>
      </c>
      <c r="M294" s="77"/>
      <c r="N294" s="73"/>
      <c r="O294" s="79" t="s">
        <v>178</v>
      </c>
      <c r="P294" s="81">
        <v>43527.95653935185</v>
      </c>
      <c r="Q294" s="79" t="s">
        <v>356</v>
      </c>
      <c r="R294" s="82" t="s">
        <v>745</v>
      </c>
      <c r="S294" s="79" t="s">
        <v>780</v>
      </c>
      <c r="T294" s="79" t="s">
        <v>787</v>
      </c>
      <c r="U294" s="79"/>
      <c r="V294" s="82" t="s">
        <v>827</v>
      </c>
      <c r="W294" s="81">
        <v>43527.95653935185</v>
      </c>
      <c r="X294" s="82" t="s">
        <v>942</v>
      </c>
      <c r="Y294" s="79"/>
      <c r="Z294" s="79"/>
      <c r="AA294" s="85" t="s">
        <v>1524</v>
      </c>
      <c r="AB294" s="79"/>
      <c r="AC294" s="79" t="b">
        <v>0</v>
      </c>
      <c r="AD294" s="79">
        <v>2</v>
      </c>
      <c r="AE294" s="85" t="s">
        <v>2100</v>
      </c>
      <c r="AF294" s="79" t="b">
        <v>1</v>
      </c>
      <c r="AG294" s="79" t="s">
        <v>2139</v>
      </c>
      <c r="AH294" s="79"/>
      <c r="AI294" s="85" t="s">
        <v>1961</v>
      </c>
      <c r="AJ294" s="79" t="b">
        <v>0</v>
      </c>
      <c r="AK294" s="79">
        <v>0</v>
      </c>
      <c r="AL294" s="85" t="s">
        <v>2100</v>
      </c>
      <c r="AM294" s="79" t="s">
        <v>2145</v>
      </c>
      <c r="AN294" s="79" t="b">
        <v>0</v>
      </c>
      <c r="AO294" s="85" t="s">
        <v>1524</v>
      </c>
      <c r="AP294" s="79" t="s">
        <v>178</v>
      </c>
      <c r="AQ294" s="79">
        <v>0</v>
      </c>
      <c r="AR294" s="79">
        <v>0</v>
      </c>
      <c r="AS294" s="79"/>
      <c r="AT294" s="79"/>
      <c r="AU294" s="79"/>
      <c r="AV294" s="79"/>
      <c r="AW294" s="79"/>
      <c r="AX294" s="79"/>
      <c r="AY294" s="79"/>
      <c r="AZ294" s="79"/>
      <c r="BA294" s="78" t="str">
        <f>REPLACE(INDEX(GroupVertices[Group],MATCH(Edges[[#This Row],[Vertex 1]],GroupVertices[Vertex],0)),1,1,"")</f>
        <v>6</v>
      </c>
      <c r="BB294" s="78" t="str">
        <f>REPLACE(INDEX(GroupVertices[Group],MATCH(Edges[[#This Row],[Vertex 2]],GroupVertices[Vertex],0)),1,1,"")</f>
        <v>6</v>
      </c>
    </row>
    <row r="295" spans="1:54" ht="15">
      <c r="A295" s="65" t="s">
        <v>236</v>
      </c>
      <c r="B295" s="65" t="s">
        <v>236</v>
      </c>
      <c r="C295" s="66" t="s">
        <v>2795</v>
      </c>
      <c r="D295" s="67"/>
      <c r="E295" s="68"/>
      <c r="F295" s="69"/>
      <c r="G295" s="66"/>
      <c r="H295" s="70"/>
      <c r="I295" s="71"/>
      <c r="J295" s="71"/>
      <c r="K295" s="34" t="s">
        <v>65</v>
      </c>
      <c r="L295" s="77">
        <v>295</v>
      </c>
      <c r="M295" s="77"/>
      <c r="N295" s="73"/>
      <c r="O295" s="79" t="s">
        <v>178</v>
      </c>
      <c r="P295" s="81">
        <v>43527.95799768518</v>
      </c>
      <c r="Q295" s="79" t="s">
        <v>357</v>
      </c>
      <c r="R295" s="82" t="s">
        <v>744</v>
      </c>
      <c r="S295" s="79" t="s">
        <v>780</v>
      </c>
      <c r="T295" s="79" t="s">
        <v>787</v>
      </c>
      <c r="U295" s="79"/>
      <c r="V295" s="82" t="s">
        <v>827</v>
      </c>
      <c r="W295" s="81">
        <v>43527.95799768518</v>
      </c>
      <c r="X295" s="82" t="s">
        <v>943</v>
      </c>
      <c r="Y295" s="79"/>
      <c r="Z295" s="79"/>
      <c r="AA295" s="85" t="s">
        <v>1525</v>
      </c>
      <c r="AB295" s="79"/>
      <c r="AC295" s="79" t="b">
        <v>0</v>
      </c>
      <c r="AD295" s="79">
        <v>0</v>
      </c>
      <c r="AE295" s="85" t="s">
        <v>2100</v>
      </c>
      <c r="AF295" s="79" t="b">
        <v>1</v>
      </c>
      <c r="AG295" s="79" t="s">
        <v>2139</v>
      </c>
      <c r="AH295" s="79"/>
      <c r="AI295" s="85" t="s">
        <v>1962</v>
      </c>
      <c r="AJ295" s="79" t="b">
        <v>0</v>
      </c>
      <c r="AK295" s="79">
        <v>0</v>
      </c>
      <c r="AL295" s="85" t="s">
        <v>2100</v>
      </c>
      <c r="AM295" s="79" t="s">
        <v>2145</v>
      </c>
      <c r="AN295" s="79" t="b">
        <v>0</v>
      </c>
      <c r="AO295" s="85" t="s">
        <v>1525</v>
      </c>
      <c r="AP295" s="79" t="s">
        <v>178</v>
      </c>
      <c r="AQ295" s="79">
        <v>0</v>
      </c>
      <c r="AR295" s="79">
        <v>0</v>
      </c>
      <c r="AS295" s="79"/>
      <c r="AT295" s="79"/>
      <c r="AU295" s="79"/>
      <c r="AV295" s="79"/>
      <c r="AW295" s="79"/>
      <c r="AX295" s="79"/>
      <c r="AY295" s="79"/>
      <c r="AZ295" s="79"/>
      <c r="BA295" s="78" t="str">
        <f>REPLACE(INDEX(GroupVertices[Group],MATCH(Edges[[#This Row],[Vertex 1]],GroupVertices[Vertex],0)),1,1,"")</f>
        <v>6</v>
      </c>
      <c r="BB295" s="78" t="str">
        <f>REPLACE(INDEX(GroupVertices[Group],MATCH(Edges[[#This Row],[Vertex 2]],GroupVertices[Vertex],0)),1,1,"")</f>
        <v>6</v>
      </c>
    </row>
    <row r="296" spans="1:54" ht="15">
      <c r="A296" s="65" t="s">
        <v>236</v>
      </c>
      <c r="B296" s="65" t="s">
        <v>236</v>
      </c>
      <c r="C296" s="66" t="s">
        <v>2795</v>
      </c>
      <c r="D296" s="67"/>
      <c r="E296" s="68"/>
      <c r="F296" s="69"/>
      <c r="G296" s="66"/>
      <c r="H296" s="70"/>
      <c r="I296" s="71"/>
      <c r="J296" s="71"/>
      <c r="K296" s="34" t="s">
        <v>65</v>
      </c>
      <c r="L296" s="77">
        <v>296</v>
      </c>
      <c r="M296" s="77"/>
      <c r="N296" s="73"/>
      <c r="O296" s="79" t="s">
        <v>178</v>
      </c>
      <c r="P296" s="81">
        <v>43527.95846064815</v>
      </c>
      <c r="Q296" s="79" t="s">
        <v>358</v>
      </c>
      <c r="R296" s="82" t="s">
        <v>746</v>
      </c>
      <c r="S296" s="79" t="s">
        <v>780</v>
      </c>
      <c r="T296" s="79" t="s">
        <v>787</v>
      </c>
      <c r="U296" s="79"/>
      <c r="V296" s="82" t="s">
        <v>827</v>
      </c>
      <c r="W296" s="81">
        <v>43527.95846064815</v>
      </c>
      <c r="X296" s="82" t="s">
        <v>944</v>
      </c>
      <c r="Y296" s="79"/>
      <c r="Z296" s="79"/>
      <c r="AA296" s="85" t="s">
        <v>1526</v>
      </c>
      <c r="AB296" s="79"/>
      <c r="AC296" s="79" t="b">
        <v>0</v>
      </c>
      <c r="AD296" s="79">
        <v>4</v>
      </c>
      <c r="AE296" s="85" t="s">
        <v>2100</v>
      </c>
      <c r="AF296" s="79" t="b">
        <v>1</v>
      </c>
      <c r="AG296" s="79" t="s">
        <v>2139</v>
      </c>
      <c r="AH296" s="79"/>
      <c r="AI296" s="85" t="s">
        <v>1963</v>
      </c>
      <c r="AJ296" s="79" t="b">
        <v>0</v>
      </c>
      <c r="AK296" s="79">
        <v>0</v>
      </c>
      <c r="AL296" s="85" t="s">
        <v>2100</v>
      </c>
      <c r="AM296" s="79" t="s">
        <v>2145</v>
      </c>
      <c r="AN296" s="79" t="b">
        <v>0</v>
      </c>
      <c r="AO296" s="85" t="s">
        <v>1526</v>
      </c>
      <c r="AP296" s="79" t="s">
        <v>178</v>
      </c>
      <c r="AQ296" s="79">
        <v>0</v>
      </c>
      <c r="AR296" s="79">
        <v>0</v>
      </c>
      <c r="AS296" s="79"/>
      <c r="AT296" s="79"/>
      <c r="AU296" s="79"/>
      <c r="AV296" s="79"/>
      <c r="AW296" s="79"/>
      <c r="AX296" s="79"/>
      <c r="AY296" s="79"/>
      <c r="AZ296" s="79"/>
      <c r="BA296" s="78" t="str">
        <f>REPLACE(INDEX(GroupVertices[Group],MATCH(Edges[[#This Row],[Vertex 1]],GroupVertices[Vertex],0)),1,1,"")</f>
        <v>6</v>
      </c>
      <c r="BB296" s="78" t="str">
        <f>REPLACE(INDEX(GroupVertices[Group],MATCH(Edges[[#This Row],[Vertex 2]],GroupVertices[Vertex],0)),1,1,"")</f>
        <v>6</v>
      </c>
    </row>
    <row r="297" spans="1:54" ht="15">
      <c r="A297" s="65" t="s">
        <v>294</v>
      </c>
      <c r="B297" s="65" t="s">
        <v>293</v>
      </c>
      <c r="C297" s="66" t="s">
        <v>2797</v>
      </c>
      <c r="D297" s="67"/>
      <c r="E297" s="68"/>
      <c r="F297" s="69"/>
      <c r="G297" s="66"/>
      <c r="H297" s="70"/>
      <c r="I297" s="71"/>
      <c r="J297" s="71"/>
      <c r="K297" s="34" t="s">
        <v>65</v>
      </c>
      <c r="L297" s="77">
        <v>297</v>
      </c>
      <c r="M297" s="77"/>
      <c r="N297" s="73"/>
      <c r="O297" s="79" t="s">
        <v>327</v>
      </c>
      <c r="P297" s="81">
        <v>43534.915497685186</v>
      </c>
      <c r="Q297" s="79" t="s">
        <v>540</v>
      </c>
      <c r="R297" s="79"/>
      <c r="S297" s="79"/>
      <c r="T297" s="79" t="s">
        <v>787</v>
      </c>
      <c r="U297" s="79"/>
      <c r="V297" s="82" t="s">
        <v>884</v>
      </c>
      <c r="W297" s="81">
        <v>43534.915497685186</v>
      </c>
      <c r="X297" s="82" t="s">
        <v>1184</v>
      </c>
      <c r="Y297" s="79"/>
      <c r="Z297" s="79"/>
      <c r="AA297" s="85" t="s">
        <v>1768</v>
      </c>
      <c r="AB297" s="85" t="s">
        <v>1767</v>
      </c>
      <c r="AC297" s="79" t="b">
        <v>0</v>
      </c>
      <c r="AD297" s="79">
        <v>1</v>
      </c>
      <c r="AE297" s="85" t="s">
        <v>2125</v>
      </c>
      <c r="AF297" s="79" t="b">
        <v>0</v>
      </c>
      <c r="AG297" s="79" t="s">
        <v>2139</v>
      </c>
      <c r="AH297" s="79"/>
      <c r="AI297" s="85" t="s">
        <v>2100</v>
      </c>
      <c r="AJ297" s="79" t="b">
        <v>0</v>
      </c>
      <c r="AK297" s="79">
        <v>0</v>
      </c>
      <c r="AL297" s="85" t="s">
        <v>2100</v>
      </c>
      <c r="AM297" s="79" t="s">
        <v>2146</v>
      </c>
      <c r="AN297" s="79" t="b">
        <v>0</v>
      </c>
      <c r="AO297" s="85" t="s">
        <v>1767</v>
      </c>
      <c r="AP297" s="79" t="s">
        <v>178</v>
      </c>
      <c r="AQ297" s="79">
        <v>0</v>
      </c>
      <c r="AR297" s="79">
        <v>0</v>
      </c>
      <c r="AS297" s="79"/>
      <c r="AT297" s="79"/>
      <c r="AU297" s="79"/>
      <c r="AV297" s="79"/>
      <c r="AW297" s="79"/>
      <c r="AX297" s="79"/>
      <c r="AY297" s="79"/>
      <c r="AZ297" s="79"/>
      <c r="BA297" s="78" t="str">
        <f>REPLACE(INDEX(GroupVertices[Group],MATCH(Edges[[#This Row],[Vertex 1]],GroupVertices[Vertex],0)),1,1,"")</f>
        <v>1</v>
      </c>
      <c r="BB297" s="78" t="str">
        <f>REPLACE(INDEX(GroupVertices[Group],MATCH(Edges[[#This Row],[Vertex 2]],GroupVertices[Vertex],0)),1,1,"")</f>
        <v>1</v>
      </c>
    </row>
    <row r="298" spans="1:54" ht="15">
      <c r="A298" s="65" t="s">
        <v>288</v>
      </c>
      <c r="B298" s="65" t="s">
        <v>285</v>
      </c>
      <c r="C298" s="66" t="s">
        <v>2796</v>
      </c>
      <c r="D298" s="67"/>
      <c r="E298" s="68"/>
      <c r="F298" s="69"/>
      <c r="G298" s="66"/>
      <c r="H298" s="70"/>
      <c r="I298" s="71"/>
      <c r="J298" s="71"/>
      <c r="K298" s="34" t="s">
        <v>65</v>
      </c>
      <c r="L298" s="77">
        <v>298</v>
      </c>
      <c r="M298" s="77"/>
      <c r="N298" s="73"/>
      <c r="O298" s="79" t="s">
        <v>325</v>
      </c>
      <c r="P298" s="81">
        <v>43527.93732638889</v>
      </c>
      <c r="Q298" s="79" t="s">
        <v>503</v>
      </c>
      <c r="R298" s="79"/>
      <c r="S298" s="79"/>
      <c r="T298" s="79"/>
      <c r="U298" s="79"/>
      <c r="V298" s="82" t="s">
        <v>878</v>
      </c>
      <c r="W298" s="81">
        <v>43527.93732638889</v>
      </c>
      <c r="X298" s="82" t="s">
        <v>1137</v>
      </c>
      <c r="Y298" s="79"/>
      <c r="Z298" s="79"/>
      <c r="AA298" s="85" t="s">
        <v>1719</v>
      </c>
      <c r="AB298" s="79"/>
      <c r="AC298" s="79" t="b">
        <v>0</v>
      </c>
      <c r="AD298" s="79">
        <v>0</v>
      </c>
      <c r="AE298" s="85" t="s">
        <v>2100</v>
      </c>
      <c r="AF298" s="79" t="b">
        <v>0</v>
      </c>
      <c r="AG298" s="79" t="s">
        <v>2139</v>
      </c>
      <c r="AH298" s="79"/>
      <c r="AI298" s="85" t="s">
        <v>2100</v>
      </c>
      <c r="AJ298" s="79" t="b">
        <v>0</v>
      </c>
      <c r="AK298" s="79">
        <v>1</v>
      </c>
      <c r="AL298" s="85" t="s">
        <v>1733</v>
      </c>
      <c r="AM298" s="79" t="s">
        <v>2144</v>
      </c>
      <c r="AN298" s="79" t="b">
        <v>0</v>
      </c>
      <c r="AO298" s="85" t="s">
        <v>1733</v>
      </c>
      <c r="AP298" s="79" t="s">
        <v>178</v>
      </c>
      <c r="AQ298" s="79">
        <v>0</v>
      </c>
      <c r="AR298" s="79">
        <v>0</v>
      </c>
      <c r="AS298" s="79"/>
      <c r="AT298" s="79"/>
      <c r="AU298" s="79"/>
      <c r="AV298" s="79"/>
      <c r="AW298" s="79"/>
      <c r="AX298" s="79"/>
      <c r="AY298" s="79"/>
      <c r="AZ298" s="79"/>
      <c r="BA298" s="78" t="str">
        <f>REPLACE(INDEX(GroupVertices[Group],MATCH(Edges[[#This Row],[Vertex 1]],GroupVertices[Vertex],0)),1,1,"")</f>
        <v>1</v>
      </c>
      <c r="BB298" s="78" t="str">
        <f>REPLACE(INDEX(GroupVertices[Group],MATCH(Edges[[#This Row],[Vertex 2]],GroupVertices[Vertex],0)),1,1,"")</f>
        <v>4</v>
      </c>
    </row>
    <row r="299" spans="1:54" ht="15">
      <c r="A299" s="65" t="s">
        <v>254</v>
      </c>
      <c r="B299" s="65" t="s">
        <v>285</v>
      </c>
      <c r="C299" s="66" t="s">
        <v>2796</v>
      </c>
      <c r="D299" s="67"/>
      <c r="E299" s="68"/>
      <c r="F299" s="69"/>
      <c r="G299" s="66"/>
      <c r="H299" s="70"/>
      <c r="I299" s="71"/>
      <c r="J299" s="71"/>
      <c r="K299" s="34" t="s">
        <v>65</v>
      </c>
      <c r="L299" s="77">
        <v>299</v>
      </c>
      <c r="M299" s="77"/>
      <c r="N299" s="73"/>
      <c r="O299" s="79" t="s">
        <v>325</v>
      </c>
      <c r="P299" s="81">
        <v>43529.99371527778</v>
      </c>
      <c r="Q299" s="79" t="s">
        <v>348</v>
      </c>
      <c r="R299" s="79"/>
      <c r="S299" s="79"/>
      <c r="T299" s="79"/>
      <c r="U299" s="79"/>
      <c r="V299" s="82" t="s">
        <v>844</v>
      </c>
      <c r="W299" s="81">
        <v>43529.99371527778</v>
      </c>
      <c r="X299" s="82" t="s">
        <v>967</v>
      </c>
      <c r="Y299" s="79"/>
      <c r="Z299" s="79"/>
      <c r="AA299" s="85" t="s">
        <v>1549</v>
      </c>
      <c r="AB299" s="79"/>
      <c r="AC299" s="79" t="b">
        <v>0</v>
      </c>
      <c r="AD299" s="79">
        <v>0</v>
      </c>
      <c r="AE299" s="85" t="s">
        <v>2100</v>
      </c>
      <c r="AF299" s="79" t="b">
        <v>0</v>
      </c>
      <c r="AG299" s="79" t="s">
        <v>2139</v>
      </c>
      <c r="AH299" s="79"/>
      <c r="AI299" s="85" t="s">
        <v>2100</v>
      </c>
      <c r="AJ299" s="79" t="b">
        <v>0</v>
      </c>
      <c r="AK299" s="79">
        <v>5</v>
      </c>
      <c r="AL299" s="85" t="s">
        <v>2021</v>
      </c>
      <c r="AM299" s="79" t="s">
        <v>2144</v>
      </c>
      <c r="AN299" s="79" t="b">
        <v>0</v>
      </c>
      <c r="AO299" s="85" t="s">
        <v>2021</v>
      </c>
      <c r="AP299" s="79" t="s">
        <v>178</v>
      </c>
      <c r="AQ299" s="79">
        <v>0</v>
      </c>
      <c r="AR299" s="79">
        <v>0</v>
      </c>
      <c r="AS299" s="79"/>
      <c r="AT299" s="79"/>
      <c r="AU299" s="79"/>
      <c r="AV299" s="79"/>
      <c r="AW299" s="79"/>
      <c r="AX299" s="79"/>
      <c r="AY299" s="79"/>
      <c r="AZ299" s="79"/>
      <c r="BA299" s="78" t="str">
        <f>REPLACE(INDEX(GroupVertices[Group],MATCH(Edges[[#This Row],[Vertex 1]],GroupVertices[Vertex],0)),1,1,"")</f>
        <v>4</v>
      </c>
      <c r="BB299" s="78" t="str">
        <f>REPLACE(INDEX(GroupVertices[Group],MATCH(Edges[[#This Row],[Vertex 2]],GroupVertices[Vertex],0)),1,1,"")</f>
        <v>4</v>
      </c>
    </row>
    <row r="300" spans="1:54" ht="15">
      <c r="A300" s="65" t="s">
        <v>285</v>
      </c>
      <c r="B300" s="65" t="s">
        <v>285</v>
      </c>
      <c r="C300" s="66" t="s">
        <v>2795</v>
      </c>
      <c r="D300" s="67"/>
      <c r="E300" s="68"/>
      <c r="F300" s="69"/>
      <c r="G300" s="66"/>
      <c r="H300" s="70"/>
      <c r="I300" s="71"/>
      <c r="J300" s="71"/>
      <c r="K300" s="34" t="s">
        <v>65</v>
      </c>
      <c r="L300" s="77">
        <v>300</v>
      </c>
      <c r="M300" s="77"/>
      <c r="N300" s="73"/>
      <c r="O300" s="79" t="s">
        <v>178</v>
      </c>
      <c r="P300" s="81">
        <v>43527.88494212963</v>
      </c>
      <c r="Q300" s="79" t="s">
        <v>694</v>
      </c>
      <c r="R300" s="82" t="s">
        <v>748</v>
      </c>
      <c r="S300" s="79" t="s">
        <v>780</v>
      </c>
      <c r="T300" s="79" t="s">
        <v>787</v>
      </c>
      <c r="U300" s="79"/>
      <c r="V300" s="82" t="s">
        <v>875</v>
      </c>
      <c r="W300" s="81">
        <v>43527.88494212963</v>
      </c>
      <c r="X300" s="82" t="s">
        <v>1417</v>
      </c>
      <c r="Y300" s="79"/>
      <c r="Z300" s="79"/>
      <c r="AA300" s="85" t="s">
        <v>2014</v>
      </c>
      <c r="AB300" s="79"/>
      <c r="AC300" s="79" t="b">
        <v>0</v>
      </c>
      <c r="AD300" s="79">
        <v>5</v>
      </c>
      <c r="AE300" s="85" t="s">
        <v>2100</v>
      </c>
      <c r="AF300" s="79" t="b">
        <v>1</v>
      </c>
      <c r="AG300" s="79" t="s">
        <v>2139</v>
      </c>
      <c r="AH300" s="79"/>
      <c r="AI300" s="85" t="s">
        <v>1959</v>
      </c>
      <c r="AJ300" s="79" t="b">
        <v>0</v>
      </c>
      <c r="AK300" s="79">
        <v>0</v>
      </c>
      <c r="AL300" s="85" t="s">
        <v>2100</v>
      </c>
      <c r="AM300" s="79" t="s">
        <v>2144</v>
      </c>
      <c r="AN300" s="79" t="b">
        <v>0</v>
      </c>
      <c r="AO300" s="85" t="s">
        <v>2014</v>
      </c>
      <c r="AP300" s="79" t="s">
        <v>178</v>
      </c>
      <c r="AQ300" s="79">
        <v>0</v>
      </c>
      <c r="AR300" s="79">
        <v>0</v>
      </c>
      <c r="AS300" s="79"/>
      <c r="AT300" s="79"/>
      <c r="AU300" s="79"/>
      <c r="AV300" s="79"/>
      <c r="AW300" s="79"/>
      <c r="AX300" s="79"/>
      <c r="AY300" s="79"/>
      <c r="AZ300" s="79"/>
      <c r="BA300" s="78" t="str">
        <f>REPLACE(INDEX(GroupVertices[Group],MATCH(Edges[[#This Row],[Vertex 1]],GroupVertices[Vertex],0)),1,1,"")</f>
        <v>4</v>
      </c>
      <c r="BB300" s="78" t="str">
        <f>REPLACE(INDEX(GroupVertices[Group],MATCH(Edges[[#This Row],[Vertex 2]],GroupVertices[Vertex],0)),1,1,"")</f>
        <v>4</v>
      </c>
    </row>
    <row r="301" spans="1:54" ht="15">
      <c r="A301" s="65" t="s">
        <v>285</v>
      </c>
      <c r="B301" s="65" t="s">
        <v>285</v>
      </c>
      <c r="C301" s="66" t="s">
        <v>2795</v>
      </c>
      <c r="D301" s="67"/>
      <c r="E301" s="68"/>
      <c r="F301" s="69"/>
      <c r="G301" s="66"/>
      <c r="H301" s="70"/>
      <c r="I301" s="71"/>
      <c r="J301" s="71"/>
      <c r="K301" s="34" t="s">
        <v>65</v>
      </c>
      <c r="L301" s="77">
        <v>301</v>
      </c>
      <c r="M301" s="77"/>
      <c r="N301" s="73"/>
      <c r="O301" s="79" t="s">
        <v>178</v>
      </c>
      <c r="P301" s="81">
        <v>43527.88653935185</v>
      </c>
      <c r="Q301" s="79" t="s">
        <v>581</v>
      </c>
      <c r="R301" s="79"/>
      <c r="S301" s="79"/>
      <c r="T301" s="79" t="s">
        <v>788</v>
      </c>
      <c r="U301" s="79"/>
      <c r="V301" s="82" t="s">
        <v>875</v>
      </c>
      <c r="W301" s="81">
        <v>43527.88653935185</v>
      </c>
      <c r="X301" s="82" t="s">
        <v>1418</v>
      </c>
      <c r="Y301" s="79"/>
      <c r="Z301" s="79"/>
      <c r="AA301" s="85" t="s">
        <v>2015</v>
      </c>
      <c r="AB301" s="85" t="s">
        <v>2014</v>
      </c>
      <c r="AC301" s="79" t="b">
        <v>0</v>
      </c>
      <c r="AD301" s="79">
        <v>4</v>
      </c>
      <c r="AE301" s="85" t="s">
        <v>2117</v>
      </c>
      <c r="AF301" s="79" t="b">
        <v>0</v>
      </c>
      <c r="AG301" s="79" t="s">
        <v>2139</v>
      </c>
      <c r="AH301" s="79"/>
      <c r="AI301" s="85" t="s">
        <v>2100</v>
      </c>
      <c r="AJ301" s="79" t="b">
        <v>0</v>
      </c>
      <c r="AK301" s="79">
        <v>1</v>
      </c>
      <c r="AL301" s="85" t="s">
        <v>2100</v>
      </c>
      <c r="AM301" s="79" t="s">
        <v>2144</v>
      </c>
      <c r="AN301" s="79" t="b">
        <v>0</v>
      </c>
      <c r="AO301" s="85" t="s">
        <v>2014</v>
      </c>
      <c r="AP301" s="79" t="s">
        <v>178</v>
      </c>
      <c r="AQ301" s="79">
        <v>0</v>
      </c>
      <c r="AR301" s="79">
        <v>0</v>
      </c>
      <c r="AS301" s="79"/>
      <c r="AT301" s="79"/>
      <c r="AU301" s="79"/>
      <c r="AV301" s="79"/>
      <c r="AW301" s="79"/>
      <c r="AX301" s="79"/>
      <c r="AY301" s="79"/>
      <c r="AZ301" s="79"/>
      <c r="BA301" s="78" t="str">
        <f>REPLACE(INDEX(GroupVertices[Group],MATCH(Edges[[#This Row],[Vertex 1]],GroupVertices[Vertex],0)),1,1,"")</f>
        <v>4</v>
      </c>
      <c r="BB301" s="78" t="str">
        <f>REPLACE(INDEX(GroupVertices[Group],MATCH(Edges[[#This Row],[Vertex 2]],GroupVertices[Vertex],0)),1,1,"")</f>
        <v>4</v>
      </c>
    </row>
    <row r="302" spans="1:54" ht="15">
      <c r="A302" s="65" t="s">
        <v>285</v>
      </c>
      <c r="B302" s="65" t="s">
        <v>285</v>
      </c>
      <c r="C302" s="66" t="s">
        <v>2795</v>
      </c>
      <c r="D302" s="67"/>
      <c r="E302" s="68"/>
      <c r="F302" s="69"/>
      <c r="G302" s="66"/>
      <c r="H302" s="70"/>
      <c r="I302" s="71"/>
      <c r="J302" s="71"/>
      <c r="K302" s="34" t="s">
        <v>65</v>
      </c>
      <c r="L302" s="77">
        <v>302</v>
      </c>
      <c r="M302" s="77"/>
      <c r="N302" s="73"/>
      <c r="O302" s="79" t="s">
        <v>178</v>
      </c>
      <c r="P302" s="81">
        <v>43527.88859953704</v>
      </c>
      <c r="Q302" s="79" t="s">
        <v>334</v>
      </c>
      <c r="R302" s="82" t="s">
        <v>745</v>
      </c>
      <c r="S302" s="79" t="s">
        <v>780</v>
      </c>
      <c r="T302" s="79" t="s">
        <v>787</v>
      </c>
      <c r="U302" s="79"/>
      <c r="V302" s="82" t="s">
        <v>875</v>
      </c>
      <c r="W302" s="81">
        <v>43527.88859953704</v>
      </c>
      <c r="X302" s="82" t="s">
        <v>1419</v>
      </c>
      <c r="Y302" s="79"/>
      <c r="Z302" s="79"/>
      <c r="AA302" s="85" t="s">
        <v>2016</v>
      </c>
      <c r="AB302" s="79"/>
      <c r="AC302" s="79" t="b">
        <v>0</v>
      </c>
      <c r="AD302" s="79">
        <v>11</v>
      </c>
      <c r="AE302" s="85" t="s">
        <v>2100</v>
      </c>
      <c r="AF302" s="79" t="b">
        <v>1</v>
      </c>
      <c r="AG302" s="79" t="s">
        <v>2139</v>
      </c>
      <c r="AH302" s="79"/>
      <c r="AI302" s="85" t="s">
        <v>1961</v>
      </c>
      <c r="AJ302" s="79" t="b">
        <v>0</v>
      </c>
      <c r="AK302" s="79">
        <v>3</v>
      </c>
      <c r="AL302" s="85" t="s">
        <v>2100</v>
      </c>
      <c r="AM302" s="79" t="s">
        <v>2144</v>
      </c>
      <c r="AN302" s="79" t="b">
        <v>0</v>
      </c>
      <c r="AO302" s="85" t="s">
        <v>2016</v>
      </c>
      <c r="AP302" s="79" t="s">
        <v>178</v>
      </c>
      <c r="AQ302" s="79">
        <v>0</v>
      </c>
      <c r="AR302" s="79">
        <v>0</v>
      </c>
      <c r="AS302" s="79"/>
      <c r="AT302" s="79"/>
      <c r="AU302" s="79"/>
      <c r="AV302" s="79"/>
      <c r="AW302" s="79"/>
      <c r="AX302" s="79"/>
      <c r="AY302" s="79"/>
      <c r="AZ302" s="79"/>
      <c r="BA302" s="78" t="str">
        <f>REPLACE(INDEX(GroupVertices[Group],MATCH(Edges[[#This Row],[Vertex 1]],GroupVertices[Vertex],0)),1,1,"")</f>
        <v>4</v>
      </c>
      <c r="BB302" s="78" t="str">
        <f>REPLACE(INDEX(GroupVertices[Group],MATCH(Edges[[#This Row],[Vertex 2]],GroupVertices[Vertex],0)),1,1,"")</f>
        <v>4</v>
      </c>
    </row>
    <row r="303" spans="1:54" ht="15">
      <c r="A303" s="65" t="s">
        <v>285</v>
      </c>
      <c r="B303" s="65" t="s">
        <v>285</v>
      </c>
      <c r="C303" s="66" t="s">
        <v>2795</v>
      </c>
      <c r="D303" s="67"/>
      <c r="E303" s="68"/>
      <c r="F303" s="69"/>
      <c r="G303" s="66"/>
      <c r="H303" s="70"/>
      <c r="I303" s="71"/>
      <c r="J303" s="71"/>
      <c r="K303" s="34" t="s">
        <v>65</v>
      </c>
      <c r="L303" s="77">
        <v>303</v>
      </c>
      <c r="M303" s="77"/>
      <c r="N303" s="73"/>
      <c r="O303" s="79" t="s">
        <v>178</v>
      </c>
      <c r="P303" s="81">
        <v>43527.892476851855</v>
      </c>
      <c r="Q303" s="79" t="s">
        <v>695</v>
      </c>
      <c r="R303" s="79"/>
      <c r="S303" s="79"/>
      <c r="T303" s="79" t="s">
        <v>787</v>
      </c>
      <c r="U303" s="79"/>
      <c r="V303" s="82" t="s">
        <v>875</v>
      </c>
      <c r="W303" s="81">
        <v>43527.892476851855</v>
      </c>
      <c r="X303" s="82" t="s">
        <v>1420</v>
      </c>
      <c r="Y303" s="79"/>
      <c r="Z303" s="79"/>
      <c r="AA303" s="85" t="s">
        <v>2017</v>
      </c>
      <c r="AB303" s="85" t="s">
        <v>2016</v>
      </c>
      <c r="AC303" s="79" t="b">
        <v>0</v>
      </c>
      <c r="AD303" s="79">
        <v>4</v>
      </c>
      <c r="AE303" s="85" t="s">
        <v>2117</v>
      </c>
      <c r="AF303" s="79" t="b">
        <v>0</v>
      </c>
      <c r="AG303" s="79" t="s">
        <v>2139</v>
      </c>
      <c r="AH303" s="79"/>
      <c r="AI303" s="85" t="s">
        <v>2100</v>
      </c>
      <c r="AJ303" s="79" t="b">
        <v>0</v>
      </c>
      <c r="AK303" s="79">
        <v>0</v>
      </c>
      <c r="AL303" s="85" t="s">
        <v>2100</v>
      </c>
      <c r="AM303" s="79" t="s">
        <v>2144</v>
      </c>
      <c r="AN303" s="79" t="b">
        <v>0</v>
      </c>
      <c r="AO303" s="85" t="s">
        <v>2016</v>
      </c>
      <c r="AP303" s="79" t="s">
        <v>178</v>
      </c>
      <c r="AQ303" s="79">
        <v>0</v>
      </c>
      <c r="AR303" s="79">
        <v>0</v>
      </c>
      <c r="AS303" s="79"/>
      <c r="AT303" s="79"/>
      <c r="AU303" s="79"/>
      <c r="AV303" s="79"/>
      <c r="AW303" s="79"/>
      <c r="AX303" s="79"/>
      <c r="AY303" s="79"/>
      <c r="AZ303" s="79"/>
      <c r="BA303" s="78" t="str">
        <f>REPLACE(INDEX(GroupVertices[Group],MATCH(Edges[[#This Row],[Vertex 1]],GroupVertices[Vertex],0)),1,1,"")</f>
        <v>4</v>
      </c>
      <c r="BB303" s="78" t="str">
        <f>REPLACE(INDEX(GroupVertices[Group],MATCH(Edges[[#This Row],[Vertex 2]],GroupVertices[Vertex],0)),1,1,"")</f>
        <v>4</v>
      </c>
    </row>
    <row r="304" spans="1:54" ht="15">
      <c r="A304" s="65" t="s">
        <v>285</v>
      </c>
      <c r="B304" s="65" t="s">
        <v>285</v>
      </c>
      <c r="C304" s="66" t="s">
        <v>2795</v>
      </c>
      <c r="D304" s="67"/>
      <c r="E304" s="68"/>
      <c r="F304" s="69"/>
      <c r="G304" s="66"/>
      <c r="H304" s="70"/>
      <c r="I304" s="71"/>
      <c r="J304" s="71"/>
      <c r="K304" s="34" t="s">
        <v>65</v>
      </c>
      <c r="L304" s="77">
        <v>304</v>
      </c>
      <c r="M304" s="77"/>
      <c r="N304" s="73"/>
      <c r="O304" s="79" t="s">
        <v>178</v>
      </c>
      <c r="P304" s="81">
        <v>43527.89498842593</v>
      </c>
      <c r="Q304" s="79" t="s">
        <v>442</v>
      </c>
      <c r="R304" s="82" t="s">
        <v>744</v>
      </c>
      <c r="S304" s="79" t="s">
        <v>780</v>
      </c>
      <c r="T304" s="79" t="s">
        <v>787</v>
      </c>
      <c r="U304" s="79"/>
      <c r="V304" s="82" t="s">
        <v>875</v>
      </c>
      <c r="W304" s="81">
        <v>43527.89498842593</v>
      </c>
      <c r="X304" s="82" t="s">
        <v>1421</v>
      </c>
      <c r="Y304" s="79"/>
      <c r="Z304" s="79"/>
      <c r="AA304" s="85" t="s">
        <v>2018</v>
      </c>
      <c r="AB304" s="79"/>
      <c r="AC304" s="79" t="b">
        <v>0</v>
      </c>
      <c r="AD304" s="79">
        <v>14</v>
      </c>
      <c r="AE304" s="85" t="s">
        <v>2100</v>
      </c>
      <c r="AF304" s="79" t="b">
        <v>1</v>
      </c>
      <c r="AG304" s="79" t="s">
        <v>2139</v>
      </c>
      <c r="AH304" s="79"/>
      <c r="AI304" s="85" t="s">
        <v>1962</v>
      </c>
      <c r="AJ304" s="79" t="b">
        <v>0</v>
      </c>
      <c r="AK304" s="79">
        <v>2</v>
      </c>
      <c r="AL304" s="85" t="s">
        <v>2100</v>
      </c>
      <c r="AM304" s="79" t="s">
        <v>2144</v>
      </c>
      <c r="AN304" s="79" t="b">
        <v>0</v>
      </c>
      <c r="AO304" s="85" t="s">
        <v>2018</v>
      </c>
      <c r="AP304" s="79" t="s">
        <v>178</v>
      </c>
      <c r="AQ304" s="79">
        <v>0</v>
      </c>
      <c r="AR304" s="79">
        <v>0</v>
      </c>
      <c r="AS304" s="79"/>
      <c r="AT304" s="79"/>
      <c r="AU304" s="79"/>
      <c r="AV304" s="79"/>
      <c r="AW304" s="79"/>
      <c r="AX304" s="79"/>
      <c r="AY304" s="79"/>
      <c r="AZ304" s="79"/>
      <c r="BA304" s="78" t="str">
        <f>REPLACE(INDEX(GroupVertices[Group],MATCH(Edges[[#This Row],[Vertex 1]],GroupVertices[Vertex],0)),1,1,"")</f>
        <v>4</v>
      </c>
      <c r="BB304" s="78" t="str">
        <f>REPLACE(INDEX(GroupVertices[Group],MATCH(Edges[[#This Row],[Vertex 2]],GroupVertices[Vertex],0)),1,1,"")</f>
        <v>4</v>
      </c>
    </row>
    <row r="305" spans="1:54" ht="15">
      <c r="A305" s="65" t="s">
        <v>285</v>
      </c>
      <c r="B305" s="65" t="s">
        <v>285</v>
      </c>
      <c r="C305" s="66" t="s">
        <v>2795</v>
      </c>
      <c r="D305" s="67"/>
      <c r="E305" s="68"/>
      <c r="F305" s="69"/>
      <c r="G305" s="66"/>
      <c r="H305" s="70"/>
      <c r="I305" s="71"/>
      <c r="J305" s="71"/>
      <c r="K305" s="34" t="s">
        <v>65</v>
      </c>
      <c r="L305" s="77">
        <v>305</v>
      </c>
      <c r="M305" s="77"/>
      <c r="N305" s="73"/>
      <c r="O305" s="79" t="s">
        <v>178</v>
      </c>
      <c r="P305" s="81">
        <v>43527.90692129629</v>
      </c>
      <c r="Q305" s="79" t="s">
        <v>696</v>
      </c>
      <c r="R305" s="82" t="s">
        <v>746</v>
      </c>
      <c r="S305" s="79" t="s">
        <v>780</v>
      </c>
      <c r="T305" s="79" t="s">
        <v>787</v>
      </c>
      <c r="U305" s="79"/>
      <c r="V305" s="82" t="s">
        <v>875</v>
      </c>
      <c r="W305" s="81">
        <v>43527.90692129629</v>
      </c>
      <c r="X305" s="82" t="s">
        <v>1422</v>
      </c>
      <c r="Y305" s="79"/>
      <c r="Z305" s="79"/>
      <c r="AA305" s="85" t="s">
        <v>2019</v>
      </c>
      <c r="AB305" s="79"/>
      <c r="AC305" s="79" t="b">
        <v>0</v>
      </c>
      <c r="AD305" s="79">
        <v>19</v>
      </c>
      <c r="AE305" s="85" t="s">
        <v>2100</v>
      </c>
      <c r="AF305" s="79" t="b">
        <v>1</v>
      </c>
      <c r="AG305" s="79" t="s">
        <v>2139</v>
      </c>
      <c r="AH305" s="79"/>
      <c r="AI305" s="85" t="s">
        <v>1963</v>
      </c>
      <c r="AJ305" s="79" t="b">
        <v>0</v>
      </c>
      <c r="AK305" s="79">
        <v>0</v>
      </c>
      <c r="AL305" s="85" t="s">
        <v>2100</v>
      </c>
      <c r="AM305" s="79" t="s">
        <v>2144</v>
      </c>
      <c r="AN305" s="79" t="b">
        <v>0</v>
      </c>
      <c r="AO305" s="85" t="s">
        <v>2019</v>
      </c>
      <c r="AP305" s="79" t="s">
        <v>178</v>
      </c>
      <c r="AQ305" s="79">
        <v>0</v>
      </c>
      <c r="AR305" s="79">
        <v>0</v>
      </c>
      <c r="AS305" s="79"/>
      <c r="AT305" s="79"/>
      <c r="AU305" s="79"/>
      <c r="AV305" s="79"/>
      <c r="AW305" s="79"/>
      <c r="AX305" s="79"/>
      <c r="AY305" s="79"/>
      <c r="AZ305" s="79"/>
      <c r="BA305" s="78" t="str">
        <f>REPLACE(INDEX(GroupVertices[Group],MATCH(Edges[[#This Row],[Vertex 1]],GroupVertices[Vertex],0)),1,1,"")</f>
        <v>4</v>
      </c>
      <c r="BB305" s="78" t="str">
        <f>REPLACE(INDEX(GroupVertices[Group],MATCH(Edges[[#This Row],[Vertex 2]],GroupVertices[Vertex],0)),1,1,"")</f>
        <v>4</v>
      </c>
    </row>
    <row r="306" spans="1:54" ht="15">
      <c r="A306" s="65" t="s">
        <v>285</v>
      </c>
      <c r="B306" s="65" t="s">
        <v>285</v>
      </c>
      <c r="C306" s="66" t="s">
        <v>2795</v>
      </c>
      <c r="D306" s="67"/>
      <c r="E306" s="68"/>
      <c r="F306" s="69"/>
      <c r="G306" s="66"/>
      <c r="H306" s="70"/>
      <c r="I306" s="71"/>
      <c r="J306" s="71"/>
      <c r="K306" s="34" t="s">
        <v>65</v>
      </c>
      <c r="L306" s="77">
        <v>306</v>
      </c>
      <c r="M306" s="77"/>
      <c r="N306" s="73"/>
      <c r="O306" s="79" t="s">
        <v>178</v>
      </c>
      <c r="P306" s="81">
        <v>43527.90795138889</v>
      </c>
      <c r="Q306" s="79" t="s">
        <v>363</v>
      </c>
      <c r="R306" s="79"/>
      <c r="S306" s="79"/>
      <c r="T306" s="79" t="s">
        <v>787</v>
      </c>
      <c r="U306" s="79"/>
      <c r="V306" s="82" t="s">
        <v>875</v>
      </c>
      <c r="W306" s="81">
        <v>43527.90795138889</v>
      </c>
      <c r="X306" s="82" t="s">
        <v>1423</v>
      </c>
      <c r="Y306" s="79"/>
      <c r="Z306" s="79"/>
      <c r="AA306" s="85" t="s">
        <v>2020</v>
      </c>
      <c r="AB306" s="85" t="s">
        <v>2019</v>
      </c>
      <c r="AC306" s="79" t="b">
        <v>0</v>
      </c>
      <c r="AD306" s="79">
        <v>23</v>
      </c>
      <c r="AE306" s="85" t="s">
        <v>2117</v>
      </c>
      <c r="AF306" s="79" t="b">
        <v>0</v>
      </c>
      <c r="AG306" s="79" t="s">
        <v>2139</v>
      </c>
      <c r="AH306" s="79"/>
      <c r="AI306" s="85" t="s">
        <v>2100</v>
      </c>
      <c r="AJ306" s="79" t="b">
        <v>0</v>
      </c>
      <c r="AK306" s="79">
        <v>2</v>
      </c>
      <c r="AL306" s="85" t="s">
        <v>2100</v>
      </c>
      <c r="AM306" s="79" t="s">
        <v>2144</v>
      </c>
      <c r="AN306" s="79" t="b">
        <v>0</v>
      </c>
      <c r="AO306" s="85" t="s">
        <v>2019</v>
      </c>
      <c r="AP306" s="79" t="s">
        <v>178</v>
      </c>
      <c r="AQ306" s="79">
        <v>0</v>
      </c>
      <c r="AR306" s="79">
        <v>0</v>
      </c>
      <c r="AS306" s="79"/>
      <c r="AT306" s="79"/>
      <c r="AU306" s="79"/>
      <c r="AV306" s="79"/>
      <c r="AW306" s="79"/>
      <c r="AX306" s="79"/>
      <c r="AY306" s="79"/>
      <c r="AZ306" s="79"/>
      <c r="BA306" s="78" t="str">
        <f>REPLACE(INDEX(GroupVertices[Group],MATCH(Edges[[#This Row],[Vertex 1]],GroupVertices[Vertex],0)),1,1,"")</f>
        <v>4</v>
      </c>
      <c r="BB306" s="78" t="str">
        <f>REPLACE(INDEX(GroupVertices[Group],MATCH(Edges[[#This Row],[Vertex 2]],GroupVertices[Vertex],0)),1,1,"")</f>
        <v>4</v>
      </c>
    </row>
    <row r="307" spans="1:54" ht="15">
      <c r="A307" s="65" t="s">
        <v>285</v>
      </c>
      <c r="B307" s="65" t="s">
        <v>285</v>
      </c>
      <c r="C307" s="66" t="s">
        <v>2795</v>
      </c>
      <c r="D307" s="67"/>
      <c r="E307" s="68"/>
      <c r="F307" s="69"/>
      <c r="G307" s="66"/>
      <c r="H307" s="70"/>
      <c r="I307" s="71"/>
      <c r="J307" s="71"/>
      <c r="K307" s="34" t="s">
        <v>65</v>
      </c>
      <c r="L307" s="77">
        <v>307</v>
      </c>
      <c r="M307" s="77"/>
      <c r="N307" s="73"/>
      <c r="O307" s="79" t="s">
        <v>178</v>
      </c>
      <c r="P307" s="81">
        <v>43527.90887731482</v>
      </c>
      <c r="Q307" s="79" t="s">
        <v>348</v>
      </c>
      <c r="R307" s="79"/>
      <c r="S307" s="79"/>
      <c r="T307" s="79" t="s">
        <v>787</v>
      </c>
      <c r="U307" s="79"/>
      <c r="V307" s="82" t="s">
        <v>875</v>
      </c>
      <c r="W307" s="81">
        <v>43527.90887731482</v>
      </c>
      <c r="X307" s="82" t="s">
        <v>768</v>
      </c>
      <c r="Y307" s="79"/>
      <c r="Z307" s="79"/>
      <c r="AA307" s="85" t="s">
        <v>2021</v>
      </c>
      <c r="AB307" s="85" t="s">
        <v>2020</v>
      </c>
      <c r="AC307" s="79" t="b">
        <v>0</v>
      </c>
      <c r="AD307" s="79">
        <v>27</v>
      </c>
      <c r="AE307" s="85" t="s">
        <v>2117</v>
      </c>
      <c r="AF307" s="79" t="b">
        <v>0</v>
      </c>
      <c r="AG307" s="79" t="s">
        <v>2139</v>
      </c>
      <c r="AH307" s="79"/>
      <c r="AI307" s="85" t="s">
        <v>2100</v>
      </c>
      <c r="AJ307" s="79" t="b">
        <v>0</v>
      </c>
      <c r="AK307" s="79">
        <v>5</v>
      </c>
      <c r="AL307" s="85" t="s">
        <v>2100</v>
      </c>
      <c r="AM307" s="79" t="s">
        <v>2144</v>
      </c>
      <c r="AN307" s="79" t="b">
        <v>0</v>
      </c>
      <c r="AO307" s="85" t="s">
        <v>2020</v>
      </c>
      <c r="AP307" s="79" t="s">
        <v>178</v>
      </c>
      <c r="AQ307" s="79">
        <v>0</v>
      </c>
      <c r="AR307" s="79">
        <v>0</v>
      </c>
      <c r="AS307" s="79"/>
      <c r="AT307" s="79"/>
      <c r="AU307" s="79"/>
      <c r="AV307" s="79"/>
      <c r="AW307" s="79"/>
      <c r="AX307" s="79"/>
      <c r="AY307" s="79"/>
      <c r="AZ307" s="79"/>
      <c r="BA307" s="78" t="str">
        <f>REPLACE(INDEX(GroupVertices[Group],MATCH(Edges[[#This Row],[Vertex 1]],GroupVertices[Vertex],0)),1,1,"")</f>
        <v>4</v>
      </c>
      <c r="BB307" s="78" t="str">
        <f>REPLACE(INDEX(GroupVertices[Group],MATCH(Edges[[#This Row],[Vertex 2]],GroupVertices[Vertex],0)),1,1,"")</f>
        <v>4</v>
      </c>
    </row>
    <row r="308" spans="1:54" ht="15">
      <c r="A308" s="65" t="s">
        <v>285</v>
      </c>
      <c r="B308" s="65" t="s">
        <v>285</v>
      </c>
      <c r="C308" s="66" t="s">
        <v>2795</v>
      </c>
      <c r="D308" s="67"/>
      <c r="E308" s="68"/>
      <c r="F308" s="69"/>
      <c r="G308" s="66"/>
      <c r="H308" s="70"/>
      <c r="I308" s="71"/>
      <c r="J308" s="71"/>
      <c r="K308" s="34" t="s">
        <v>65</v>
      </c>
      <c r="L308" s="77">
        <v>308</v>
      </c>
      <c r="M308" s="77"/>
      <c r="N308" s="73"/>
      <c r="O308" s="79" t="s">
        <v>178</v>
      </c>
      <c r="P308" s="81">
        <v>43527.91168981481</v>
      </c>
      <c r="Q308" s="79" t="s">
        <v>697</v>
      </c>
      <c r="R308" s="82" t="s">
        <v>746</v>
      </c>
      <c r="S308" s="79" t="s">
        <v>780</v>
      </c>
      <c r="T308" s="79" t="s">
        <v>787</v>
      </c>
      <c r="U308" s="79"/>
      <c r="V308" s="82" t="s">
        <v>875</v>
      </c>
      <c r="W308" s="81">
        <v>43527.91168981481</v>
      </c>
      <c r="X308" s="82" t="s">
        <v>1424</v>
      </c>
      <c r="Y308" s="79"/>
      <c r="Z308" s="79"/>
      <c r="AA308" s="85" t="s">
        <v>2022</v>
      </c>
      <c r="AB308" s="79"/>
      <c r="AC308" s="79" t="b">
        <v>0</v>
      </c>
      <c r="AD308" s="79">
        <v>5</v>
      </c>
      <c r="AE308" s="85" t="s">
        <v>2100</v>
      </c>
      <c r="AF308" s="79" t="b">
        <v>1</v>
      </c>
      <c r="AG308" s="79" t="s">
        <v>2139</v>
      </c>
      <c r="AH308" s="79"/>
      <c r="AI308" s="85" t="s">
        <v>1963</v>
      </c>
      <c r="AJ308" s="79" t="b">
        <v>0</v>
      </c>
      <c r="AK308" s="79">
        <v>0</v>
      </c>
      <c r="AL308" s="85" t="s">
        <v>2100</v>
      </c>
      <c r="AM308" s="79" t="s">
        <v>2144</v>
      </c>
      <c r="AN308" s="79" t="b">
        <v>0</v>
      </c>
      <c r="AO308" s="85" t="s">
        <v>2022</v>
      </c>
      <c r="AP308" s="79" t="s">
        <v>178</v>
      </c>
      <c r="AQ308" s="79">
        <v>0</v>
      </c>
      <c r="AR308" s="79">
        <v>0</v>
      </c>
      <c r="AS308" s="79"/>
      <c r="AT308" s="79"/>
      <c r="AU308" s="79"/>
      <c r="AV308" s="79"/>
      <c r="AW308" s="79"/>
      <c r="AX308" s="79"/>
      <c r="AY308" s="79"/>
      <c r="AZ308" s="79"/>
      <c r="BA308" s="78" t="str">
        <f>REPLACE(INDEX(GroupVertices[Group],MATCH(Edges[[#This Row],[Vertex 1]],GroupVertices[Vertex],0)),1,1,"")</f>
        <v>4</v>
      </c>
      <c r="BB308" s="78" t="str">
        <f>REPLACE(INDEX(GroupVertices[Group],MATCH(Edges[[#This Row],[Vertex 2]],GroupVertices[Vertex],0)),1,1,"")</f>
        <v>4</v>
      </c>
    </row>
    <row r="309" spans="1:54" ht="15">
      <c r="A309" s="65" t="s">
        <v>285</v>
      </c>
      <c r="B309" s="65" t="s">
        <v>285</v>
      </c>
      <c r="C309" s="66" t="s">
        <v>2795</v>
      </c>
      <c r="D309" s="67"/>
      <c r="E309" s="68"/>
      <c r="F309" s="69"/>
      <c r="G309" s="66"/>
      <c r="H309" s="70"/>
      <c r="I309" s="71"/>
      <c r="J309" s="71"/>
      <c r="K309" s="34" t="s">
        <v>65</v>
      </c>
      <c r="L309" s="77">
        <v>309</v>
      </c>
      <c r="M309" s="77"/>
      <c r="N309" s="73"/>
      <c r="O309" s="79" t="s">
        <v>178</v>
      </c>
      <c r="P309" s="81">
        <v>43534.79702546296</v>
      </c>
      <c r="Q309" s="79" t="s">
        <v>700</v>
      </c>
      <c r="R309" s="82" t="s">
        <v>779</v>
      </c>
      <c r="S309" s="79" t="s">
        <v>780</v>
      </c>
      <c r="T309" s="79" t="s">
        <v>787</v>
      </c>
      <c r="U309" s="79"/>
      <c r="V309" s="82" t="s">
        <v>875</v>
      </c>
      <c r="W309" s="81">
        <v>43534.79702546296</v>
      </c>
      <c r="X309" s="82" t="s">
        <v>776</v>
      </c>
      <c r="Y309" s="79"/>
      <c r="Z309" s="79"/>
      <c r="AA309" s="85" t="s">
        <v>2025</v>
      </c>
      <c r="AB309" s="79"/>
      <c r="AC309" s="79" t="b">
        <v>0</v>
      </c>
      <c r="AD309" s="79">
        <v>4</v>
      </c>
      <c r="AE309" s="85" t="s">
        <v>2100</v>
      </c>
      <c r="AF309" s="79" t="b">
        <v>1</v>
      </c>
      <c r="AG309" s="79" t="s">
        <v>2139</v>
      </c>
      <c r="AH309" s="79"/>
      <c r="AI309" s="85" t="s">
        <v>1972</v>
      </c>
      <c r="AJ309" s="79" t="b">
        <v>0</v>
      </c>
      <c r="AK309" s="79">
        <v>0</v>
      </c>
      <c r="AL309" s="85" t="s">
        <v>2100</v>
      </c>
      <c r="AM309" s="79" t="s">
        <v>2145</v>
      </c>
      <c r="AN309" s="79" t="b">
        <v>0</v>
      </c>
      <c r="AO309" s="85" t="s">
        <v>2025</v>
      </c>
      <c r="AP309" s="79" t="s">
        <v>178</v>
      </c>
      <c r="AQ309" s="79">
        <v>0</v>
      </c>
      <c r="AR309" s="79">
        <v>0</v>
      </c>
      <c r="AS309" s="79"/>
      <c r="AT309" s="79"/>
      <c r="AU309" s="79"/>
      <c r="AV309" s="79"/>
      <c r="AW309" s="79"/>
      <c r="AX309" s="79"/>
      <c r="AY309" s="79"/>
      <c r="AZ309" s="79"/>
      <c r="BA309" s="78" t="str">
        <f>REPLACE(INDEX(GroupVertices[Group],MATCH(Edges[[#This Row],[Vertex 1]],GroupVertices[Vertex],0)),1,1,"")</f>
        <v>4</v>
      </c>
      <c r="BB309" s="78" t="str">
        <f>REPLACE(INDEX(GroupVertices[Group],MATCH(Edges[[#This Row],[Vertex 2]],GroupVertices[Vertex],0)),1,1,"")</f>
        <v>4</v>
      </c>
    </row>
    <row r="310" spans="1:54" ht="15">
      <c r="A310" s="65" t="s">
        <v>285</v>
      </c>
      <c r="B310" s="65" t="s">
        <v>285</v>
      </c>
      <c r="C310" s="66" t="s">
        <v>2795</v>
      </c>
      <c r="D310" s="67"/>
      <c r="E310" s="68"/>
      <c r="F310" s="69"/>
      <c r="G310" s="66"/>
      <c r="H310" s="70"/>
      <c r="I310" s="71"/>
      <c r="J310" s="71"/>
      <c r="K310" s="34" t="s">
        <v>65</v>
      </c>
      <c r="L310" s="77">
        <v>310</v>
      </c>
      <c r="M310" s="77"/>
      <c r="N310" s="73"/>
      <c r="O310" s="79" t="s">
        <v>178</v>
      </c>
      <c r="P310" s="81">
        <v>43534.82438657407</v>
      </c>
      <c r="Q310" s="79" t="s">
        <v>701</v>
      </c>
      <c r="R310" s="79"/>
      <c r="S310" s="79"/>
      <c r="T310" s="79" t="s">
        <v>787</v>
      </c>
      <c r="U310" s="79"/>
      <c r="V310" s="82" t="s">
        <v>875</v>
      </c>
      <c r="W310" s="81">
        <v>43534.82438657407</v>
      </c>
      <c r="X310" s="82" t="s">
        <v>1427</v>
      </c>
      <c r="Y310" s="79"/>
      <c r="Z310" s="79"/>
      <c r="AA310" s="85" t="s">
        <v>2026</v>
      </c>
      <c r="AB310" s="79"/>
      <c r="AC310" s="79" t="b">
        <v>0</v>
      </c>
      <c r="AD310" s="79">
        <v>2</v>
      </c>
      <c r="AE310" s="85" t="s">
        <v>2100</v>
      </c>
      <c r="AF310" s="79" t="b">
        <v>0</v>
      </c>
      <c r="AG310" s="79" t="s">
        <v>2139</v>
      </c>
      <c r="AH310" s="79"/>
      <c r="AI310" s="85" t="s">
        <v>2100</v>
      </c>
      <c r="AJ310" s="79" t="b">
        <v>0</v>
      </c>
      <c r="AK310" s="79">
        <v>0</v>
      </c>
      <c r="AL310" s="85" t="s">
        <v>2100</v>
      </c>
      <c r="AM310" s="79" t="s">
        <v>2144</v>
      </c>
      <c r="AN310" s="79" t="b">
        <v>0</v>
      </c>
      <c r="AO310" s="85" t="s">
        <v>2026</v>
      </c>
      <c r="AP310" s="79" t="s">
        <v>178</v>
      </c>
      <c r="AQ310" s="79">
        <v>0</v>
      </c>
      <c r="AR310" s="79">
        <v>0</v>
      </c>
      <c r="AS310" s="79"/>
      <c r="AT310" s="79"/>
      <c r="AU310" s="79"/>
      <c r="AV310" s="79"/>
      <c r="AW310" s="79"/>
      <c r="AX310" s="79"/>
      <c r="AY310" s="79"/>
      <c r="AZ310" s="79"/>
      <c r="BA310" s="78" t="str">
        <f>REPLACE(INDEX(GroupVertices[Group],MATCH(Edges[[#This Row],[Vertex 1]],GroupVertices[Vertex],0)),1,1,"")</f>
        <v>4</v>
      </c>
      <c r="BB310" s="78" t="str">
        <f>REPLACE(INDEX(GroupVertices[Group],MATCH(Edges[[#This Row],[Vertex 2]],GroupVertices[Vertex],0)),1,1,"")</f>
        <v>4</v>
      </c>
    </row>
    <row r="311" spans="1:54" ht="15">
      <c r="A311" s="65" t="s">
        <v>285</v>
      </c>
      <c r="B311" s="65" t="s">
        <v>285</v>
      </c>
      <c r="C311" s="66" t="s">
        <v>2795</v>
      </c>
      <c r="D311" s="67"/>
      <c r="E311" s="68"/>
      <c r="F311" s="69"/>
      <c r="G311" s="66"/>
      <c r="H311" s="70"/>
      <c r="I311" s="71"/>
      <c r="J311" s="71"/>
      <c r="K311" s="34" t="s">
        <v>65</v>
      </c>
      <c r="L311" s="77">
        <v>311</v>
      </c>
      <c r="M311" s="77"/>
      <c r="N311" s="73"/>
      <c r="O311" s="79" t="s">
        <v>178</v>
      </c>
      <c r="P311" s="81">
        <v>43534.83862268519</v>
      </c>
      <c r="Q311" s="79" t="s">
        <v>702</v>
      </c>
      <c r="R311" s="82" t="s">
        <v>753</v>
      </c>
      <c r="S311" s="79" t="s">
        <v>780</v>
      </c>
      <c r="T311" s="79" t="s">
        <v>787</v>
      </c>
      <c r="U311" s="79"/>
      <c r="V311" s="82" t="s">
        <v>875</v>
      </c>
      <c r="W311" s="81">
        <v>43534.83862268519</v>
      </c>
      <c r="X311" s="82" t="s">
        <v>1428</v>
      </c>
      <c r="Y311" s="79"/>
      <c r="Z311" s="79"/>
      <c r="AA311" s="85" t="s">
        <v>2027</v>
      </c>
      <c r="AB311" s="79"/>
      <c r="AC311" s="79" t="b">
        <v>0</v>
      </c>
      <c r="AD311" s="79">
        <v>6</v>
      </c>
      <c r="AE311" s="85" t="s">
        <v>2100</v>
      </c>
      <c r="AF311" s="79" t="b">
        <v>1</v>
      </c>
      <c r="AG311" s="79" t="s">
        <v>2139</v>
      </c>
      <c r="AH311" s="79"/>
      <c r="AI311" s="85" t="s">
        <v>1982</v>
      </c>
      <c r="AJ311" s="79" t="b">
        <v>0</v>
      </c>
      <c r="AK311" s="79">
        <v>0</v>
      </c>
      <c r="AL311" s="85" t="s">
        <v>2100</v>
      </c>
      <c r="AM311" s="79" t="s">
        <v>2144</v>
      </c>
      <c r="AN311" s="79" t="b">
        <v>0</v>
      </c>
      <c r="AO311" s="85" t="s">
        <v>2027</v>
      </c>
      <c r="AP311" s="79" t="s">
        <v>178</v>
      </c>
      <c r="AQ311" s="79">
        <v>0</v>
      </c>
      <c r="AR311" s="79">
        <v>0</v>
      </c>
      <c r="AS311" s="79"/>
      <c r="AT311" s="79"/>
      <c r="AU311" s="79"/>
      <c r="AV311" s="79"/>
      <c r="AW311" s="79"/>
      <c r="AX311" s="79"/>
      <c r="AY311" s="79"/>
      <c r="AZ311" s="79"/>
      <c r="BA311" s="78" t="str">
        <f>REPLACE(INDEX(GroupVertices[Group],MATCH(Edges[[#This Row],[Vertex 1]],GroupVertices[Vertex],0)),1,1,"")</f>
        <v>4</v>
      </c>
      <c r="BB311" s="78" t="str">
        <f>REPLACE(INDEX(GroupVertices[Group],MATCH(Edges[[#This Row],[Vertex 2]],GroupVertices[Vertex],0)),1,1,"")</f>
        <v>4</v>
      </c>
    </row>
    <row r="312" spans="1:54" ht="15">
      <c r="A312" s="65" t="s">
        <v>285</v>
      </c>
      <c r="B312" s="65" t="s">
        <v>285</v>
      </c>
      <c r="C312" s="66" t="s">
        <v>2795</v>
      </c>
      <c r="D312" s="67"/>
      <c r="E312" s="68"/>
      <c r="F312" s="69"/>
      <c r="G312" s="66"/>
      <c r="H312" s="70"/>
      <c r="I312" s="71"/>
      <c r="J312" s="71"/>
      <c r="K312" s="34" t="s">
        <v>65</v>
      </c>
      <c r="L312" s="77">
        <v>312</v>
      </c>
      <c r="M312" s="77"/>
      <c r="N312" s="73"/>
      <c r="O312" s="79" t="s">
        <v>178</v>
      </c>
      <c r="P312" s="81">
        <v>43534.843518518515</v>
      </c>
      <c r="Q312" s="79" t="s">
        <v>703</v>
      </c>
      <c r="R312" s="82" t="s">
        <v>754</v>
      </c>
      <c r="S312" s="79" t="s">
        <v>780</v>
      </c>
      <c r="T312" s="79" t="s">
        <v>787</v>
      </c>
      <c r="U312" s="79"/>
      <c r="V312" s="82" t="s">
        <v>875</v>
      </c>
      <c r="W312" s="81">
        <v>43534.843518518515</v>
      </c>
      <c r="X312" s="82" t="s">
        <v>1429</v>
      </c>
      <c r="Y312" s="79"/>
      <c r="Z312" s="79"/>
      <c r="AA312" s="85" t="s">
        <v>2028</v>
      </c>
      <c r="AB312" s="79"/>
      <c r="AC312" s="79" t="b">
        <v>0</v>
      </c>
      <c r="AD312" s="79">
        <v>1</v>
      </c>
      <c r="AE312" s="85" t="s">
        <v>2100</v>
      </c>
      <c r="AF312" s="79" t="b">
        <v>1</v>
      </c>
      <c r="AG312" s="79" t="s">
        <v>2139</v>
      </c>
      <c r="AH312" s="79"/>
      <c r="AI312" s="85" t="s">
        <v>1984</v>
      </c>
      <c r="AJ312" s="79" t="b">
        <v>0</v>
      </c>
      <c r="AK312" s="79">
        <v>0</v>
      </c>
      <c r="AL312" s="85" t="s">
        <v>2100</v>
      </c>
      <c r="AM312" s="79" t="s">
        <v>2144</v>
      </c>
      <c r="AN312" s="79" t="b">
        <v>0</v>
      </c>
      <c r="AO312" s="85" t="s">
        <v>2028</v>
      </c>
      <c r="AP312" s="79" t="s">
        <v>178</v>
      </c>
      <c r="AQ312" s="79">
        <v>0</v>
      </c>
      <c r="AR312" s="79">
        <v>0</v>
      </c>
      <c r="AS312" s="79"/>
      <c r="AT312" s="79"/>
      <c r="AU312" s="79"/>
      <c r="AV312" s="79"/>
      <c r="AW312" s="79"/>
      <c r="AX312" s="79"/>
      <c r="AY312" s="79"/>
      <c r="AZ312" s="79"/>
      <c r="BA312" s="78" t="str">
        <f>REPLACE(INDEX(GroupVertices[Group],MATCH(Edges[[#This Row],[Vertex 1]],GroupVertices[Vertex],0)),1,1,"")</f>
        <v>4</v>
      </c>
      <c r="BB312" s="78" t="str">
        <f>REPLACE(INDEX(GroupVertices[Group],MATCH(Edges[[#This Row],[Vertex 2]],GroupVertices[Vertex],0)),1,1,"")</f>
        <v>4</v>
      </c>
    </row>
    <row r="313" spans="1:54" ht="15">
      <c r="A313" s="65" t="s">
        <v>285</v>
      </c>
      <c r="B313" s="65" t="s">
        <v>285</v>
      </c>
      <c r="C313" s="66" t="s">
        <v>2795</v>
      </c>
      <c r="D313" s="67"/>
      <c r="E313" s="68"/>
      <c r="F313" s="69"/>
      <c r="G313" s="66"/>
      <c r="H313" s="70"/>
      <c r="I313" s="71"/>
      <c r="J313" s="71"/>
      <c r="K313" s="34" t="s">
        <v>65</v>
      </c>
      <c r="L313" s="77">
        <v>313</v>
      </c>
      <c r="M313" s="77"/>
      <c r="N313" s="73"/>
      <c r="O313" s="79" t="s">
        <v>178</v>
      </c>
      <c r="P313" s="81">
        <v>43534.84510416666</v>
      </c>
      <c r="Q313" s="79" t="s">
        <v>495</v>
      </c>
      <c r="R313" s="79"/>
      <c r="S313" s="79"/>
      <c r="T313" s="79" t="s">
        <v>787</v>
      </c>
      <c r="U313" s="79"/>
      <c r="V313" s="82" t="s">
        <v>875</v>
      </c>
      <c r="W313" s="81">
        <v>43534.84510416666</v>
      </c>
      <c r="X313" s="82" t="s">
        <v>1430</v>
      </c>
      <c r="Y313" s="79"/>
      <c r="Z313" s="79"/>
      <c r="AA313" s="85" t="s">
        <v>2029</v>
      </c>
      <c r="AB313" s="85" t="s">
        <v>2028</v>
      </c>
      <c r="AC313" s="79" t="b">
        <v>0</v>
      </c>
      <c r="AD313" s="79">
        <v>4</v>
      </c>
      <c r="AE313" s="85" t="s">
        <v>2117</v>
      </c>
      <c r="AF313" s="79" t="b">
        <v>0</v>
      </c>
      <c r="AG313" s="79" t="s">
        <v>2139</v>
      </c>
      <c r="AH313" s="79"/>
      <c r="AI313" s="85" t="s">
        <v>2100</v>
      </c>
      <c r="AJ313" s="79" t="b">
        <v>0</v>
      </c>
      <c r="AK313" s="79">
        <v>1</v>
      </c>
      <c r="AL313" s="85" t="s">
        <v>2100</v>
      </c>
      <c r="AM313" s="79" t="s">
        <v>2144</v>
      </c>
      <c r="AN313" s="79" t="b">
        <v>0</v>
      </c>
      <c r="AO313" s="85" t="s">
        <v>2028</v>
      </c>
      <c r="AP313" s="79" t="s">
        <v>178</v>
      </c>
      <c r="AQ313" s="79">
        <v>0</v>
      </c>
      <c r="AR313" s="79">
        <v>0</v>
      </c>
      <c r="AS313" s="79"/>
      <c r="AT313" s="79"/>
      <c r="AU313" s="79"/>
      <c r="AV313" s="79"/>
      <c r="AW313" s="79"/>
      <c r="AX313" s="79"/>
      <c r="AY313" s="79"/>
      <c r="AZ313" s="79"/>
      <c r="BA313" s="78" t="str">
        <f>REPLACE(INDEX(GroupVertices[Group],MATCH(Edges[[#This Row],[Vertex 1]],GroupVertices[Vertex],0)),1,1,"")</f>
        <v>4</v>
      </c>
      <c r="BB313" s="78" t="str">
        <f>REPLACE(INDEX(GroupVertices[Group],MATCH(Edges[[#This Row],[Vertex 2]],GroupVertices[Vertex],0)),1,1,"")</f>
        <v>4</v>
      </c>
    </row>
    <row r="314" spans="1:54" ht="15">
      <c r="A314" s="65" t="s">
        <v>285</v>
      </c>
      <c r="B314" s="65" t="s">
        <v>285</v>
      </c>
      <c r="C314" s="66" t="s">
        <v>2795</v>
      </c>
      <c r="D314" s="67"/>
      <c r="E314" s="68"/>
      <c r="F314" s="69"/>
      <c r="G314" s="66"/>
      <c r="H314" s="70"/>
      <c r="I314" s="71"/>
      <c r="J314" s="71"/>
      <c r="K314" s="34" t="s">
        <v>65</v>
      </c>
      <c r="L314" s="77">
        <v>314</v>
      </c>
      <c r="M314" s="77"/>
      <c r="N314" s="73"/>
      <c r="O314" s="79" t="s">
        <v>178</v>
      </c>
      <c r="P314" s="81">
        <v>43534.84921296296</v>
      </c>
      <c r="Q314" s="79" t="s">
        <v>704</v>
      </c>
      <c r="R314" s="82" t="s">
        <v>755</v>
      </c>
      <c r="S314" s="79" t="s">
        <v>780</v>
      </c>
      <c r="T314" s="79" t="s">
        <v>787</v>
      </c>
      <c r="U314" s="79"/>
      <c r="V314" s="82" t="s">
        <v>875</v>
      </c>
      <c r="W314" s="81">
        <v>43534.84921296296</v>
      </c>
      <c r="X314" s="82" t="s">
        <v>1431</v>
      </c>
      <c r="Y314" s="79"/>
      <c r="Z314" s="79"/>
      <c r="AA314" s="85" t="s">
        <v>2030</v>
      </c>
      <c r="AB314" s="79"/>
      <c r="AC314" s="79" t="b">
        <v>0</v>
      </c>
      <c r="AD314" s="79">
        <v>4</v>
      </c>
      <c r="AE314" s="85" t="s">
        <v>2100</v>
      </c>
      <c r="AF314" s="79" t="b">
        <v>1</v>
      </c>
      <c r="AG314" s="79" t="s">
        <v>2139</v>
      </c>
      <c r="AH314" s="79"/>
      <c r="AI314" s="85" t="s">
        <v>1985</v>
      </c>
      <c r="AJ314" s="79" t="b">
        <v>0</v>
      </c>
      <c r="AK314" s="79">
        <v>0</v>
      </c>
      <c r="AL314" s="85" t="s">
        <v>2100</v>
      </c>
      <c r="AM314" s="79" t="s">
        <v>2144</v>
      </c>
      <c r="AN314" s="79" t="b">
        <v>0</v>
      </c>
      <c r="AO314" s="85" t="s">
        <v>2030</v>
      </c>
      <c r="AP314" s="79" t="s">
        <v>178</v>
      </c>
      <c r="AQ314" s="79">
        <v>0</v>
      </c>
      <c r="AR314" s="79">
        <v>0</v>
      </c>
      <c r="AS314" s="79"/>
      <c r="AT314" s="79"/>
      <c r="AU314" s="79"/>
      <c r="AV314" s="79"/>
      <c r="AW314" s="79"/>
      <c r="AX314" s="79"/>
      <c r="AY314" s="79"/>
      <c r="AZ314" s="79"/>
      <c r="BA314" s="78" t="str">
        <f>REPLACE(INDEX(GroupVertices[Group],MATCH(Edges[[#This Row],[Vertex 1]],GroupVertices[Vertex],0)),1,1,"")</f>
        <v>4</v>
      </c>
      <c r="BB314" s="78" t="str">
        <f>REPLACE(INDEX(GroupVertices[Group],MATCH(Edges[[#This Row],[Vertex 2]],GroupVertices[Vertex],0)),1,1,"")</f>
        <v>4</v>
      </c>
    </row>
    <row r="315" spans="1:54" ht="15">
      <c r="A315" s="65" t="s">
        <v>285</v>
      </c>
      <c r="B315" s="65" t="s">
        <v>285</v>
      </c>
      <c r="C315" s="66" t="s">
        <v>2795</v>
      </c>
      <c r="D315" s="67"/>
      <c r="E315" s="68"/>
      <c r="F315" s="69"/>
      <c r="G315" s="66"/>
      <c r="H315" s="70"/>
      <c r="I315" s="71"/>
      <c r="J315" s="71"/>
      <c r="K315" s="34" t="s">
        <v>65</v>
      </c>
      <c r="L315" s="77">
        <v>315</v>
      </c>
      <c r="M315" s="77"/>
      <c r="N315" s="73"/>
      <c r="O315" s="79" t="s">
        <v>178</v>
      </c>
      <c r="P315" s="81">
        <v>43534.85040509259</v>
      </c>
      <c r="Q315" s="79" t="s">
        <v>705</v>
      </c>
      <c r="R315" s="79"/>
      <c r="S315" s="79"/>
      <c r="T315" s="79" t="s">
        <v>787</v>
      </c>
      <c r="U315" s="79"/>
      <c r="V315" s="82" t="s">
        <v>875</v>
      </c>
      <c r="W315" s="81">
        <v>43534.85040509259</v>
      </c>
      <c r="X315" s="82" t="s">
        <v>1432</v>
      </c>
      <c r="Y315" s="79"/>
      <c r="Z315" s="79"/>
      <c r="AA315" s="85" t="s">
        <v>2031</v>
      </c>
      <c r="AB315" s="85" t="s">
        <v>2030</v>
      </c>
      <c r="AC315" s="79" t="b">
        <v>0</v>
      </c>
      <c r="AD315" s="79">
        <v>2</v>
      </c>
      <c r="AE315" s="85" t="s">
        <v>2117</v>
      </c>
      <c r="AF315" s="79" t="b">
        <v>0</v>
      </c>
      <c r="AG315" s="79" t="s">
        <v>2139</v>
      </c>
      <c r="AH315" s="79"/>
      <c r="AI315" s="85" t="s">
        <v>2100</v>
      </c>
      <c r="AJ315" s="79" t="b">
        <v>0</v>
      </c>
      <c r="AK315" s="79">
        <v>0</v>
      </c>
      <c r="AL315" s="85" t="s">
        <v>2100</v>
      </c>
      <c r="AM315" s="79" t="s">
        <v>2144</v>
      </c>
      <c r="AN315" s="79" t="b">
        <v>0</v>
      </c>
      <c r="AO315" s="85" t="s">
        <v>2030</v>
      </c>
      <c r="AP315" s="79" t="s">
        <v>178</v>
      </c>
      <c r="AQ315" s="79">
        <v>0</v>
      </c>
      <c r="AR315" s="79">
        <v>0</v>
      </c>
      <c r="AS315" s="79"/>
      <c r="AT315" s="79"/>
      <c r="AU315" s="79"/>
      <c r="AV315" s="79"/>
      <c r="AW315" s="79"/>
      <c r="AX315" s="79"/>
      <c r="AY315" s="79"/>
      <c r="AZ315" s="79"/>
      <c r="BA315" s="78" t="str">
        <f>REPLACE(INDEX(GroupVertices[Group],MATCH(Edges[[#This Row],[Vertex 1]],GroupVertices[Vertex],0)),1,1,"")</f>
        <v>4</v>
      </c>
      <c r="BB315" s="78" t="str">
        <f>REPLACE(INDEX(GroupVertices[Group],MATCH(Edges[[#This Row],[Vertex 2]],GroupVertices[Vertex],0)),1,1,"")</f>
        <v>4</v>
      </c>
    </row>
    <row r="316" spans="1:54" ht="15">
      <c r="A316" s="65" t="s">
        <v>285</v>
      </c>
      <c r="B316" s="65" t="s">
        <v>285</v>
      </c>
      <c r="C316" s="66" t="s">
        <v>2795</v>
      </c>
      <c r="D316" s="67"/>
      <c r="E316" s="68"/>
      <c r="F316" s="69"/>
      <c r="G316" s="66"/>
      <c r="H316" s="70"/>
      <c r="I316" s="71"/>
      <c r="J316" s="71"/>
      <c r="K316" s="34" t="s">
        <v>65</v>
      </c>
      <c r="L316" s="77">
        <v>316</v>
      </c>
      <c r="M316" s="77"/>
      <c r="N316" s="73"/>
      <c r="O316" s="79" t="s">
        <v>178</v>
      </c>
      <c r="P316" s="81">
        <v>43534.86072916666</v>
      </c>
      <c r="Q316" s="79" t="s">
        <v>707</v>
      </c>
      <c r="R316" s="82" t="s">
        <v>756</v>
      </c>
      <c r="S316" s="79" t="s">
        <v>780</v>
      </c>
      <c r="T316" s="79" t="s">
        <v>787</v>
      </c>
      <c r="U316" s="79"/>
      <c r="V316" s="82" t="s">
        <v>875</v>
      </c>
      <c r="W316" s="81">
        <v>43534.86072916666</v>
      </c>
      <c r="X316" s="82" t="s">
        <v>1434</v>
      </c>
      <c r="Y316" s="79"/>
      <c r="Z316" s="79"/>
      <c r="AA316" s="85" t="s">
        <v>2033</v>
      </c>
      <c r="AB316" s="79"/>
      <c r="AC316" s="79" t="b">
        <v>0</v>
      </c>
      <c r="AD316" s="79">
        <v>5</v>
      </c>
      <c r="AE316" s="85" t="s">
        <v>2100</v>
      </c>
      <c r="AF316" s="79" t="b">
        <v>1</v>
      </c>
      <c r="AG316" s="79" t="s">
        <v>2139</v>
      </c>
      <c r="AH316" s="79"/>
      <c r="AI316" s="85" t="s">
        <v>1986</v>
      </c>
      <c r="AJ316" s="79" t="b">
        <v>0</v>
      </c>
      <c r="AK316" s="79">
        <v>0</v>
      </c>
      <c r="AL316" s="85" t="s">
        <v>2100</v>
      </c>
      <c r="AM316" s="79" t="s">
        <v>2144</v>
      </c>
      <c r="AN316" s="79" t="b">
        <v>0</v>
      </c>
      <c r="AO316" s="85" t="s">
        <v>2033</v>
      </c>
      <c r="AP316" s="79" t="s">
        <v>178</v>
      </c>
      <c r="AQ316" s="79">
        <v>0</v>
      </c>
      <c r="AR316" s="79">
        <v>0</v>
      </c>
      <c r="AS316" s="79"/>
      <c r="AT316" s="79"/>
      <c r="AU316" s="79"/>
      <c r="AV316" s="79"/>
      <c r="AW316" s="79"/>
      <c r="AX316" s="79"/>
      <c r="AY316" s="79"/>
      <c r="AZ316" s="79"/>
      <c r="BA316" s="78" t="str">
        <f>REPLACE(INDEX(GroupVertices[Group],MATCH(Edges[[#This Row],[Vertex 1]],GroupVertices[Vertex],0)),1,1,"")</f>
        <v>4</v>
      </c>
      <c r="BB316" s="78" t="str">
        <f>REPLACE(INDEX(GroupVertices[Group],MATCH(Edges[[#This Row],[Vertex 2]],GroupVertices[Vertex],0)),1,1,"")</f>
        <v>4</v>
      </c>
    </row>
    <row r="317" spans="1:54" ht="15">
      <c r="A317" s="65" t="s">
        <v>285</v>
      </c>
      <c r="B317" s="65" t="s">
        <v>285</v>
      </c>
      <c r="C317" s="66" t="s">
        <v>2795</v>
      </c>
      <c r="D317" s="67"/>
      <c r="E317" s="68"/>
      <c r="F317" s="69"/>
      <c r="G317" s="66"/>
      <c r="H317" s="70"/>
      <c r="I317" s="71"/>
      <c r="J317" s="71"/>
      <c r="K317" s="34" t="s">
        <v>65</v>
      </c>
      <c r="L317" s="77">
        <v>317</v>
      </c>
      <c r="M317" s="77"/>
      <c r="N317" s="73"/>
      <c r="O317" s="79" t="s">
        <v>178</v>
      </c>
      <c r="P317" s="81">
        <v>43534.86451388889</v>
      </c>
      <c r="Q317" s="79" t="s">
        <v>708</v>
      </c>
      <c r="R317" s="79"/>
      <c r="S317" s="79"/>
      <c r="T317" s="79" t="s">
        <v>787</v>
      </c>
      <c r="U317" s="79"/>
      <c r="V317" s="82" t="s">
        <v>875</v>
      </c>
      <c r="W317" s="81">
        <v>43534.86451388889</v>
      </c>
      <c r="X317" s="82" t="s">
        <v>1435</v>
      </c>
      <c r="Y317" s="79"/>
      <c r="Z317" s="79"/>
      <c r="AA317" s="85" t="s">
        <v>2034</v>
      </c>
      <c r="AB317" s="85" t="s">
        <v>2033</v>
      </c>
      <c r="AC317" s="79" t="b">
        <v>0</v>
      </c>
      <c r="AD317" s="79">
        <v>4</v>
      </c>
      <c r="AE317" s="85" t="s">
        <v>2117</v>
      </c>
      <c r="AF317" s="79" t="b">
        <v>0</v>
      </c>
      <c r="AG317" s="79" t="s">
        <v>2139</v>
      </c>
      <c r="AH317" s="79"/>
      <c r="AI317" s="85" t="s">
        <v>2100</v>
      </c>
      <c r="AJ317" s="79" t="b">
        <v>0</v>
      </c>
      <c r="AK317" s="79">
        <v>0</v>
      </c>
      <c r="AL317" s="85" t="s">
        <v>2100</v>
      </c>
      <c r="AM317" s="79" t="s">
        <v>2144</v>
      </c>
      <c r="AN317" s="79" t="b">
        <v>0</v>
      </c>
      <c r="AO317" s="85" t="s">
        <v>2033</v>
      </c>
      <c r="AP317" s="79" t="s">
        <v>178</v>
      </c>
      <c r="AQ317" s="79">
        <v>0</v>
      </c>
      <c r="AR317" s="79">
        <v>0</v>
      </c>
      <c r="AS317" s="79"/>
      <c r="AT317" s="79"/>
      <c r="AU317" s="79"/>
      <c r="AV317" s="79"/>
      <c r="AW317" s="79"/>
      <c r="AX317" s="79"/>
      <c r="AY317" s="79"/>
      <c r="AZ317" s="79"/>
      <c r="BA317" s="78" t="str">
        <f>REPLACE(INDEX(GroupVertices[Group],MATCH(Edges[[#This Row],[Vertex 1]],GroupVertices[Vertex],0)),1,1,"")</f>
        <v>4</v>
      </c>
      <c r="BB317" s="78" t="str">
        <f>REPLACE(INDEX(GroupVertices[Group],MATCH(Edges[[#This Row],[Vertex 2]],GroupVertices[Vertex],0)),1,1,"")</f>
        <v>4</v>
      </c>
    </row>
    <row r="318" spans="1:54" ht="15">
      <c r="A318" s="65" t="s">
        <v>285</v>
      </c>
      <c r="B318" s="65" t="s">
        <v>285</v>
      </c>
      <c r="C318" s="66" t="s">
        <v>2795</v>
      </c>
      <c r="D318" s="67"/>
      <c r="E318" s="68"/>
      <c r="F318" s="69"/>
      <c r="G318" s="66"/>
      <c r="H318" s="70"/>
      <c r="I318" s="71"/>
      <c r="J318" s="71"/>
      <c r="K318" s="34" t="s">
        <v>65</v>
      </c>
      <c r="L318" s="77">
        <v>318</v>
      </c>
      <c r="M318" s="77"/>
      <c r="N318" s="73"/>
      <c r="O318" s="79" t="s">
        <v>178</v>
      </c>
      <c r="P318" s="81">
        <v>43534.86451388889</v>
      </c>
      <c r="Q318" s="79" t="s">
        <v>709</v>
      </c>
      <c r="R318" s="79"/>
      <c r="S318" s="79"/>
      <c r="T318" s="79" t="s">
        <v>787</v>
      </c>
      <c r="U318" s="79"/>
      <c r="V318" s="82" t="s">
        <v>875</v>
      </c>
      <c r="W318" s="81">
        <v>43534.86451388889</v>
      </c>
      <c r="X318" s="82" t="s">
        <v>1436</v>
      </c>
      <c r="Y318" s="79"/>
      <c r="Z318" s="79"/>
      <c r="AA318" s="85" t="s">
        <v>2035</v>
      </c>
      <c r="AB318" s="85" t="s">
        <v>2034</v>
      </c>
      <c r="AC318" s="79" t="b">
        <v>0</v>
      </c>
      <c r="AD318" s="79">
        <v>6</v>
      </c>
      <c r="AE318" s="85" t="s">
        <v>2117</v>
      </c>
      <c r="AF318" s="79" t="b">
        <v>0</v>
      </c>
      <c r="AG318" s="79" t="s">
        <v>2139</v>
      </c>
      <c r="AH318" s="79"/>
      <c r="AI318" s="85" t="s">
        <v>2100</v>
      </c>
      <c r="AJ318" s="79" t="b">
        <v>0</v>
      </c>
      <c r="AK318" s="79">
        <v>0</v>
      </c>
      <c r="AL318" s="85" t="s">
        <v>2100</v>
      </c>
      <c r="AM318" s="79" t="s">
        <v>2144</v>
      </c>
      <c r="AN318" s="79" t="b">
        <v>0</v>
      </c>
      <c r="AO318" s="85" t="s">
        <v>2034</v>
      </c>
      <c r="AP318" s="79" t="s">
        <v>178</v>
      </c>
      <c r="AQ318" s="79">
        <v>0</v>
      </c>
      <c r="AR318" s="79">
        <v>0</v>
      </c>
      <c r="AS318" s="79"/>
      <c r="AT318" s="79"/>
      <c r="AU318" s="79"/>
      <c r="AV318" s="79"/>
      <c r="AW318" s="79"/>
      <c r="AX318" s="79"/>
      <c r="AY318" s="79"/>
      <c r="AZ318" s="79"/>
      <c r="BA318" s="78" t="str">
        <f>REPLACE(INDEX(GroupVertices[Group],MATCH(Edges[[#This Row],[Vertex 1]],GroupVertices[Vertex],0)),1,1,"")</f>
        <v>4</v>
      </c>
      <c r="BB318" s="78" t="str">
        <f>REPLACE(INDEX(GroupVertices[Group],MATCH(Edges[[#This Row],[Vertex 2]],GroupVertices[Vertex],0)),1,1,"")</f>
        <v>4</v>
      </c>
    </row>
    <row r="319" spans="1:54" ht="15">
      <c r="A319" s="65" t="s">
        <v>285</v>
      </c>
      <c r="B319" s="65" t="s">
        <v>285</v>
      </c>
      <c r="C319" s="66" t="s">
        <v>2795</v>
      </c>
      <c r="D319" s="67"/>
      <c r="E319" s="68"/>
      <c r="F319" s="69"/>
      <c r="G319" s="66"/>
      <c r="H319" s="70"/>
      <c r="I319" s="71"/>
      <c r="J319" s="71"/>
      <c r="K319" s="34" t="s">
        <v>65</v>
      </c>
      <c r="L319" s="77">
        <v>319</v>
      </c>
      <c r="M319" s="77"/>
      <c r="N319" s="73"/>
      <c r="O319" s="79" t="s">
        <v>178</v>
      </c>
      <c r="P319" s="81">
        <v>43534.865324074075</v>
      </c>
      <c r="Q319" s="79" t="s">
        <v>710</v>
      </c>
      <c r="R319" s="79"/>
      <c r="S319" s="79"/>
      <c r="T319" s="79" t="s">
        <v>787</v>
      </c>
      <c r="U319" s="79"/>
      <c r="V319" s="82" t="s">
        <v>875</v>
      </c>
      <c r="W319" s="81">
        <v>43534.865324074075</v>
      </c>
      <c r="X319" s="82" t="s">
        <v>1437</v>
      </c>
      <c r="Y319" s="79"/>
      <c r="Z319" s="79"/>
      <c r="AA319" s="85" t="s">
        <v>2036</v>
      </c>
      <c r="AB319" s="85" t="s">
        <v>2035</v>
      </c>
      <c r="AC319" s="79" t="b">
        <v>0</v>
      </c>
      <c r="AD319" s="79">
        <v>10</v>
      </c>
      <c r="AE319" s="85" t="s">
        <v>2117</v>
      </c>
      <c r="AF319" s="79" t="b">
        <v>0</v>
      </c>
      <c r="AG319" s="79" t="s">
        <v>2139</v>
      </c>
      <c r="AH319" s="79"/>
      <c r="AI319" s="85" t="s">
        <v>2100</v>
      </c>
      <c r="AJ319" s="79" t="b">
        <v>0</v>
      </c>
      <c r="AK319" s="79">
        <v>0</v>
      </c>
      <c r="AL319" s="85" t="s">
        <v>2100</v>
      </c>
      <c r="AM319" s="79" t="s">
        <v>2144</v>
      </c>
      <c r="AN319" s="79" t="b">
        <v>0</v>
      </c>
      <c r="AO319" s="85" t="s">
        <v>2035</v>
      </c>
      <c r="AP319" s="79" t="s">
        <v>178</v>
      </c>
      <c r="AQ319" s="79">
        <v>0</v>
      </c>
      <c r="AR319" s="79">
        <v>0</v>
      </c>
      <c r="AS319" s="79"/>
      <c r="AT319" s="79"/>
      <c r="AU319" s="79"/>
      <c r="AV319" s="79"/>
      <c r="AW319" s="79"/>
      <c r="AX319" s="79"/>
      <c r="AY319" s="79"/>
      <c r="AZ319" s="79"/>
      <c r="BA319" s="78" t="str">
        <f>REPLACE(INDEX(GroupVertices[Group],MATCH(Edges[[#This Row],[Vertex 1]],GroupVertices[Vertex],0)),1,1,"")</f>
        <v>4</v>
      </c>
      <c r="BB319" s="78" t="str">
        <f>REPLACE(INDEX(GroupVertices[Group],MATCH(Edges[[#This Row],[Vertex 2]],GroupVertices[Vertex],0)),1,1,"")</f>
        <v>4</v>
      </c>
    </row>
    <row r="320" spans="1:54" ht="15">
      <c r="A320" s="65" t="s">
        <v>285</v>
      </c>
      <c r="B320" s="65" t="s">
        <v>285</v>
      </c>
      <c r="C320" s="66" t="s">
        <v>2795</v>
      </c>
      <c r="D320" s="67"/>
      <c r="E320" s="68"/>
      <c r="F320" s="69"/>
      <c r="G320" s="66"/>
      <c r="H320" s="70"/>
      <c r="I320" s="71"/>
      <c r="J320" s="71"/>
      <c r="K320" s="34" t="s">
        <v>65</v>
      </c>
      <c r="L320" s="77">
        <v>320</v>
      </c>
      <c r="M320" s="77"/>
      <c r="N320" s="73"/>
      <c r="O320" s="79" t="s">
        <v>178</v>
      </c>
      <c r="P320" s="81">
        <v>43534.86736111111</v>
      </c>
      <c r="Q320" s="79" t="s">
        <v>605</v>
      </c>
      <c r="R320" s="79"/>
      <c r="S320" s="79"/>
      <c r="T320" s="79" t="s">
        <v>787</v>
      </c>
      <c r="U320" s="79"/>
      <c r="V320" s="82" t="s">
        <v>875</v>
      </c>
      <c r="W320" s="81">
        <v>43534.86736111111</v>
      </c>
      <c r="X320" s="82" t="s">
        <v>1438</v>
      </c>
      <c r="Y320" s="79"/>
      <c r="Z320" s="79"/>
      <c r="AA320" s="85" t="s">
        <v>2037</v>
      </c>
      <c r="AB320" s="85" t="s">
        <v>2036</v>
      </c>
      <c r="AC320" s="79" t="b">
        <v>0</v>
      </c>
      <c r="AD320" s="79">
        <v>5</v>
      </c>
      <c r="AE320" s="85" t="s">
        <v>2117</v>
      </c>
      <c r="AF320" s="79" t="b">
        <v>0</v>
      </c>
      <c r="AG320" s="79" t="s">
        <v>2139</v>
      </c>
      <c r="AH320" s="79"/>
      <c r="AI320" s="85" t="s">
        <v>2100</v>
      </c>
      <c r="AJ320" s="79" t="b">
        <v>0</v>
      </c>
      <c r="AK320" s="79">
        <v>1</v>
      </c>
      <c r="AL320" s="85" t="s">
        <v>2100</v>
      </c>
      <c r="AM320" s="79" t="s">
        <v>2144</v>
      </c>
      <c r="AN320" s="79" t="b">
        <v>0</v>
      </c>
      <c r="AO320" s="85" t="s">
        <v>2036</v>
      </c>
      <c r="AP320" s="79" t="s">
        <v>178</v>
      </c>
      <c r="AQ320" s="79">
        <v>0</v>
      </c>
      <c r="AR320" s="79">
        <v>0</v>
      </c>
      <c r="AS320" s="79"/>
      <c r="AT320" s="79"/>
      <c r="AU320" s="79"/>
      <c r="AV320" s="79"/>
      <c r="AW320" s="79"/>
      <c r="AX320" s="79"/>
      <c r="AY320" s="79"/>
      <c r="AZ320" s="79"/>
      <c r="BA320" s="78" t="str">
        <f>REPLACE(INDEX(GroupVertices[Group],MATCH(Edges[[#This Row],[Vertex 1]],GroupVertices[Vertex],0)),1,1,"")</f>
        <v>4</v>
      </c>
      <c r="BB320" s="78" t="str">
        <f>REPLACE(INDEX(GroupVertices[Group],MATCH(Edges[[#This Row],[Vertex 2]],GroupVertices[Vertex],0)),1,1,"")</f>
        <v>4</v>
      </c>
    </row>
    <row r="321" spans="1:54" ht="15">
      <c r="A321" s="65" t="s">
        <v>285</v>
      </c>
      <c r="B321" s="65" t="s">
        <v>285</v>
      </c>
      <c r="C321" s="66" t="s">
        <v>2795</v>
      </c>
      <c r="D321" s="67"/>
      <c r="E321" s="68"/>
      <c r="F321" s="69"/>
      <c r="G321" s="66"/>
      <c r="H321" s="70"/>
      <c r="I321" s="71"/>
      <c r="J321" s="71"/>
      <c r="K321" s="34" t="s">
        <v>65</v>
      </c>
      <c r="L321" s="77">
        <v>321</v>
      </c>
      <c r="M321" s="77"/>
      <c r="N321" s="73"/>
      <c r="O321" s="79" t="s">
        <v>178</v>
      </c>
      <c r="P321" s="81">
        <v>43534.88386574074</v>
      </c>
      <c r="Q321" s="79" t="s">
        <v>711</v>
      </c>
      <c r="R321" s="82" t="s">
        <v>757</v>
      </c>
      <c r="S321" s="79" t="s">
        <v>780</v>
      </c>
      <c r="T321" s="79" t="s">
        <v>787</v>
      </c>
      <c r="U321" s="79"/>
      <c r="V321" s="82" t="s">
        <v>875</v>
      </c>
      <c r="W321" s="81">
        <v>43534.88386574074</v>
      </c>
      <c r="X321" s="82" t="s">
        <v>1439</v>
      </c>
      <c r="Y321" s="79"/>
      <c r="Z321" s="79"/>
      <c r="AA321" s="85" t="s">
        <v>2038</v>
      </c>
      <c r="AB321" s="79"/>
      <c r="AC321" s="79" t="b">
        <v>0</v>
      </c>
      <c r="AD321" s="79">
        <v>7</v>
      </c>
      <c r="AE321" s="85" t="s">
        <v>2100</v>
      </c>
      <c r="AF321" s="79" t="b">
        <v>1</v>
      </c>
      <c r="AG321" s="79" t="s">
        <v>2139</v>
      </c>
      <c r="AH321" s="79"/>
      <c r="AI321" s="85" t="s">
        <v>1987</v>
      </c>
      <c r="AJ321" s="79" t="b">
        <v>0</v>
      </c>
      <c r="AK321" s="79">
        <v>0</v>
      </c>
      <c r="AL321" s="85" t="s">
        <v>2100</v>
      </c>
      <c r="AM321" s="79" t="s">
        <v>2144</v>
      </c>
      <c r="AN321" s="79" t="b">
        <v>0</v>
      </c>
      <c r="AO321" s="85" t="s">
        <v>2038</v>
      </c>
      <c r="AP321" s="79" t="s">
        <v>178</v>
      </c>
      <c r="AQ321" s="79">
        <v>0</v>
      </c>
      <c r="AR321" s="79">
        <v>0</v>
      </c>
      <c r="AS321" s="79"/>
      <c r="AT321" s="79"/>
      <c r="AU321" s="79"/>
      <c r="AV321" s="79"/>
      <c r="AW321" s="79"/>
      <c r="AX321" s="79"/>
      <c r="AY321" s="79"/>
      <c r="AZ321" s="79"/>
      <c r="BA321" s="78" t="str">
        <f>REPLACE(INDEX(GroupVertices[Group],MATCH(Edges[[#This Row],[Vertex 1]],GroupVertices[Vertex],0)),1,1,"")</f>
        <v>4</v>
      </c>
      <c r="BB321" s="78" t="str">
        <f>REPLACE(INDEX(GroupVertices[Group],MATCH(Edges[[#This Row],[Vertex 2]],GroupVertices[Vertex],0)),1,1,"")</f>
        <v>4</v>
      </c>
    </row>
    <row r="322" spans="1:54" ht="15">
      <c r="A322" s="65" t="s">
        <v>228</v>
      </c>
      <c r="B322" s="65" t="s">
        <v>285</v>
      </c>
      <c r="C322" s="66" t="s">
        <v>2796</v>
      </c>
      <c r="D322" s="67"/>
      <c r="E322" s="68"/>
      <c r="F322" s="69"/>
      <c r="G322" s="66"/>
      <c r="H322" s="70"/>
      <c r="I322" s="71"/>
      <c r="J322" s="71"/>
      <c r="K322" s="34" t="s">
        <v>65</v>
      </c>
      <c r="L322" s="77">
        <v>322</v>
      </c>
      <c r="M322" s="77"/>
      <c r="N322" s="73"/>
      <c r="O322" s="79" t="s">
        <v>325</v>
      </c>
      <c r="P322" s="81">
        <v>43527.916550925926</v>
      </c>
      <c r="Q322" s="79" t="s">
        <v>348</v>
      </c>
      <c r="R322" s="79"/>
      <c r="S322" s="79"/>
      <c r="T322" s="79"/>
      <c r="U322" s="79"/>
      <c r="V322" s="82" t="s">
        <v>819</v>
      </c>
      <c r="W322" s="81">
        <v>43527.916550925926</v>
      </c>
      <c r="X322" s="82" t="s">
        <v>932</v>
      </c>
      <c r="Y322" s="79"/>
      <c r="Z322" s="79"/>
      <c r="AA322" s="85" t="s">
        <v>1514</v>
      </c>
      <c r="AB322" s="79"/>
      <c r="AC322" s="79" t="b">
        <v>0</v>
      </c>
      <c r="AD322" s="79">
        <v>0</v>
      </c>
      <c r="AE322" s="85" t="s">
        <v>2100</v>
      </c>
      <c r="AF322" s="79" t="b">
        <v>0</v>
      </c>
      <c r="AG322" s="79" t="s">
        <v>2139</v>
      </c>
      <c r="AH322" s="79"/>
      <c r="AI322" s="85" t="s">
        <v>2100</v>
      </c>
      <c r="AJ322" s="79" t="b">
        <v>0</v>
      </c>
      <c r="AK322" s="79">
        <v>5</v>
      </c>
      <c r="AL322" s="85" t="s">
        <v>2021</v>
      </c>
      <c r="AM322" s="79" t="s">
        <v>2145</v>
      </c>
      <c r="AN322" s="79" t="b">
        <v>0</v>
      </c>
      <c r="AO322" s="85" t="s">
        <v>2021</v>
      </c>
      <c r="AP322" s="79" t="s">
        <v>178</v>
      </c>
      <c r="AQ322" s="79">
        <v>0</v>
      </c>
      <c r="AR322" s="79">
        <v>0</v>
      </c>
      <c r="AS322" s="79"/>
      <c r="AT322" s="79"/>
      <c r="AU322" s="79"/>
      <c r="AV322" s="79"/>
      <c r="AW322" s="79"/>
      <c r="AX322" s="79"/>
      <c r="AY322" s="79"/>
      <c r="AZ322" s="79"/>
      <c r="BA322" s="78" t="str">
        <f>REPLACE(INDEX(GroupVertices[Group],MATCH(Edges[[#This Row],[Vertex 1]],GroupVertices[Vertex],0)),1,1,"")</f>
        <v>4</v>
      </c>
      <c r="BB322" s="78" t="str">
        <f>REPLACE(INDEX(GroupVertices[Group],MATCH(Edges[[#This Row],[Vertex 2]],GroupVertices[Vertex],0)),1,1,"")</f>
        <v>4</v>
      </c>
    </row>
    <row r="323" spans="1:54" ht="15">
      <c r="A323" s="65" t="s">
        <v>278</v>
      </c>
      <c r="B323" s="65" t="s">
        <v>285</v>
      </c>
      <c r="C323" s="66" t="s">
        <v>2796</v>
      </c>
      <c r="D323" s="67"/>
      <c r="E323" s="68"/>
      <c r="F323" s="69"/>
      <c r="G323" s="66"/>
      <c r="H323" s="70"/>
      <c r="I323" s="71"/>
      <c r="J323" s="71"/>
      <c r="K323" s="34" t="s">
        <v>66</v>
      </c>
      <c r="L323" s="77">
        <v>323</v>
      </c>
      <c r="M323" s="77"/>
      <c r="N323" s="73"/>
      <c r="O323" s="79" t="s">
        <v>325</v>
      </c>
      <c r="P323" s="81">
        <v>43527.892905092594</v>
      </c>
      <c r="Q323" s="79" t="s">
        <v>581</v>
      </c>
      <c r="R323" s="79"/>
      <c r="S323" s="79"/>
      <c r="T323" s="79" t="s">
        <v>787</v>
      </c>
      <c r="U323" s="79"/>
      <c r="V323" s="82" t="s">
        <v>868</v>
      </c>
      <c r="W323" s="81">
        <v>43527.892905092594</v>
      </c>
      <c r="X323" s="82" t="s">
        <v>1239</v>
      </c>
      <c r="Y323" s="79"/>
      <c r="Z323" s="79"/>
      <c r="AA323" s="85" t="s">
        <v>1823</v>
      </c>
      <c r="AB323" s="79"/>
      <c r="AC323" s="79" t="b">
        <v>0</v>
      </c>
      <c r="AD323" s="79">
        <v>0</v>
      </c>
      <c r="AE323" s="85" t="s">
        <v>2100</v>
      </c>
      <c r="AF323" s="79" t="b">
        <v>0</v>
      </c>
      <c r="AG323" s="79" t="s">
        <v>2139</v>
      </c>
      <c r="AH323" s="79"/>
      <c r="AI323" s="85" t="s">
        <v>2100</v>
      </c>
      <c r="AJ323" s="79" t="b">
        <v>0</v>
      </c>
      <c r="AK323" s="79">
        <v>1</v>
      </c>
      <c r="AL323" s="85" t="s">
        <v>2015</v>
      </c>
      <c r="AM323" s="79" t="s">
        <v>2144</v>
      </c>
      <c r="AN323" s="79" t="b">
        <v>0</v>
      </c>
      <c r="AO323" s="85" t="s">
        <v>2015</v>
      </c>
      <c r="AP323" s="79" t="s">
        <v>178</v>
      </c>
      <c r="AQ323" s="79">
        <v>0</v>
      </c>
      <c r="AR323" s="79">
        <v>0</v>
      </c>
      <c r="AS323" s="79"/>
      <c r="AT323" s="79"/>
      <c r="AU323" s="79"/>
      <c r="AV323" s="79"/>
      <c r="AW323" s="79"/>
      <c r="AX323" s="79"/>
      <c r="AY323" s="79"/>
      <c r="AZ323" s="79"/>
      <c r="BA323" s="78" t="str">
        <f>REPLACE(INDEX(GroupVertices[Group],MATCH(Edges[[#This Row],[Vertex 1]],GroupVertices[Vertex],0)),1,1,"")</f>
        <v>2</v>
      </c>
      <c r="BB323" s="78" t="str">
        <f>REPLACE(INDEX(GroupVertices[Group],MATCH(Edges[[#This Row],[Vertex 2]],GroupVertices[Vertex],0)),1,1,"")</f>
        <v>4</v>
      </c>
    </row>
    <row r="324" spans="1:54" ht="15">
      <c r="A324" s="65" t="s">
        <v>278</v>
      </c>
      <c r="B324" s="65" t="s">
        <v>285</v>
      </c>
      <c r="C324" s="66" t="s">
        <v>2796</v>
      </c>
      <c r="D324" s="67"/>
      <c r="E324" s="68"/>
      <c r="F324" s="69"/>
      <c r="G324" s="66"/>
      <c r="H324" s="70"/>
      <c r="I324" s="71"/>
      <c r="J324" s="71"/>
      <c r="K324" s="34" t="s">
        <v>66</v>
      </c>
      <c r="L324" s="77">
        <v>324</v>
      </c>
      <c r="M324" s="77"/>
      <c r="N324" s="73"/>
      <c r="O324" s="79" t="s">
        <v>325</v>
      </c>
      <c r="P324" s="81">
        <v>43527.89414351852</v>
      </c>
      <c r="Q324" s="79" t="s">
        <v>334</v>
      </c>
      <c r="R324" s="79"/>
      <c r="S324" s="79"/>
      <c r="T324" s="79"/>
      <c r="U324" s="79"/>
      <c r="V324" s="82" t="s">
        <v>868</v>
      </c>
      <c r="W324" s="81">
        <v>43527.89414351852</v>
      </c>
      <c r="X324" s="82" t="s">
        <v>1240</v>
      </c>
      <c r="Y324" s="79"/>
      <c r="Z324" s="79"/>
      <c r="AA324" s="85" t="s">
        <v>1824</v>
      </c>
      <c r="AB324" s="79"/>
      <c r="AC324" s="79" t="b">
        <v>0</v>
      </c>
      <c r="AD324" s="79">
        <v>0</v>
      </c>
      <c r="AE324" s="85" t="s">
        <v>2100</v>
      </c>
      <c r="AF324" s="79" t="b">
        <v>1</v>
      </c>
      <c r="AG324" s="79" t="s">
        <v>2139</v>
      </c>
      <c r="AH324" s="79"/>
      <c r="AI324" s="85" t="s">
        <v>1961</v>
      </c>
      <c r="AJ324" s="79" t="b">
        <v>0</v>
      </c>
      <c r="AK324" s="79">
        <v>3</v>
      </c>
      <c r="AL324" s="85" t="s">
        <v>2016</v>
      </c>
      <c r="AM324" s="79" t="s">
        <v>2144</v>
      </c>
      <c r="AN324" s="79" t="b">
        <v>0</v>
      </c>
      <c r="AO324" s="85" t="s">
        <v>2016</v>
      </c>
      <c r="AP324" s="79" t="s">
        <v>178</v>
      </c>
      <c r="AQ324" s="79">
        <v>0</v>
      </c>
      <c r="AR324" s="79">
        <v>0</v>
      </c>
      <c r="AS324" s="79"/>
      <c r="AT324" s="79"/>
      <c r="AU324" s="79"/>
      <c r="AV324" s="79"/>
      <c r="AW324" s="79"/>
      <c r="AX324" s="79"/>
      <c r="AY324" s="79"/>
      <c r="AZ324" s="79"/>
      <c r="BA324" s="78" t="str">
        <f>REPLACE(INDEX(GroupVertices[Group],MATCH(Edges[[#This Row],[Vertex 1]],GroupVertices[Vertex],0)),1,1,"")</f>
        <v>2</v>
      </c>
      <c r="BB324" s="78" t="str">
        <f>REPLACE(INDEX(GroupVertices[Group],MATCH(Edges[[#This Row],[Vertex 2]],GroupVertices[Vertex],0)),1,1,"")</f>
        <v>4</v>
      </c>
    </row>
    <row r="325" spans="1:54" ht="15">
      <c r="A325" s="65" t="s">
        <v>278</v>
      </c>
      <c r="B325" s="65" t="s">
        <v>285</v>
      </c>
      <c r="C325" s="66" t="s">
        <v>2796</v>
      </c>
      <c r="D325" s="67"/>
      <c r="E325" s="68"/>
      <c r="F325" s="69"/>
      <c r="G325" s="66"/>
      <c r="H325" s="70"/>
      <c r="I325" s="71"/>
      <c r="J325" s="71"/>
      <c r="K325" s="34" t="s">
        <v>66</v>
      </c>
      <c r="L325" s="77">
        <v>325</v>
      </c>
      <c r="M325" s="77"/>
      <c r="N325" s="73"/>
      <c r="O325" s="79" t="s">
        <v>325</v>
      </c>
      <c r="P325" s="81">
        <v>43534.8687037037</v>
      </c>
      <c r="Q325" s="79" t="s">
        <v>605</v>
      </c>
      <c r="R325" s="79"/>
      <c r="S325" s="79"/>
      <c r="T325" s="79"/>
      <c r="U325" s="79"/>
      <c r="V325" s="82" t="s">
        <v>868</v>
      </c>
      <c r="W325" s="81">
        <v>43534.8687037037</v>
      </c>
      <c r="X325" s="82" t="s">
        <v>1277</v>
      </c>
      <c r="Y325" s="79"/>
      <c r="Z325" s="79"/>
      <c r="AA325" s="85" t="s">
        <v>1861</v>
      </c>
      <c r="AB325" s="79"/>
      <c r="AC325" s="79" t="b">
        <v>0</v>
      </c>
      <c r="AD325" s="79">
        <v>0</v>
      </c>
      <c r="AE325" s="85" t="s">
        <v>2100</v>
      </c>
      <c r="AF325" s="79" t="b">
        <v>0</v>
      </c>
      <c r="AG325" s="79" t="s">
        <v>2139</v>
      </c>
      <c r="AH325" s="79"/>
      <c r="AI325" s="85" t="s">
        <v>2100</v>
      </c>
      <c r="AJ325" s="79" t="b">
        <v>0</v>
      </c>
      <c r="AK325" s="79">
        <v>1</v>
      </c>
      <c r="AL325" s="85" t="s">
        <v>2037</v>
      </c>
      <c r="AM325" s="79" t="s">
        <v>2144</v>
      </c>
      <c r="AN325" s="79" t="b">
        <v>0</v>
      </c>
      <c r="AO325" s="85" t="s">
        <v>2037</v>
      </c>
      <c r="AP325" s="79" t="s">
        <v>178</v>
      </c>
      <c r="AQ325" s="79">
        <v>0</v>
      </c>
      <c r="AR325" s="79">
        <v>0</v>
      </c>
      <c r="AS325" s="79"/>
      <c r="AT325" s="79"/>
      <c r="AU325" s="79"/>
      <c r="AV325" s="79"/>
      <c r="AW325" s="79"/>
      <c r="AX325" s="79"/>
      <c r="AY325" s="79"/>
      <c r="AZ325" s="79"/>
      <c r="BA325" s="78" t="str">
        <f>REPLACE(INDEX(GroupVertices[Group],MATCH(Edges[[#This Row],[Vertex 1]],GroupVertices[Vertex],0)),1,1,"")</f>
        <v>2</v>
      </c>
      <c r="BB325" s="78" t="str">
        <f>REPLACE(INDEX(GroupVertices[Group],MATCH(Edges[[#This Row],[Vertex 2]],GroupVertices[Vertex],0)),1,1,"")</f>
        <v>4</v>
      </c>
    </row>
    <row r="326" spans="1:54" ht="15">
      <c r="A326" s="65" t="s">
        <v>278</v>
      </c>
      <c r="B326" s="65" t="s">
        <v>285</v>
      </c>
      <c r="C326" s="66" t="s">
        <v>2796</v>
      </c>
      <c r="D326" s="67"/>
      <c r="E326" s="68"/>
      <c r="F326" s="69"/>
      <c r="G326" s="66"/>
      <c r="H326" s="70"/>
      <c r="I326" s="71"/>
      <c r="J326" s="71"/>
      <c r="K326" s="34" t="s">
        <v>66</v>
      </c>
      <c r="L326" s="77">
        <v>326</v>
      </c>
      <c r="M326" s="77"/>
      <c r="N326" s="73"/>
      <c r="O326" s="79" t="s">
        <v>325</v>
      </c>
      <c r="P326" s="81">
        <v>43534.89173611111</v>
      </c>
      <c r="Q326" s="79" t="s">
        <v>613</v>
      </c>
      <c r="R326" s="79"/>
      <c r="S326" s="79"/>
      <c r="T326" s="79"/>
      <c r="U326" s="79"/>
      <c r="V326" s="82" t="s">
        <v>868</v>
      </c>
      <c r="W326" s="81">
        <v>43534.89173611111</v>
      </c>
      <c r="X326" s="82" t="s">
        <v>1287</v>
      </c>
      <c r="Y326" s="79"/>
      <c r="Z326" s="79"/>
      <c r="AA326" s="85" t="s">
        <v>1871</v>
      </c>
      <c r="AB326" s="79"/>
      <c r="AC326" s="79" t="b">
        <v>0</v>
      </c>
      <c r="AD326" s="79">
        <v>0</v>
      </c>
      <c r="AE326" s="85" t="s">
        <v>2100</v>
      </c>
      <c r="AF326" s="79" t="b">
        <v>0</v>
      </c>
      <c r="AG326" s="79" t="s">
        <v>2139</v>
      </c>
      <c r="AH326" s="79"/>
      <c r="AI326" s="85" t="s">
        <v>2100</v>
      </c>
      <c r="AJ326" s="79" t="b">
        <v>0</v>
      </c>
      <c r="AK326" s="79">
        <v>1</v>
      </c>
      <c r="AL326" s="85" t="s">
        <v>1874</v>
      </c>
      <c r="AM326" s="79" t="s">
        <v>2144</v>
      </c>
      <c r="AN326" s="79" t="b">
        <v>0</v>
      </c>
      <c r="AO326" s="85" t="s">
        <v>1874</v>
      </c>
      <c r="AP326" s="79" t="s">
        <v>178</v>
      </c>
      <c r="AQ326" s="79">
        <v>0</v>
      </c>
      <c r="AR326" s="79">
        <v>0</v>
      </c>
      <c r="AS326" s="79"/>
      <c r="AT326" s="79"/>
      <c r="AU326" s="79"/>
      <c r="AV326" s="79"/>
      <c r="AW326" s="79"/>
      <c r="AX326" s="79"/>
      <c r="AY326" s="79"/>
      <c r="AZ326" s="79"/>
      <c r="BA326" s="78" t="str">
        <f>REPLACE(INDEX(GroupVertices[Group],MATCH(Edges[[#This Row],[Vertex 1]],GroupVertices[Vertex],0)),1,1,"")</f>
        <v>2</v>
      </c>
      <c r="BB326" s="78" t="str">
        <f>REPLACE(INDEX(GroupVertices[Group],MATCH(Edges[[#This Row],[Vertex 2]],GroupVertices[Vertex],0)),1,1,"")</f>
        <v>4</v>
      </c>
    </row>
    <row r="327" spans="1:54" ht="15">
      <c r="A327" s="65" t="s">
        <v>247</v>
      </c>
      <c r="B327" s="65" t="s">
        <v>285</v>
      </c>
      <c r="C327" s="66" t="s">
        <v>2796</v>
      </c>
      <c r="D327" s="67"/>
      <c r="E327" s="68"/>
      <c r="F327" s="69"/>
      <c r="G327" s="66"/>
      <c r="H327" s="70"/>
      <c r="I327" s="71"/>
      <c r="J327" s="71"/>
      <c r="K327" s="34" t="s">
        <v>65</v>
      </c>
      <c r="L327" s="77">
        <v>327</v>
      </c>
      <c r="M327" s="77"/>
      <c r="N327" s="73"/>
      <c r="O327" s="79" t="s">
        <v>325</v>
      </c>
      <c r="P327" s="81">
        <v>43528.237546296295</v>
      </c>
      <c r="Q327" s="79" t="s">
        <v>363</v>
      </c>
      <c r="R327" s="79"/>
      <c r="S327" s="79"/>
      <c r="T327" s="79"/>
      <c r="U327" s="79"/>
      <c r="V327" s="82" t="s">
        <v>838</v>
      </c>
      <c r="W327" s="81">
        <v>43528.237546296295</v>
      </c>
      <c r="X327" s="82" t="s">
        <v>956</v>
      </c>
      <c r="Y327" s="79"/>
      <c r="Z327" s="79"/>
      <c r="AA327" s="85" t="s">
        <v>1538</v>
      </c>
      <c r="AB327" s="79"/>
      <c r="AC327" s="79" t="b">
        <v>0</v>
      </c>
      <c r="AD327" s="79">
        <v>0</v>
      </c>
      <c r="AE327" s="85" t="s">
        <v>2100</v>
      </c>
      <c r="AF327" s="79" t="b">
        <v>0</v>
      </c>
      <c r="AG327" s="79" t="s">
        <v>2139</v>
      </c>
      <c r="AH327" s="79"/>
      <c r="AI327" s="85" t="s">
        <v>2100</v>
      </c>
      <c r="AJ327" s="79" t="b">
        <v>0</v>
      </c>
      <c r="AK327" s="79">
        <v>2</v>
      </c>
      <c r="AL327" s="85" t="s">
        <v>2020</v>
      </c>
      <c r="AM327" s="79" t="s">
        <v>2145</v>
      </c>
      <c r="AN327" s="79" t="b">
        <v>0</v>
      </c>
      <c r="AO327" s="85" t="s">
        <v>2020</v>
      </c>
      <c r="AP327" s="79" t="s">
        <v>178</v>
      </c>
      <c r="AQ327" s="79">
        <v>0</v>
      </c>
      <c r="AR327" s="79">
        <v>0</v>
      </c>
      <c r="AS327" s="79"/>
      <c r="AT327" s="79"/>
      <c r="AU327" s="79"/>
      <c r="AV327" s="79"/>
      <c r="AW327" s="79"/>
      <c r="AX327" s="79"/>
      <c r="AY327" s="79"/>
      <c r="AZ327" s="79"/>
      <c r="BA327" s="78" t="str">
        <f>REPLACE(INDEX(GroupVertices[Group],MATCH(Edges[[#This Row],[Vertex 1]],GroupVertices[Vertex],0)),1,1,"")</f>
        <v>4</v>
      </c>
      <c r="BB327" s="78" t="str">
        <f>REPLACE(INDEX(GroupVertices[Group],MATCH(Edges[[#This Row],[Vertex 2]],GroupVertices[Vertex],0)),1,1,"")</f>
        <v>4</v>
      </c>
    </row>
    <row r="328" spans="1:54" ht="15">
      <c r="A328" s="65" t="s">
        <v>247</v>
      </c>
      <c r="B328" s="65" t="s">
        <v>285</v>
      </c>
      <c r="C328" s="66" t="s">
        <v>2796</v>
      </c>
      <c r="D328" s="67"/>
      <c r="E328" s="68"/>
      <c r="F328" s="69"/>
      <c r="G328" s="66"/>
      <c r="H328" s="70"/>
      <c r="I328" s="71"/>
      <c r="J328" s="71"/>
      <c r="K328" s="34" t="s">
        <v>65</v>
      </c>
      <c r="L328" s="77">
        <v>328</v>
      </c>
      <c r="M328" s="77"/>
      <c r="N328" s="73"/>
      <c r="O328" s="79" t="s">
        <v>325</v>
      </c>
      <c r="P328" s="81">
        <v>43528.23768518519</v>
      </c>
      <c r="Q328" s="79" t="s">
        <v>348</v>
      </c>
      <c r="R328" s="79"/>
      <c r="S328" s="79"/>
      <c r="T328" s="79"/>
      <c r="U328" s="79"/>
      <c r="V328" s="82" t="s">
        <v>838</v>
      </c>
      <c r="W328" s="81">
        <v>43528.23768518519</v>
      </c>
      <c r="X328" s="82" t="s">
        <v>957</v>
      </c>
      <c r="Y328" s="79"/>
      <c r="Z328" s="79"/>
      <c r="AA328" s="85" t="s">
        <v>1539</v>
      </c>
      <c r="AB328" s="79"/>
      <c r="AC328" s="79" t="b">
        <v>0</v>
      </c>
      <c r="AD328" s="79">
        <v>0</v>
      </c>
      <c r="AE328" s="85" t="s">
        <v>2100</v>
      </c>
      <c r="AF328" s="79" t="b">
        <v>0</v>
      </c>
      <c r="AG328" s="79" t="s">
        <v>2139</v>
      </c>
      <c r="AH328" s="79"/>
      <c r="AI328" s="85" t="s">
        <v>2100</v>
      </c>
      <c r="AJ328" s="79" t="b">
        <v>0</v>
      </c>
      <c r="AK328" s="79">
        <v>5</v>
      </c>
      <c r="AL328" s="85" t="s">
        <v>2021</v>
      </c>
      <c r="AM328" s="79" t="s">
        <v>2145</v>
      </c>
      <c r="AN328" s="79" t="b">
        <v>0</v>
      </c>
      <c r="AO328" s="85" t="s">
        <v>2021</v>
      </c>
      <c r="AP328" s="79" t="s">
        <v>178</v>
      </c>
      <c r="AQ328" s="79">
        <v>0</v>
      </c>
      <c r="AR328" s="79">
        <v>0</v>
      </c>
      <c r="AS328" s="79"/>
      <c r="AT328" s="79"/>
      <c r="AU328" s="79"/>
      <c r="AV328" s="79"/>
      <c r="AW328" s="79"/>
      <c r="AX328" s="79"/>
      <c r="AY328" s="79"/>
      <c r="AZ328" s="79"/>
      <c r="BA328" s="78" t="str">
        <f>REPLACE(INDEX(GroupVertices[Group],MATCH(Edges[[#This Row],[Vertex 1]],GroupVertices[Vertex],0)),1,1,"")</f>
        <v>4</v>
      </c>
      <c r="BB328" s="78" t="str">
        <f>REPLACE(INDEX(GroupVertices[Group],MATCH(Edges[[#This Row],[Vertex 2]],GroupVertices[Vertex],0)),1,1,"")</f>
        <v>4</v>
      </c>
    </row>
    <row r="329" spans="1:54" ht="15">
      <c r="A329" s="65" t="s">
        <v>277</v>
      </c>
      <c r="B329" s="65" t="s">
        <v>285</v>
      </c>
      <c r="C329" s="66" t="s">
        <v>2796</v>
      </c>
      <c r="D329" s="67"/>
      <c r="E329" s="68"/>
      <c r="F329" s="69"/>
      <c r="G329" s="66"/>
      <c r="H329" s="70"/>
      <c r="I329" s="71"/>
      <c r="J329" s="71"/>
      <c r="K329" s="34" t="s">
        <v>65</v>
      </c>
      <c r="L329" s="77">
        <v>329</v>
      </c>
      <c r="M329" s="77"/>
      <c r="N329" s="73"/>
      <c r="O329" s="79" t="s">
        <v>325</v>
      </c>
      <c r="P329" s="81">
        <v>43534.84783564815</v>
      </c>
      <c r="Q329" s="79" t="s">
        <v>495</v>
      </c>
      <c r="R329" s="79"/>
      <c r="S329" s="79"/>
      <c r="T329" s="79"/>
      <c r="U329" s="79"/>
      <c r="V329" s="82" t="s">
        <v>867</v>
      </c>
      <c r="W329" s="81">
        <v>43534.84783564815</v>
      </c>
      <c r="X329" s="82" t="s">
        <v>1122</v>
      </c>
      <c r="Y329" s="79"/>
      <c r="Z329" s="79"/>
      <c r="AA329" s="85" t="s">
        <v>1704</v>
      </c>
      <c r="AB329" s="79"/>
      <c r="AC329" s="79" t="b">
        <v>0</v>
      </c>
      <c r="AD329" s="79">
        <v>0</v>
      </c>
      <c r="AE329" s="85" t="s">
        <v>2100</v>
      </c>
      <c r="AF329" s="79" t="b">
        <v>0</v>
      </c>
      <c r="AG329" s="79" t="s">
        <v>2139</v>
      </c>
      <c r="AH329" s="79"/>
      <c r="AI329" s="85" t="s">
        <v>2100</v>
      </c>
      <c r="AJ329" s="79" t="b">
        <v>0</v>
      </c>
      <c r="AK329" s="79">
        <v>1</v>
      </c>
      <c r="AL329" s="85" t="s">
        <v>2029</v>
      </c>
      <c r="AM329" s="79" t="s">
        <v>2149</v>
      </c>
      <c r="AN329" s="79" t="b">
        <v>0</v>
      </c>
      <c r="AO329" s="85" t="s">
        <v>2029</v>
      </c>
      <c r="AP329" s="79" t="s">
        <v>178</v>
      </c>
      <c r="AQ329" s="79">
        <v>0</v>
      </c>
      <c r="AR329" s="79">
        <v>0</v>
      </c>
      <c r="AS329" s="79"/>
      <c r="AT329" s="79"/>
      <c r="AU329" s="79"/>
      <c r="AV329" s="79"/>
      <c r="AW329" s="79"/>
      <c r="AX329" s="79"/>
      <c r="AY329" s="79"/>
      <c r="AZ329" s="79"/>
      <c r="BA329" s="78" t="str">
        <f>REPLACE(INDEX(GroupVertices[Group],MATCH(Edges[[#This Row],[Vertex 1]],GroupVertices[Vertex],0)),1,1,"")</f>
        <v>2</v>
      </c>
      <c r="BB329" s="78" t="str">
        <f>REPLACE(INDEX(GroupVertices[Group],MATCH(Edges[[#This Row],[Vertex 2]],GroupVertices[Vertex],0)),1,1,"")</f>
        <v>4</v>
      </c>
    </row>
    <row r="330" spans="1:54" ht="15">
      <c r="A330" s="65" t="s">
        <v>266</v>
      </c>
      <c r="B330" s="65" t="s">
        <v>285</v>
      </c>
      <c r="C330" s="66" t="s">
        <v>2797</v>
      </c>
      <c r="D330" s="67"/>
      <c r="E330" s="68"/>
      <c r="F330" s="69"/>
      <c r="G330" s="66"/>
      <c r="H330" s="70"/>
      <c r="I330" s="71"/>
      <c r="J330" s="71"/>
      <c r="K330" s="34" t="s">
        <v>66</v>
      </c>
      <c r="L330" s="77">
        <v>330</v>
      </c>
      <c r="M330" s="77"/>
      <c r="N330" s="73"/>
      <c r="O330" s="79" t="s">
        <v>327</v>
      </c>
      <c r="P330" s="81">
        <v>43527.90678240741</v>
      </c>
      <c r="Q330" s="79" t="s">
        <v>561</v>
      </c>
      <c r="R330" s="79"/>
      <c r="S330" s="79"/>
      <c r="T330" s="79" t="s">
        <v>787</v>
      </c>
      <c r="U330" s="79"/>
      <c r="V330" s="82" t="s">
        <v>856</v>
      </c>
      <c r="W330" s="81">
        <v>43527.90678240741</v>
      </c>
      <c r="X330" s="82" t="s">
        <v>1212</v>
      </c>
      <c r="Y330" s="79"/>
      <c r="Z330" s="79"/>
      <c r="AA330" s="85" t="s">
        <v>1796</v>
      </c>
      <c r="AB330" s="85" t="s">
        <v>2094</v>
      </c>
      <c r="AC330" s="79" t="b">
        <v>0</v>
      </c>
      <c r="AD330" s="79">
        <v>2</v>
      </c>
      <c r="AE330" s="85" t="s">
        <v>2117</v>
      </c>
      <c r="AF330" s="79" t="b">
        <v>0</v>
      </c>
      <c r="AG330" s="79" t="s">
        <v>2139</v>
      </c>
      <c r="AH330" s="79"/>
      <c r="AI330" s="85" t="s">
        <v>2100</v>
      </c>
      <c r="AJ330" s="79" t="b">
        <v>0</v>
      </c>
      <c r="AK330" s="79">
        <v>0</v>
      </c>
      <c r="AL330" s="85" t="s">
        <v>2100</v>
      </c>
      <c r="AM330" s="79" t="s">
        <v>2145</v>
      </c>
      <c r="AN330" s="79" t="b">
        <v>0</v>
      </c>
      <c r="AO330" s="85" t="s">
        <v>2094</v>
      </c>
      <c r="AP330" s="79" t="s">
        <v>178</v>
      </c>
      <c r="AQ330" s="79">
        <v>0</v>
      </c>
      <c r="AR330" s="79">
        <v>0</v>
      </c>
      <c r="AS330" s="79"/>
      <c r="AT330" s="79"/>
      <c r="AU330" s="79"/>
      <c r="AV330" s="79"/>
      <c r="AW330" s="79"/>
      <c r="AX330" s="79"/>
      <c r="AY330" s="79"/>
      <c r="AZ330" s="79"/>
      <c r="BA330" s="78" t="str">
        <f>REPLACE(INDEX(GroupVertices[Group],MATCH(Edges[[#This Row],[Vertex 1]],GroupVertices[Vertex],0)),1,1,"")</f>
        <v>1</v>
      </c>
      <c r="BB330" s="78" t="str">
        <f>REPLACE(INDEX(GroupVertices[Group],MATCH(Edges[[#This Row],[Vertex 2]],GroupVertices[Vertex],0)),1,1,"")</f>
        <v>4</v>
      </c>
    </row>
    <row r="331" spans="1:54" ht="15">
      <c r="A331" s="65" t="s">
        <v>218</v>
      </c>
      <c r="B331" s="65" t="s">
        <v>285</v>
      </c>
      <c r="C331" s="66" t="s">
        <v>2796</v>
      </c>
      <c r="D331" s="67"/>
      <c r="E331" s="68"/>
      <c r="F331" s="69"/>
      <c r="G331" s="66"/>
      <c r="H331" s="70"/>
      <c r="I331" s="71"/>
      <c r="J331" s="71"/>
      <c r="K331" s="34" t="s">
        <v>65</v>
      </c>
      <c r="L331" s="77">
        <v>331</v>
      </c>
      <c r="M331" s="77"/>
      <c r="N331" s="73"/>
      <c r="O331" s="79" t="s">
        <v>325</v>
      </c>
      <c r="P331" s="81">
        <v>43527.895370370374</v>
      </c>
      <c r="Q331" s="79" t="s">
        <v>334</v>
      </c>
      <c r="R331" s="79"/>
      <c r="S331" s="79"/>
      <c r="T331" s="79"/>
      <c r="U331" s="79"/>
      <c r="V331" s="82" t="s">
        <v>809</v>
      </c>
      <c r="W331" s="81">
        <v>43527.895370370374</v>
      </c>
      <c r="X331" s="82" t="s">
        <v>916</v>
      </c>
      <c r="Y331" s="79"/>
      <c r="Z331" s="79"/>
      <c r="AA331" s="85" t="s">
        <v>1498</v>
      </c>
      <c r="AB331" s="79"/>
      <c r="AC331" s="79" t="b">
        <v>0</v>
      </c>
      <c r="AD331" s="79">
        <v>0</v>
      </c>
      <c r="AE331" s="85" t="s">
        <v>2100</v>
      </c>
      <c r="AF331" s="79" t="b">
        <v>1</v>
      </c>
      <c r="AG331" s="79" t="s">
        <v>2139</v>
      </c>
      <c r="AH331" s="79"/>
      <c r="AI331" s="85" t="s">
        <v>1961</v>
      </c>
      <c r="AJ331" s="79" t="b">
        <v>0</v>
      </c>
      <c r="AK331" s="79">
        <v>3</v>
      </c>
      <c r="AL331" s="85" t="s">
        <v>2016</v>
      </c>
      <c r="AM331" s="79" t="s">
        <v>2147</v>
      </c>
      <c r="AN331" s="79" t="b">
        <v>0</v>
      </c>
      <c r="AO331" s="85" t="s">
        <v>2016</v>
      </c>
      <c r="AP331" s="79" t="s">
        <v>178</v>
      </c>
      <c r="AQ331" s="79">
        <v>0</v>
      </c>
      <c r="AR331" s="79">
        <v>0</v>
      </c>
      <c r="AS331" s="79"/>
      <c r="AT331" s="79"/>
      <c r="AU331" s="79"/>
      <c r="AV331" s="79"/>
      <c r="AW331" s="79"/>
      <c r="AX331" s="79"/>
      <c r="AY331" s="79"/>
      <c r="AZ331" s="79"/>
      <c r="BA331" s="78" t="str">
        <f>REPLACE(INDEX(GroupVertices[Group],MATCH(Edges[[#This Row],[Vertex 1]],GroupVertices[Vertex],0)),1,1,"")</f>
        <v>4</v>
      </c>
      <c r="BB331" s="78" t="str">
        <f>REPLACE(INDEX(GroupVertices[Group],MATCH(Edges[[#This Row],[Vertex 2]],GroupVertices[Vertex],0)),1,1,"")</f>
        <v>4</v>
      </c>
    </row>
    <row r="332" spans="1:54" ht="15">
      <c r="A332" s="65" t="s">
        <v>302</v>
      </c>
      <c r="B332" s="65" t="s">
        <v>285</v>
      </c>
      <c r="C332" s="66" t="s">
        <v>2797</v>
      </c>
      <c r="D332" s="67"/>
      <c r="E332" s="68"/>
      <c r="F332" s="69"/>
      <c r="G332" s="66"/>
      <c r="H332" s="70"/>
      <c r="I332" s="71"/>
      <c r="J332" s="71"/>
      <c r="K332" s="34" t="s">
        <v>66</v>
      </c>
      <c r="L332" s="77">
        <v>332</v>
      </c>
      <c r="M332" s="77"/>
      <c r="N332" s="73"/>
      <c r="O332" s="79" t="s">
        <v>327</v>
      </c>
      <c r="P332" s="81">
        <v>43534.872025462966</v>
      </c>
      <c r="Q332" s="79" t="s">
        <v>620</v>
      </c>
      <c r="R332" s="79"/>
      <c r="S332" s="79"/>
      <c r="T332" s="79" t="s">
        <v>787</v>
      </c>
      <c r="U332" s="79"/>
      <c r="V332" s="82" t="s">
        <v>892</v>
      </c>
      <c r="W332" s="81">
        <v>43534.872025462966</v>
      </c>
      <c r="X332" s="82" t="s">
        <v>1295</v>
      </c>
      <c r="Y332" s="79"/>
      <c r="Z332" s="79"/>
      <c r="AA332" s="85" t="s">
        <v>1879</v>
      </c>
      <c r="AB332" s="85" t="s">
        <v>1873</v>
      </c>
      <c r="AC332" s="79" t="b">
        <v>0</v>
      </c>
      <c r="AD332" s="79">
        <v>2</v>
      </c>
      <c r="AE332" s="85" t="s">
        <v>2117</v>
      </c>
      <c r="AF332" s="79" t="b">
        <v>0</v>
      </c>
      <c r="AG332" s="79" t="s">
        <v>2139</v>
      </c>
      <c r="AH332" s="79"/>
      <c r="AI332" s="85" t="s">
        <v>2100</v>
      </c>
      <c r="AJ332" s="79" t="b">
        <v>0</v>
      </c>
      <c r="AK332" s="79">
        <v>0</v>
      </c>
      <c r="AL332" s="85" t="s">
        <v>2100</v>
      </c>
      <c r="AM332" s="79" t="s">
        <v>2144</v>
      </c>
      <c r="AN332" s="79" t="b">
        <v>0</v>
      </c>
      <c r="AO332" s="85" t="s">
        <v>1873</v>
      </c>
      <c r="AP332" s="79" t="s">
        <v>178</v>
      </c>
      <c r="AQ332" s="79">
        <v>0</v>
      </c>
      <c r="AR332" s="79">
        <v>0</v>
      </c>
      <c r="AS332" s="79"/>
      <c r="AT332" s="79"/>
      <c r="AU332" s="79"/>
      <c r="AV332" s="79"/>
      <c r="AW332" s="79"/>
      <c r="AX332" s="79"/>
      <c r="AY332" s="79"/>
      <c r="AZ332" s="79"/>
      <c r="BA332" s="78" t="str">
        <f>REPLACE(INDEX(GroupVertices[Group],MATCH(Edges[[#This Row],[Vertex 1]],GroupVertices[Vertex],0)),1,1,"")</f>
        <v>2</v>
      </c>
      <c r="BB332" s="78" t="str">
        <f>REPLACE(INDEX(GroupVertices[Group],MATCH(Edges[[#This Row],[Vertex 2]],GroupVertices[Vertex],0)),1,1,"")</f>
        <v>4</v>
      </c>
    </row>
    <row r="333" spans="1:54" ht="15">
      <c r="A333" s="65" t="s">
        <v>302</v>
      </c>
      <c r="B333" s="65" t="s">
        <v>285</v>
      </c>
      <c r="C333" s="66" t="s">
        <v>2797</v>
      </c>
      <c r="D333" s="67"/>
      <c r="E333" s="68"/>
      <c r="F333" s="69"/>
      <c r="G333" s="66"/>
      <c r="H333" s="70"/>
      <c r="I333" s="71"/>
      <c r="J333" s="71"/>
      <c r="K333" s="34" t="s">
        <v>66</v>
      </c>
      <c r="L333" s="77">
        <v>333</v>
      </c>
      <c r="M333" s="77"/>
      <c r="N333" s="73"/>
      <c r="O333" s="79" t="s">
        <v>327</v>
      </c>
      <c r="P333" s="81">
        <v>43534.885775462964</v>
      </c>
      <c r="Q333" s="79" t="s">
        <v>635</v>
      </c>
      <c r="R333" s="79"/>
      <c r="S333" s="79"/>
      <c r="T333" s="79" t="s">
        <v>787</v>
      </c>
      <c r="U333" s="79"/>
      <c r="V333" s="82" t="s">
        <v>892</v>
      </c>
      <c r="W333" s="81">
        <v>43534.885775462964</v>
      </c>
      <c r="X333" s="82" t="s">
        <v>1312</v>
      </c>
      <c r="Y333" s="79"/>
      <c r="Z333" s="79"/>
      <c r="AA333" s="85" t="s">
        <v>1896</v>
      </c>
      <c r="AB333" s="85" t="s">
        <v>2038</v>
      </c>
      <c r="AC333" s="79" t="b">
        <v>0</v>
      </c>
      <c r="AD333" s="79">
        <v>3</v>
      </c>
      <c r="AE333" s="85" t="s">
        <v>2117</v>
      </c>
      <c r="AF333" s="79" t="b">
        <v>0</v>
      </c>
      <c r="AG333" s="79" t="s">
        <v>2139</v>
      </c>
      <c r="AH333" s="79"/>
      <c r="AI333" s="85" t="s">
        <v>2100</v>
      </c>
      <c r="AJ333" s="79" t="b">
        <v>0</v>
      </c>
      <c r="AK333" s="79">
        <v>0</v>
      </c>
      <c r="AL333" s="85" t="s">
        <v>2100</v>
      </c>
      <c r="AM333" s="79" t="s">
        <v>2145</v>
      </c>
      <c r="AN333" s="79" t="b">
        <v>0</v>
      </c>
      <c r="AO333" s="85" t="s">
        <v>2038</v>
      </c>
      <c r="AP333" s="79" t="s">
        <v>178</v>
      </c>
      <c r="AQ333" s="79">
        <v>0</v>
      </c>
      <c r="AR333" s="79">
        <v>0</v>
      </c>
      <c r="AS333" s="79"/>
      <c r="AT333" s="79"/>
      <c r="AU333" s="79"/>
      <c r="AV333" s="79"/>
      <c r="AW333" s="79"/>
      <c r="AX333" s="79"/>
      <c r="AY333" s="79"/>
      <c r="AZ333" s="79"/>
      <c r="BA333" s="78" t="str">
        <f>REPLACE(INDEX(GroupVertices[Group],MATCH(Edges[[#This Row],[Vertex 1]],GroupVertices[Vertex],0)),1,1,"")</f>
        <v>2</v>
      </c>
      <c r="BB333" s="78" t="str">
        <f>REPLACE(INDEX(GroupVertices[Group],MATCH(Edges[[#This Row],[Vertex 2]],GroupVertices[Vertex],0)),1,1,"")</f>
        <v>4</v>
      </c>
    </row>
    <row r="334" spans="1:54" ht="15">
      <c r="A334" s="65" t="s">
        <v>302</v>
      </c>
      <c r="B334" s="65" t="s">
        <v>285</v>
      </c>
      <c r="C334" s="66" t="s">
        <v>2796</v>
      </c>
      <c r="D334" s="67"/>
      <c r="E334" s="68"/>
      <c r="F334" s="69"/>
      <c r="G334" s="66"/>
      <c r="H334" s="70"/>
      <c r="I334" s="71"/>
      <c r="J334" s="71"/>
      <c r="K334" s="34" t="s">
        <v>66</v>
      </c>
      <c r="L334" s="77">
        <v>334</v>
      </c>
      <c r="M334" s="77"/>
      <c r="N334" s="73"/>
      <c r="O334" s="79" t="s">
        <v>325</v>
      </c>
      <c r="P334" s="81">
        <v>43527.94315972222</v>
      </c>
      <c r="Q334" s="79" t="s">
        <v>628</v>
      </c>
      <c r="R334" s="82" t="s">
        <v>767</v>
      </c>
      <c r="S334" s="79" t="s">
        <v>784</v>
      </c>
      <c r="T334" s="79" t="s">
        <v>787</v>
      </c>
      <c r="U334" s="79"/>
      <c r="V334" s="82" t="s">
        <v>892</v>
      </c>
      <c r="W334" s="81">
        <v>43527.94315972222</v>
      </c>
      <c r="X334" s="82" t="s">
        <v>1304</v>
      </c>
      <c r="Y334" s="79"/>
      <c r="Z334" s="79"/>
      <c r="AA334" s="85" t="s">
        <v>1888</v>
      </c>
      <c r="AB334" s="79"/>
      <c r="AC334" s="79" t="b">
        <v>0</v>
      </c>
      <c r="AD334" s="79">
        <v>0</v>
      </c>
      <c r="AE334" s="85" t="s">
        <v>2100</v>
      </c>
      <c r="AF334" s="79" t="b">
        <v>1</v>
      </c>
      <c r="AG334" s="79" t="s">
        <v>2139</v>
      </c>
      <c r="AH334" s="79"/>
      <c r="AI334" s="85" t="s">
        <v>1964</v>
      </c>
      <c r="AJ334" s="79" t="b">
        <v>0</v>
      </c>
      <c r="AK334" s="79">
        <v>1</v>
      </c>
      <c r="AL334" s="85" t="s">
        <v>1887</v>
      </c>
      <c r="AM334" s="79" t="s">
        <v>2145</v>
      </c>
      <c r="AN334" s="79" t="b">
        <v>0</v>
      </c>
      <c r="AO334" s="85" t="s">
        <v>1887</v>
      </c>
      <c r="AP334" s="79" t="s">
        <v>178</v>
      </c>
      <c r="AQ334" s="79">
        <v>0</v>
      </c>
      <c r="AR334" s="79">
        <v>0</v>
      </c>
      <c r="AS334" s="79"/>
      <c r="AT334" s="79"/>
      <c r="AU334" s="79"/>
      <c r="AV334" s="79"/>
      <c r="AW334" s="79"/>
      <c r="AX334" s="79"/>
      <c r="AY334" s="79"/>
      <c r="AZ334" s="79"/>
      <c r="BA334" s="78" t="str">
        <f>REPLACE(INDEX(GroupVertices[Group],MATCH(Edges[[#This Row],[Vertex 1]],GroupVertices[Vertex],0)),1,1,"")</f>
        <v>2</v>
      </c>
      <c r="BB334" s="78" t="str">
        <f>REPLACE(INDEX(GroupVertices[Group],MATCH(Edges[[#This Row],[Vertex 2]],GroupVertices[Vertex],0)),1,1,"")</f>
        <v>4</v>
      </c>
    </row>
    <row r="335" spans="1:54" ht="15">
      <c r="A335" s="65" t="s">
        <v>313</v>
      </c>
      <c r="B335" s="65" t="s">
        <v>285</v>
      </c>
      <c r="C335" s="66" t="s">
        <v>2796</v>
      </c>
      <c r="D335" s="67"/>
      <c r="E335" s="68"/>
      <c r="F335" s="69"/>
      <c r="G335" s="66"/>
      <c r="H335" s="70"/>
      <c r="I335" s="71"/>
      <c r="J335" s="71"/>
      <c r="K335" s="34" t="s">
        <v>65</v>
      </c>
      <c r="L335" s="77">
        <v>335</v>
      </c>
      <c r="M335" s="77"/>
      <c r="N335" s="73"/>
      <c r="O335" s="79" t="s">
        <v>325</v>
      </c>
      <c r="P335" s="81">
        <v>43528.137094907404</v>
      </c>
      <c r="Q335" s="79" t="s">
        <v>698</v>
      </c>
      <c r="R335" s="79"/>
      <c r="S335" s="79"/>
      <c r="T335" s="79"/>
      <c r="U335" s="79"/>
      <c r="V335" s="82" t="s">
        <v>903</v>
      </c>
      <c r="W335" s="81">
        <v>43528.137094907404</v>
      </c>
      <c r="X335" s="82" t="s">
        <v>1441</v>
      </c>
      <c r="Y335" s="79"/>
      <c r="Z335" s="79"/>
      <c r="AA335" s="85" t="s">
        <v>2040</v>
      </c>
      <c r="AB335" s="79"/>
      <c r="AC335" s="79" t="b">
        <v>0</v>
      </c>
      <c r="AD335" s="79">
        <v>0</v>
      </c>
      <c r="AE335" s="85" t="s">
        <v>2100</v>
      </c>
      <c r="AF335" s="79" t="b">
        <v>0</v>
      </c>
      <c r="AG335" s="79" t="s">
        <v>2139</v>
      </c>
      <c r="AH335" s="79"/>
      <c r="AI335" s="85" t="s">
        <v>2100</v>
      </c>
      <c r="AJ335" s="79" t="b">
        <v>0</v>
      </c>
      <c r="AK335" s="79">
        <v>1</v>
      </c>
      <c r="AL335" s="85" t="s">
        <v>2023</v>
      </c>
      <c r="AM335" s="79" t="s">
        <v>2153</v>
      </c>
      <c r="AN335" s="79" t="b">
        <v>0</v>
      </c>
      <c r="AO335" s="85" t="s">
        <v>2023</v>
      </c>
      <c r="AP335" s="79" t="s">
        <v>178</v>
      </c>
      <c r="AQ335" s="79">
        <v>0</v>
      </c>
      <c r="AR335" s="79">
        <v>0</v>
      </c>
      <c r="AS335" s="79"/>
      <c r="AT335" s="79"/>
      <c r="AU335" s="79"/>
      <c r="AV335" s="79"/>
      <c r="AW335" s="79"/>
      <c r="AX335" s="79"/>
      <c r="AY335" s="79"/>
      <c r="AZ335" s="79"/>
      <c r="BA335" s="78" t="str">
        <f>REPLACE(INDEX(GroupVertices[Group],MATCH(Edges[[#This Row],[Vertex 1]],GroupVertices[Vertex],0)),1,1,"")</f>
        <v>4</v>
      </c>
      <c r="BB335" s="78" t="str">
        <f>REPLACE(INDEX(GroupVertices[Group],MATCH(Edges[[#This Row],[Vertex 2]],GroupVertices[Vertex],0)),1,1,"")</f>
        <v>4</v>
      </c>
    </row>
    <row r="336" spans="1:54" ht="15">
      <c r="A336" s="65" t="s">
        <v>231</v>
      </c>
      <c r="B336" s="65" t="s">
        <v>285</v>
      </c>
      <c r="C336" s="66" t="s">
        <v>2796</v>
      </c>
      <c r="D336" s="67"/>
      <c r="E336" s="68"/>
      <c r="F336" s="69"/>
      <c r="G336" s="66"/>
      <c r="H336" s="70"/>
      <c r="I336" s="71"/>
      <c r="J336" s="71"/>
      <c r="K336" s="34" t="s">
        <v>65</v>
      </c>
      <c r="L336" s="77">
        <v>336</v>
      </c>
      <c r="M336" s="77"/>
      <c r="N336" s="73"/>
      <c r="O336" s="79" t="s">
        <v>325</v>
      </c>
      <c r="P336" s="81">
        <v>43527.92212962963</v>
      </c>
      <c r="Q336" s="79" t="s">
        <v>348</v>
      </c>
      <c r="R336" s="79"/>
      <c r="S336" s="79"/>
      <c r="T336" s="79"/>
      <c r="U336" s="79"/>
      <c r="V336" s="82" t="s">
        <v>822</v>
      </c>
      <c r="W336" s="81">
        <v>43527.92212962963</v>
      </c>
      <c r="X336" s="82" t="s">
        <v>936</v>
      </c>
      <c r="Y336" s="79"/>
      <c r="Z336" s="79"/>
      <c r="AA336" s="85" t="s">
        <v>1518</v>
      </c>
      <c r="AB336" s="79"/>
      <c r="AC336" s="79" t="b">
        <v>0</v>
      </c>
      <c r="AD336" s="79">
        <v>0</v>
      </c>
      <c r="AE336" s="85" t="s">
        <v>2100</v>
      </c>
      <c r="AF336" s="79" t="b">
        <v>0</v>
      </c>
      <c r="AG336" s="79" t="s">
        <v>2139</v>
      </c>
      <c r="AH336" s="79"/>
      <c r="AI336" s="85" t="s">
        <v>2100</v>
      </c>
      <c r="AJ336" s="79" t="b">
        <v>0</v>
      </c>
      <c r="AK336" s="79">
        <v>5</v>
      </c>
      <c r="AL336" s="85" t="s">
        <v>2021</v>
      </c>
      <c r="AM336" s="79" t="s">
        <v>2147</v>
      </c>
      <c r="AN336" s="79" t="b">
        <v>0</v>
      </c>
      <c r="AO336" s="85" t="s">
        <v>2021</v>
      </c>
      <c r="AP336" s="79" t="s">
        <v>178</v>
      </c>
      <c r="AQ336" s="79">
        <v>0</v>
      </c>
      <c r="AR336" s="79">
        <v>0</v>
      </c>
      <c r="AS336" s="79"/>
      <c r="AT336" s="79"/>
      <c r="AU336" s="79"/>
      <c r="AV336" s="79"/>
      <c r="AW336" s="79"/>
      <c r="AX336" s="79"/>
      <c r="AY336" s="79"/>
      <c r="AZ336" s="79"/>
      <c r="BA336" s="78" t="str">
        <f>REPLACE(INDEX(GroupVertices[Group],MATCH(Edges[[#This Row],[Vertex 1]],GroupVertices[Vertex],0)),1,1,"")</f>
        <v>1</v>
      </c>
      <c r="BB336" s="78" t="str">
        <f>REPLACE(INDEX(GroupVertices[Group],MATCH(Edges[[#This Row],[Vertex 2]],GroupVertices[Vertex],0)),1,1,"")</f>
        <v>4</v>
      </c>
    </row>
    <row r="337" spans="1:54" ht="15">
      <c r="A337" s="65" t="s">
        <v>284</v>
      </c>
      <c r="B337" s="65" t="s">
        <v>285</v>
      </c>
      <c r="C337" s="66" t="s">
        <v>2797</v>
      </c>
      <c r="D337" s="67"/>
      <c r="E337" s="68"/>
      <c r="F337" s="69"/>
      <c r="G337" s="66"/>
      <c r="H337" s="70"/>
      <c r="I337" s="71"/>
      <c r="J337" s="71"/>
      <c r="K337" s="34" t="s">
        <v>66</v>
      </c>
      <c r="L337" s="77">
        <v>337</v>
      </c>
      <c r="M337" s="77"/>
      <c r="N337" s="73"/>
      <c r="O337" s="79" t="s">
        <v>327</v>
      </c>
      <c r="P337" s="81">
        <v>43527.930868055555</v>
      </c>
      <c r="Q337" s="79" t="s">
        <v>466</v>
      </c>
      <c r="R337" s="79"/>
      <c r="S337" s="79"/>
      <c r="T337" s="79" t="s">
        <v>787</v>
      </c>
      <c r="U337" s="79"/>
      <c r="V337" s="82" t="s">
        <v>874</v>
      </c>
      <c r="W337" s="81">
        <v>43527.930868055555</v>
      </c>
      <c r="X337" s="82" t="s">
        <v>1090</v>
      </c>
      <c r="Y337" s="79"/>
      <c r="Z337" s="79"/>
      <c r="AA337" s="85" t="s">
        <v>1672</v>
      </c>
      <c r="AB337" s="85" t="s">
        <v>2093</v>
      </c>
      <c r="AC337" s="79" t="b">
        <v>0</v>
      </c>
      <c r="AD337" s="79">
        <v>2</v>
      </c>
      <c r="AE337" s="85" t="s">
        <v>2119</v>
      </c>
      <c r="AF337" s="79" t="b">
        <v>0</v>
      </c>
      <c r="AG337" s="79" t="s">
        <v>2139</v>
      </c>
      <c r="AH337" s="79"/>
      <c r="AI337" s="85" t="s">
        <v>2100</v>
      </c>
      <c r="AJ337" s="79" t="b">
        <v>0</v>
      </c>
      <c r="AK337" s="79">
        <v>0</v>
      </c>
      <c r="AL337" s="85" t="s">
        <v>2100</v>
      </c>
      <c r="AM337" s="79" t="s">
        <v>2145</v>
      </c>
      <c r="AN337" s="79" t="b">
        <v>0</v>
      </c>
      <c r="AO337" s="85" t="s">
        <v>2093</v>
      </c>
      <c r="AP337" s="79" t="s">
        <v>178</v>
      </c>
      <c r="AQ337" s="79">
        <v>0</v>
      </c>
      <c r="AR337" s="79">
        <v>0</v>
      </c>
      <c r="AS337" s="79"/>
      <c r="AT337" s="79"/>
      <c r="AU337" s="79"/>
      <c r="AV337" s="79"/>
      <c r="AW337" s="79"/>
      <c r="AX337" s="79"/>
      <c r="AY337" s="79"/>
      <c r="AZ337" s="79"/>
      <c r="BA337" s="78" t="str">
        <f>REPLACE(INDEX(GroupVertices[Group],MATCH(Edges[[#This Row],[Vertex 1]],GroupVertices[Vertex],0)),1,1,"")</f>
        <v>4</v>
      </c>
      <c r="BB337" s="78" t="str">
        <f>REPLACE(INDEX(GroupVertices[Group],MATCH(Edges[[#This Row],[Vertex 2]],GroupVertices[Vertex],0)),1,1,"")</f>
        <v>4</v>
      </c>
    </row>
    <row r="338" spans="1:54" ht="15">
      <c r="A338" s="65" t="s">
        <v>269</v>
      </c>
      <c r="B338" s="65" t="s">
        <v>285</v>
      </c>
      <c r="C338" s="66" t="s">
        <v>2797</v>
      </c>
      <c r="D338" s="67"/>
      <c r="E338" s="68"/>
      <c r="F338" s="69"/>
      <c r="G338" s="66"/>
      <c r="H338" s="70"/>
      <c r="I338" s="71"/>
      <c r="J338" s="71"/>
      <c r="K338" s="34" t="s">
        <v>66</v>
      </c>
      <c r="L338" s="77">
        <v>338</v>
      </c>
      <c r="M338" s="77"/>
      <c r="N338" s="73"/>
      <c r="O338" s="79" t="s">
        <v>327</v>
      </c>
      <c r="P338" s="81">
        <v>43527.91265046296</v>
      </c>
      <c r="Q338" s="79" t="s">
        <v>692</v>
      </c>
      <c r="R338" s="79"/>
      <c r="S338" s="79"/>
      <c r="T338" s="79" t="s">
        <v>787</v>
      </c>
      <c r="U338" s="79"/>
      <c r="V338" s="82" t="s">
        <v>859</v>
      </c>
      <c r="W338" s="81">
        <v>43527.91265046296</v>
      </c>
      <c r="X338" s="82" t="s">
        <v>1415</v>
      </c>
      <c r="Y338" s="79"/>
      <c r="Z338" s="79"/>
      <c r="AA338" s="85" t="s">
        <v>2012</v>
      </c>
      <c r="AB338" s="85" t="s">
        <v>2022</v>
      </c>
      <c r="AC338" s="79" t="b">
        <v>0</v>
      </c>
      <c r="AD338" s="79">
        <v>4</v>
      </c>
      <c r="AE338" s="85" t="s">
        <v>2117</v>
      </c>
      <c r="AF338" s="79" t="b">
        <v>0</v>
      </c>
      <c r="AG338" s="79" t="s">
        <v>2139</v>
      </c>
      <c r="AH338" s="79"/>
      <c r="AI338" s="85" t="s">
        <v>2100</v>
      </c>
      <c r="AJ338" s="79" t="b">
        <v>0</v>
      </c>
      <c r="AK338" s="79">
        <v>0</v>
      </c>
      <c r="AL338" s="85" t="s">
        <v>2100</v>
      </c>
      <c r="AM338" s="79" t="s">
        <v>2145</v>
      </c>
      <c r="AN338" s="79" t="b">
        <v>0</v>
      </c>
      <c r="AO338" s="85" t="s">
        <v>2022</v>
      </c>
      <c r="AP338" s="79" t="s">
        <v>178</v>
      </c>
      <c r="AQ338" s="79">
        <v>0</v>
      </c>
      <c r="AR338" s="79">
        <v>0</v>
      </c>
      <c r="AS338" s="79"/>
      <c r="AT338" s="79"/>
      <c r="AU338" s="79"/>
      <c r="AV338" s="79"/>
      <c r="AW338" s="79"/>
      <c r="AX338" s="79"/>
      <c r="AY338" s="79"/>
      <c r="AZ338" s="79"/>
      <c r="BA338" s="78" t="str">
        <f>REPLACE(INDEX(GroupVertices[Group],MATCH(Edges[[#This Row],[Vertex 1]],GroupVertices[Vertex],0)),1,1,"")</f>
        <v>2</v>
      </c>
      <c r="BB338" s="78" t="str">
        <f>REPLACE(INDEX(GroupVertices[Group],MATCH(Edges[[#This Row],[Vertex 2]],GroupVertices[Vertex],0)),1,1,"")</f>
        <v>4</v>
      </c>
    </row>
    <row r="339" spans="1:54" ht="15">
      <c r="A339" s="65" t="s">
        <v>269</v>
      </c>
      <c r="B339" s="65" t="s">
        <v>285</v>
      </c>
      <c r="C339" s="66" t="s">
        <v>2797</v>
      </c>
      <c r="D339" s="67"/>
      <c r="E339" s="68"/>
      <c r="F339" s="69"/>
      <c r="G339" s="66"/>
      <c r="H339" s="70"/>
      <c r="I339" s="71"/>
      <c r="J339" s="71"/>
      <c r="K339" s="34" t="s">
        <v>66</v>
      </c>
      <c r="L339" s="77">
        <v>339</v>
      </c>
      <c r="M339" s="77"/>
      <c r="N339" s="73"/>
      <c r="O339" s="79" t="s">
        <v>327</v>
      </c>
      <c r="P339" s="81">
        <v>43534.86597222222</v>
      </c>
      <c r="Q339" s="79" t="s">
        <v>693</v>
      </c>
      <c r="R339" s="79"/>
      <c r="S339" s="79"/>
      <c r="T339" s="79" t="s">
        <v>787</v>
      </c>
      <c r="U339" s="79"/>
      <c r="V339" s="82" t="s">
        <v>859</v>
      </c>
      <c r="W339" s="81">
        <v>43534.86597222222</v>
      </c>
      <c r="X339" s="82" t="s">
        <v>1416</v>
      </c>
      <c r="Y339" s="79"/>
      <c r="Z339" s="79"/>
      <c r="AA339" s="85" t="s">
        <v>2013</v>
      </c>
      <c r="AB339" s="85" t="s">
        <v>2035</v>
      </c>
      <c r="AC339" s="79" t="b">
        <v>0</v>
      </c>
      <c r="AD339" s="79">
        <v>2</v>
      </c>
      <c r="AE339" s="85" t="s">
        <v>2117</v>
      </c>
      <c r="AF339" s="79" t="b">
        <v>0</v>
      </c>
      <c r="AG339" s="79" t="s">
        <v>2139</v>
      </c>
      <c r="AH339" s="79"/>
      <c r="AI339" s="85" t="s">
        <v>2100</v>
      </c>
      <c r="AJ339" s="79" t="b">
        <v>0</v>
      </c>
      <c r="AK339" s="79">
        <v>0</v>
      </c>
      <c r="AL339" s="85" t="s">
        <v>2100</v>
      </c>
      <c r="AM339" s="79" t="s">
        <v>2145</v>
      </c>
      <c r="AN339" s="79" t="b">
        <v>0</v>
      </c>
      <c r="AO339" s="85" t="s">
        <v>2035</v>
      </c>
      <c r="AP339" s="79" t="s">
        <v>178</v>
      </c>
      <c r="AQ339" s="79">
        <v>0</v>
      </c>
      <c r="AR339" s="79">
        <v>0</v>
      </c>
      <c r="AS339" s="79"/>
      <c r="AT339" s="79"/>
      <c r="AU339" s="79"/>
      <c r="AV339" s="79"/>
      <c r="AW339" s="79"/>
      <c r="AX339" s="79"/>
      <c r="AY339" s="79"/>
      <c r="AZ339" s="79"/>
      <c r="BA339" s="78" t="str">
        <f>REPLACE(INDEX(GroupVertices[Group],MATCH(Edges[[#This Row],[Vertex 1]],GroupVertices[Vertex],0)),1,1,"")</f>
        <v>2</v>
      </c>
      <c r="BB339" s="78" t="str">
        <f>REPLACE(INDEX(GroupVertices[Group],MATCH(Edges[[#This Row],[Vertex 2]],GroupVertices[Vertex],0)),1,1,"")</f>
        <v>4</v>
      </c>
    </row>
    <row r="340" spans="1:54" ht="15">
      <c r="A340" s="65" t="s">
        <v>246</v>
      </c>
      <c r="B340" s="65" t="s">
        <v>285</v>
      </c>
      <c r="C340" s="66" t="s">
        <v>2796</v>
      </c>
      <c r="D340" s="67"/>
      <c r="E340" s="68"/>
      <c r="F340" s="69"/>
      <c r="G340" s="66"/>
      <c r="H340" s="70"/>
      <c r="I340" s="71"/>
      <c r="J340" s="71"/>
      <c r="K340" s="34" t="s">
        <v>65</v>
      </c>
      <c r="L340" s="77">
        <v>340</v>
      </c>
      <c r="M340" s="77"/>
      <c r="N340" s="73"/>
      <c r="O340" s="79" t="s">
        <v>325</v>
      </c>
      <c r="P340" s="81">
        <v>43528.236712962964</v>
      </c>
      <c r="Q340" s="79" t="s">
        <v>363</v>
      </c>
      <c r="R340" s="79"/>
      <c r="S340" s="79"/>
      <c r="T340" s="79"/>
      <c r="U340" s="79"/>
      <c r="V340" s="82" t="s">
        <v>837</v>
      </c>
      <c r="W340" s="81">
        <v>43528.236712962964</v>
      </c>
      <c r="X340" s="82" t="s">
        <v>955</v>
      </c>
      <c r="Y340" s="79"/>
      <c r="Z340" s="79"/>
      <c r="AA340" s="85" t="s">
        <v>1537</v>
      </c>
      <c r="AB340" s="79"/>
      <c r="AC340" s="79" t="b">
        <v>0</v>
      </c>
      <c r="AD340" s="79">
        <v>0</v>
      </c>
      <c r="AE340" s="85" t="s">
        <v>2100</v>
      </c>
      <c r="AF340" s="79" t="b">
        <v>0</v>
      </c>
      <c r="AG340" s="79" t="s">
        <v>2139</v>
      </c>
      <c r="AH340" s="79"/>
      <c r="AI340" s="85" t="s">
        <v>2100</v>
      </c>
      <c r="AJ340" s="79" t="b">
        <v>0</v>
      </c>
      <c r="AK340" s="79">
        <v>2</v>
      </c>
      <c r="AL340" s="85" t="s">
        <v>2020</v>
      </c>
      <c r="AM340" s="79" t="s">
        <v>2144</v>
      </c>
      <c r="AN340" s="79" t="b">
        <v>0</v>
      </c>
      <c r="AO340" s="85" t="s">
        <v>2020</v>
      </c>
      <c r="AP340" s="79" t="s">
        <v>178</v>
      </c>
      <c r="AQ340" s="79">
        <v>0</v>
      </c>
      <c r="AR340" s="79">
        <v>0</v>
      </c>
      <c r="AS340" s="79"/>
      <c r="AT340" s="79"/>
      <c r="AU340" s="79"/>
      <c r="AV340" s="79"/>
      <c r="AW340" s="79"/>
      <c r="AX340" s="79"/>
      <c r="AY340" s="79"/>
      <c r="AZ340" s="79"/>
      <c r="BA340" s="78" t="str">
        <f>REPLACE(INDEX(GroupVertices[Group],MATCH(Edges[[#This Row],[Vertex 1]],GroupVertices[Vertex],0)),1,1,"")</f>
        <v>4</v>
      </c>
      <c r="BB340" s="78" t="str">
        <f>REPLACE(INDEX(GroupVertices[Group],MATCH(Edges[[#This Row],[Vertex 2]],GroupVertices[Vertex],0)),1,1,"")</f>
        <v>4</v>
      </c>
    </row>
    <row r="341" spans="1:54" ht="15">
      <c r="A341" s="65" t="s">
        <v>267</v>
      </c>
      <c r="B341" s="65" t="s">
        <v>285</v>
      </c>
      <c r="C341" s="66" t="s">
        <v>2796</v>
      </c>
      <c r="D341" s="67"/>
      <c r="E341" s="68"/>
      <c r="F341" s="69"/>
      <c r="G341" s="66"/>
      <c r="H341" s="70"/>
      <c r="I341" s="71"/>
      <c r="J341" s="71"/>
      <c r="K341" s="34" t="s">
        <v>65</v>
      </c>
      <c r="L341" s="77">
        <v>341</v>
      </c>
      <c r="M341" s="77"/>
      <c r="N341" s="73"/>
      <c r="O341" s="79" t="s">
        <v>325</v>
      </c>
      <c r="P341" s="81">
        <v>43527.92824074074</v>
      </c>
      <c r="Q341" s="79" t="s">
        <v>334</v>
      </c>
      <c r="R341" s="79"/>
      <c r="S341" s="79"/>
      <c r="T341" s="79"/>
      <c r="U341" s="79"/>
      <c r="V341" s="82" t="s">
        <v>857</v>
      </c>
      <c r="W341" s="81">
        <v>43527.92824074074</v>
      </c>
      <c r="X341" s="82" t="s">
        <v>1055</v>
      </c>
      <c r="Y341" s="79"/>
      <c r="Z341" s="79"/>
      <c r="AA341" s="85" t="s">
        <v>1637</v>
      </c>
      <c r="AB341" s="79"/>
      <c r="AC341" s="79" t="b">
        <v>0</v>
      </c>
      <c r="AD341" s="79">
        <v>0</v>
      </c>
      <c r="AE341" s="85" t="s">
        <v>2100</v>
      </c>
      <c r="AF341" s="79" t="b">
        <v>1</v>
      </c>
      <c r="AG341" s="79" t="s">
        <v>2139</v>
      </c>
      <c r="AH341" s="79"/>
      <c r="AI341" s="85" t="s">
        <v>1961</v>
      </c>
      <c r="AJ341" s="79" t="b">
        <v>0</v>
      </c>
      <c r="AK341" s="79">
        <v>3</v>
      </c>
      <c r="AL341" s="85" t="s">
        <v>2016</v>
      </c>
      <c r="AM341" s="79" t="s">
        <v>2144</v>
      </c>
      <c r="AN341" s="79" t="b">
        <v>0</v>
      </c>
      <c r="AO341" s="85" t="s">
        <v>2016</v>
      </c>
      <c r="AP341" s="79" t="s">
        <v>178</v>
      </c>
      <c r="AQ341" s="79">
        <v>0</v>
      </c>
      <c r="AR341" s="79">
        <v>0</v>
      </c>
      <c r="AS341" s="79"/>
      <c r="AT341" s="79"/>
      <c r="AU341" s="79"/>
      <c r="AV341" s="79"/>
      <c r="AW341" s="79"/>
      <c r="AX341" s="79"/>
      <c r="AY341" s="79"/>
      <c r="AZ341" s="79"/>
      <c r="BA341" s="78" t="str">
        <f>REPLACE(INDEX(GroupVertices[Group],MATCH(Edges[[#This Row],[Vertex 1]],GroupVertices[Vertex],0)),1,1,"")</f>
        <v>3</v>
      </c>
      <c r="BB341" s="78" t="str">
        <f>REPLACE(INDEX(GroupVertices[Group],MATCH(Edges[[#This Row],[Vertex 2]],GroupVertices[Vertex],0)),1,1,"")</f>
        <v>4</v>
      </c>
    </row>
    <row r="342" spans="1:54" ht="15">
      <c r="A342" s="65" t="s">
        <v>267</v>
      </c>
      <c r="B342" s="65" t="s">
        <v>285</v>
      </c>
      <c r="C342" s="66" t="s">
        <v>2796</v>
      </c>
      <c r="D342" s="67"/>
      <c r="E342" s="68"/>
      <c r="F342" s="69"/>
      <c r="G342" s="66"/>
      <c r="H342" s="70"/>
      <c r="I342" s="71"/>
      <c r="J342" s="71"/>
      <c r="K342" s="34" t="s">
        <v>65</v>
      </c>
      <c r="L342" s="77">
        <v>342</v>
      </c>
      <c r="M342" s="77"/>
      <c r="N342" s="73"/>
      <c r="O342" s="79" t="s">
        <v>325</v>
      </c>
      <c r="P342" s="81">
        <v>43527.928877314815</v>
      </c>
      <c r="Q342" s="79" t="s">
        <v>442</v>
      </c>
      <c r="R342" s="79"/>
      <c r="S342" s="79"/>
      <c r="T342" s="79"/>
      <c r="U342" s="79"/>
      <c r="V342" s="82" t="s">
        <v>857</v>
      </c>
      <c r="W342" s="81">
        <v>43527.928877314815</v>
      </c>
      <c r="X342" s="82" t="s">
        <v>1056</v>
      </c>
      <c r="Y342" s="79"/>
      <c r="Z342" s="79"/>
      <c r="AA342" s="85" t="s">
        <v>1638</v>
      </c>
      <c r="AB342" s="79"/>
      <c r="AC342" s="79" t="b">
        <v>0</v>
      </c>
      <c r="AD342" s="79">
        <v>0</v>
      </c>
      <c r="AE342" s="85" t="s">
        <v>2100</v>
      </c>
      <c r="AF342" s="79" t="b">
        <v>1</v>
      </c>
      <c r="AG342" s="79" t="s">
        <v>2139</v>
      </c>
      <c r="AH342" s="79"/>
      <c r="AI342" s="85" t="s">
        <v>1962</v>
      </c>
      <c r="AJ342" s="79" t="b">
        <v>0</v>
      </c>
      <c r="AK342" s="79">
        <v>2</v>
      </c>
      <c r="AL342" s="85" t="s">
        <v>2018</v>
      </c>
      <c r="AM342" s="79" t="s">
        <v>2144</v>
      </c>
      <c r="AN342" s="79" t="b">
        <v>0</v>
      </c>
      <c r="AO342" s="85" t="s">
        <v>2018</v>
      </c>
      <c r="AP342" s="79" t="s">
        <v>178</v>
      </c>
      <c r="AQ342" s="79">
        <v>0</v>
      </c>
      <c r="AR342" s="79">
        <v>0</v>
      </c>
      <c r="AS342" s="79"/>
      <c r="AT342" s="79"/>
      <c r="AU342" s="79"/>
      <c r="AV342" s="79"/>
      <c r="AW342" s="79"/>
      <c r="AX342" s="79"/>
      <c r="AY342" s="79"/>
      <c r="AZ342" s="79"/>
      <c r="BA342" s="78" t="str">
        <f>REPLACE(INDEX(GroupVertices[Group],MATCH(Edges[[#This Row],[Vertex 1]],GroupVertices[Vertex],0)),1,1,"")</f>
        <v>3</v>
      </c>
      <c r="BB342" s="78" t="str">
        <f>REPLACE(INDEX(GroupVertices[Group],MATCH(Edges[[#This Row],[Vertex 2]],GroupVertices[Vertex],0)),1,1,"")</f>
        <v>4</v>
      </c>
    </row>
    <row r="343" spans="1:54" ht="15">
      <c r="A343" s="65" t="s">
        <v>267</v>
      </c>
      <c r="B343" s="65" t="s">
        <v>285</v>
      </c>
      <c r="C343" s="66" t="s">
        <v>2796</v>
      </c>
      <c r="D343" s="67"/>
      <c r="E343" s="68"/>
      <c r="F343" s="69"/>
      <c r="G343" s="66"/>
      <c r="H343" s="70"/>
      <c r="I343" s="71"/>
      <c r="J343" s="71"/>
      <c r="K343" s="34" t="s">
        <v>65</v>
      </c>
      <c r="L343" s="77">
        <v>343</v>
      </c>
      <c r="M343" s="77"/>
      <c r="N343" s="73"/>
      <c r="O343" s="79" t="s">
        <v>325</v>
      </c>
      <c r="P343" s="81">
        <v>43527.929872685185</v>
      </c>
      <c r="Q343" s="79" t="s">
        <v>348</v>
      </c>
      <c r="R343" s="79"/>
      <c r="S343" s="79"/>
      <c r="T343" s="79"/>
      <c r="U343" s="79"/>
      <c r="V343" s="82" t="s">
        <v>857</v>
      </c>
      <c r="W343" s="81">
        <v>43527.929872685185</v>
      </c>
      <c r="X343" s="82" t="s">
        <v>1058</v>
      </c>
      <c r="Y343" s="79"/>
      <c r="Z343" s="79"/>
      <c r="AA343" s="85" t="s">
        <v>1640</v>
      </c>
      <c r="AB343" s="79"/>
      <c r="AC343" s="79" t="b">
        <v>0</v>
      </c>
      <c r="AD343" s="79">
        <v>0</v>
      </c>
      <c r="AE343" s="85" t="s">
        <v>2100</v>
      </c>
      <c r="AF343" s="79" t="b">
        <v>0</v>
      </c>
      <c r="AG343" s="79" t="s">
        <v>2139</v>
      </c>
      <c r="AH343" s="79"/>
      <c r="AI343" s="85" t="s">
        <v>2100</v>
      </c>
      <c r="AJ343" s="79" t="b">
        <v>0</v>
      </c>
      <c r="AK343" s="79">
        <v>5</v>
      </c>
      <c r="AL343" s="85" t="s">
        <v>2021</v>
      </c>
      <c r="AM343" s="79" t="s">
        <v>2144</v>
      </c>
      <c r="AN343" s="79" t="b">
        <v>0</v>
      </c>
      <c r="AO343" s="85" t="s">
        <v>2021</v>
      </c>
      <c r="AP343" s="79" t="s">
        <v>178</v>
      </c>
      <c r="AQ343" s="79">
        <v>0</v>
      </c>
      <c r="AR343" s="79">
        <v>0</v>
      </c>
      <c r="AS343" s="79"/>
      <c r="AT343" s="79"/>
      <c r="AU343" s="79"/>
      <c r="AV343" s="79"/>
      <c r="AW343" s="79"/>
      <c r="AX343" s="79"/>
      <c r="AY343" s="79"/>
      <c r="AZ343" s="79"/>
      <c r="BA343" s="78" t="str">
        <f>REPLACE(INDEX(GroupVertices[Group],MATCH(Edges[[#This Row],[Vertex 1]],GroupVertices[Vertex],0)),1,1,"")</f>
        <v>3</v>
      </c>
      <c r="BB343" s="78" t="str">
        <f>REPLACE(INDEX(GroupVertices[Group],MATCH(Edges[[#This Row],[Vertex 2]],GroupVertices[Vertex],0)),1,1,"")</f>
        <v>4</v>
      </c>
    </row>
    <row r="344" spans="1:54" ht="15">
      <c r="A344" s="65" t="s">
        <v>282</v>
      </c>
      <c r="B344" s="65" t="s">
        <v>285</v>
      </c>
      <c r="C344" s="66" t="s">
        <v>2797</v>
      </c>
      <c r="D344" s="67"/>
      <c r="E344" s="68"/>
      <c r="F344" s="69"/>
      <c r="G344" s="66"/>
      <c r="H344" s="70"/>
      <c r="I344" s="71"/>
      <c r="J344" s="71"/>
      <c r="K344" s="34" t="s">
        <v>65</v>
      </c>
      <c r="L344" s="77">
        <v>344</v>
      </c>
      <c r="M344" s="77"/>
      <c r="N344" s="73"/>
      <c r="O344" s="79" t="s">
        <v>327</v>
      </c>
      <c r="P344" s="81">
        <v>43527.892546296294</v>
      </c>
      <c r="Q344" s="79" t="s">
        <v>451</v>
      </c>
      <c r="R344" s="79"/>
      <c r="S344" s="79"/>
      <c r="T344" s="79" t="s">
        <v>787</v>
      </c>
      <c r="U344" s="79"/>
      <c r="V344" s="82" t="s">
        <v>872</v>
      </c>
      <c r="W344" s="81">
        <v>43527.892546296294</v>
      </c>
      <c r="X344" s="82" t="s">
        <v>1072</v>
      </c>
      <c r="Y344" s="79"/>
      <c r="Z344" s="79"/>
      <c r="AA344" s="85" t="s">
        <v>1654</v>
      </c>
      <c r="AB344" s="85" t="s">
        <v>2092</v>
      </c>
      <c r="AC344" s="79" t="b">
        <v>0</v>
      </c>
      <c r="AD344" s="79">
        <v>5</v>
      </c>
      <c r="AE344" s="85" t="s">
        <v>2117</v>
      </c>
      <c r="AF344" s="79" t="b">
        <v>0</v>
      </c>
      <c r="AG344" s="79" t="s">
        <v>2139</v>
      </c>
      <c r="AH344" s="79"/>
      <c r="AI344" s="85" t="s">
        <v>2100</v>
      </c>
      <c r="AJ344" s="79" t="b">
        <v>0</v>
      </c>
      <c r="AK344" s="79">
        <v>0</v>
      </c>
      <c r="AL344" s="85" t="s">
        <v>2100</v>
      </c>
      <c r="AM344" s="79" t="s">
        <v>2146</v>
      </c>
      <c r="AN344" s="79" t="b">
        <v>0</v>
      </c>
      <c r="AO344" s="85" t="s">
        <v>2092</v>
      </c>
      <c r="AP344" s="79" t="s">
        <v>178</v>
      </c>
      <c r="AQ344" s="79">
        <v>0</v>
      </c>
      <c r="AR344" s="79">
        <v>0</v>
      </c>
      <c r="AS344" s="79"/>
      <c r="AT344" s="79"/>
      <c r="AU344" s="79"/>
      <c r="AV344" s="79"/>
      <c r="AW344" s="79"/>
      <c r="AX344" s="79"/>
      <c r="AY344" s="79"/>
      <c r="AZ344" s="79"/>
      <c r="BA344" s="78" t="str">
        <f>REPLACE(INDEX(GroupVertices[Group],MATCH(Edges[[#This Row],[Vertex 1]],GroupVertices[Vertex],0)),1,1,"")</f>
        <v>4</v>
      </c>
      <c r="BB344" s="78" t="str">
        <f>REPLACE(INDEX(GroupVertices[Group],MATCH(Edges[[#This Row],[Vertex 2]],GroupVertices[Vertex],0)),1,1,"")</f>
        <v>4</v>
      </c>
    </row>
    <row r="345" spans="1:54" ht="15">
      <c r="A345" s="65" t="s">
        <v>214</v>
      </c>
      <c r="B345" s="65" t="s">
        <v>214</v>
      </c>
      <c r="C345" s="66" t="s">
        <v>2795</v>
      </c>
      <c r="D345" s="67"/>
      <c r="E345" s="68"/>
      <c r="F345" s="69"/>
      <c r="G345" s="66"/>
      <c r="H345" s="70"/>
      <c r="I345" s="71"/>
      <c r="J345" s="71"/>
      <c r="K345" s="34" t="s">
        <v>65</v>
      </c>
      <c r="L345" s="77">
        <v>345</v>
      </c>
      <c r="M345" s="77"/>
      <c r="N345" s="73"/>
      <c r="O345" s="79" t="s">
        <v>178</v>
      </c>
      <c r="P345" s="81">
        <v>43527.82407407407</v>
      </c>
      <c r="Q345" s="79" t="s">
        <v>328</v>
      </c>
      <c r="R345" s="79"/>
      <c r="S345" s="79"/>
      <c r="T345" s="79" t="s">
        <v>787</v>
      </c>
      <c r="U345" s="79"/>
      <c r="V345" s="82" t="s">
        <v>805</v>
      </c>
      <c r="W345" s="81">
        <v>43527.82407407407</v>
      </c>
      <c r="X345" s="82" t="s">
        <v>908</v>
      </c>
      <c r="Y345" s="79"/>
      <c r="Z345" s="79"/>
      <c r="AA345" s="85" t="s">
        <v>1490</v>
      </c>
      <c r="AB345" s="79"/>
      <c r="AC345" s="79" t="b">
        <v>0</v>
      </c>
      <c r="AD345" s="79">
        <v>0</v>
      </c>
      <c r="AE345" s="85" t="s">
        <v>2100</v>
      </c>
      <c r="AF345" s="79" t="b">
        <v>0</v>
      </c>
      <c r="AG345" s="79" t="s">
        <v>2139</v>
      </c>
      <c r="AH345" s="79"/>
      <c r="AI345" s="85" t="s">
        <v>2100</v>
      </c>
      <c r="AJ345" s="79" t="b">
        <v>0</v>
      </c>
      <c r="AK345" s="79">
        <v>0</v>
      </c>
      <c r="AL345" s="85" t="s">
        <v>2100</v>
      </c>
      <c r="AM345" s="79" t="s">
        <v>2144</v>
      </c>
      <c r="AN345" s="79" t="b">
        <v>0</v>
      </c>
      <c r="AO345" s="85" t="s">
        <v>1490</v>
      </c>
      <c r="AP345" s="79" t="s">
        <v>178</v>
      </c>
      <c r="AQ345" s="79">
        <v>0</v>
      </c>
      <c r="AR345" s="79">
        <v>0</v>
      </c>
      <c r="AS345" s="79"/>
      <c r="AT345" s="79"/>
      <c r="AU345" s="79"/>
      <c r="AV345" s="79"/>
      <c r="AW345" s="79"/>
      <c r="AX345" s="79"/>
      <c r="AY345" s="79"/>
      <c r="AZ345" s="79"/>
      <c r="BA345" s="78" t="str">
        <f>REPLACE(INDEX(GroupVertices[Group],MATCH(Edges[[#This Row],[Vertex 1]],GroupVertices[Vertex],0)),1,1,"")</f>
        <v>6</v>
      </c>
      <c r="BB345" s="78" t="str">
        <f>REPLACE(INDEX(GroupVertices[Group],MATCH(Edges[[#This Row],[Vertex 2]],GroupVertices[Vertex],0)),1,1,"")</f>
        <v>6</v>
      </c>
    </row>
    <row r="346" spans="1:54" ht="15">
      <c r="A346" s="65" t="s">
        <v>214</v>
      </c>
      <c r="B346" s="65" t="s">
        <v>214</v>
      </c>
      <c r="C346" s="66" t="s">
        <v>2795</v>
      </c>
      <c r="D346" s="67"/>
      <c r="E346" s="68"/>
      <c r="F346" s="69"/>
      <c r="G346" s="66"/>
      <c r="H346" s="70"/>
      <c r="I346" s="71"/>
      <c r="J346" s="71"/>
      <c r="K346" s="34" t="s">
        <v>65</v>
      </c>
      <c r="L346" s="77">
        <v>346</v>
      </c>
      <c r="M346" s="77"/>
      <c r="N346" s="73"/>
      <c r="O346" s="79" t="s">
        <v>178</v>
      </c>
      <c r="P346" s="81">
        <v>43527.82408564815</v>
      </c>
      <c r="Q346" s="79" t="s">
        <v>329</v>
      </c>
      <c r="R346" s="79"/>
      <c r="S346" s="79"/>
      <c r="T346" s="79" t="s">
        <v>787</v>
      </c>
      <c r="U346" s="79"/>
      <c r="V346" s="82" t="s">
        <v>805</v>
      </c>
      <c r="W346" s="81">
        <v>43527.82408564815</v>
      </c>
      <c r="X346" s="82" t="s">
        <v>909</v>
      </c>
      <c r="Y346" s="79"/>
      <c r="Z346" s="79"/>
      <c r="AA346" s="85" t="s">
        <v>1491</v>
      </c>
      <c r="AB346" s="85" t="s">
        <v>1490</v>
      </c>
      <c r="AC346" s="79" t="b">
        <v>0</v>
      </c>
      <c r="AD346" s="79">
        <v>0</v>
      </c>
      <c r="AE346" s="85" t="s">
        <v>2101</v>
      </c>
      <c r="AF346" s="79" t="b">
        <v>0</v>
      </c>
      <c r="AG346" s="79" t="s">
        <v>2139</v>
      </c>
      <c r="AH346" s="79"/>
      <c r="AI346" s="85" t="s">
        <v>2100</v>
      </c>
      <c r="AJ346" s="79" t="b">
        <v>0</v>
      </c>
      <c r="AK346" s="79">
        <v>0</v>
      </c>
      <c r="AL346" s="85" t="s">
        <v>2100</v>
      </c>
      <c r="AM346" s="79" t="s">
        <v>2144</v>
      </c>
      <c r="AN346" s="79" t="b">
        <v>0</v>
      </c>
      <c r="AO346" s="85" t="s">
        <v>1490</v>
      </c>
      <c r="AP346" s="79" t="s">
        <v>178</v>
      </c>
      <c r="AQ346" s="79">
        <v>0</v>
      </c>
      <c r="AR346" s="79">
        <v>0</v>
      </c>
      <c r="AS346" s="79"/>
      <c r="AT346" s="79"/>
      <c r="AU346" s="79"/>
      <c r="AV346" s="79"/>
      <c r="AW346" s="79"/>
      <c r="AX346" s="79"/>
      <c r="AY346" s="79"/>
      <c r="AZ346" s="79"/>
      <c r="BA346" s="78" t="str">
        <f>REPLACE(INDEX(GroupVertices[Group],MATCH(Edges[[#This Row],[Vertex 1]],GroupVertices[Vertex],0)),1,1,"")</f>
        <v>6</v>
      </c>
      <c r="BB346" s="78" t="str">
        <f>REPLACE(INDEX(GroupVertices[Group],MATCH(Edges[[#This Row],[Vertex 2]],GroupVertices[Vertex],0)),1,1,"")</f>
        <v>6</v>
      </c>
    </row>
    <row r="347" spans="1:54" ht="15">
      <c r="A347" s="65" t="s">
        <v>214</v>
      </c>
      <c r="B347" s="65" t="s">
        <v>214</v>
      </c>
      <c r="C347" s="66" t="s">
        <v>2795</v>
      </c>
      <c r="D347" s="67"/>
      <c r="E347" s="68"/>
      <c r="F347" s="69"/>
      <c r="G347" s="66"/>
      <c r="H347" s="70"/>
      <c r="I347" s="71"/>
      <c r="J347" s="71"/>
      <c r="K347" s="34" t="s">
        <v>65</v>
      </c>
      <c r="L347" s="77">
        <v>347</v>
      </c>
      <c r="M347" s="77"/>
      <c r="N347" s="73"/>
      <c r="O347" s="79" t="s">
        <v>178</v>
      </c>
      <c r="P347" s="81">
        <v>43527.82408564815</v>
      </c>
      <c r="Q347" s="79" t="s">
        <v>330</v>
      </c>
      <c r="R347" s="79"/>
      <c r="S347" s="79"/>
      <c r="T347" s="79" t="s">
        <v>787</v>
      </c>
      <c r="U347" s="79"/>
      <c r="V347" s="82" t="s">
        <v>805</v>
      </c>
      <c r="W347" s="81">
        <v>43527.82408564815</v>
      </c>
      <c r="X347" s="82" t="s">
        <v>910</v>
      </c>
      <c r="Y347" s="79"/>
      <c r="Z347" s="79"/>
      <c r="AA347" s="85" t="s">
        <v>1492</v>
      </c>
      <c r="AB347" s="85" t="s">
        <v>1491</v>
      </c>
      <c r="AC347" s="79" t="b">
        <v>0</v>
      </c>
      <c r="AD347" s="79">
        <v>0</v>
      </c>
      <c r="AE347" s="85" t="s">
        <v>2101</v>
      </c>
      <c r="AF347" s="79" t="b">
        <v>0</v>
      </c>
      <c r="AG347" s="79" t="s">
        <v>2139</v>
      </c>
      <c r="AH347" s="79"/>
      <c r="AI347" s="85" t="s">
        <v>2100</v>
      </c>
      <c r="AJ347" s="79" t="b">
        <v>0</v>
      </c>
      <c r="AK347" s="79">
        <v>0</v>
      </c>
      <c r="AL347" s="85" t="s">
        <v>2100</v>
      </c>
      <c r="AM347" s="79" t="s">
        <v>2144</v>
      </c>
      <c r="AN347" s="79" t="b">
        <v>0</v>
      </c>
      <c r="AO347" s="85" t="s">
        <v>1491</v>
      </c>
      <c r="AP347" s="79" t="s">
        <v>178</v>
      </c>
      <c r="AQ347" s="79">
        <v>0</v>
      </c>
      <c r="AR347" s="79">
        <v>0</v>
      </c>
      <c r="AS347" s="79"/>
      <c r="AT347" s="79"/>
      <c r="AU347" s="79"/>
      <c r="AV347" s="79"/>
      <c r="AW347" s="79"/>
      <c r="AX347" s="79"/>
      <c r="AY347" s="79"/>
      <c r="AZ347" s="79"/>
      <c r="BA347" s="78" t="str">
        <f>REPLACE(INDEX(GroupVertices[Group],MATCH(Edges[[#This Row],[Vertex 1]],GroupVertices[Vertex],0)),1,1,"")</f>
        <v>6</v>
      </c>
      <c r="BB347" s="78" t="str">
        <f>REPLACE(INDEX(GroupVertices[Group],MATCH(Edges[[#This Row],[Vertex 2]],GroupVertices[Vertex],0)),1,1,"")</f>
        <v>6</v>
      </c>
    </row>
    <row r="348" spans="1:54" ht="15">
      <c r="A348" s="65" t="s">
        <v>214</v>
      </c>
      <c r="B348" s="65" t="s">
        <v>214</v>
      </c>
      <c r="C348" s="66" t="s">
        <v>2795</v>
      </c>
      <c r="D348" s="67"/>
      <c r="E348" s="68"/>
      <c r="F348" s="69"/>
      <c r="G348" s="66"/>
      <c r="H348" s="70"/>
      <c r="I348" s="71"/>
      <c r="J348" s="71"/>
      <c r="K348" s="34" t="s">
        <v>65</v>
      </c>
      <c r="L348" s="77">
        <v>348</v>
      </c>
      <c r="M348" s="77"/>
      <c r="N348" s="73"/>
      <c r="O348" s="79" t="s">
        <v>178</v>
      </c>
      <c r="P348" s="81">
        <v>43527.82409722222</v>
      </c>
      <c r="Q348" s="79" t="s">
        <v>331</v>
      </c>
      <c r="R348" s="79"/>
      <c r="S348" s="79"/>
      <c r="T348" s="79" t="s">
        <v>787</v>
      </c>
      <c r="U348" s="79"/>
      <c r="V348" s="82" t="s">
        <v>805</v>
      </c>
      <c r="W348" s="81">
        <v>43527.82409722222</v>
      </c>
      <c r="X348" s="82" t="s">
        <v>911</v>
      </c>
      <c r="Y348" s="79"/>
      <c r="Z348" s="79"/>
      <c r="AA348" s="85" t="s">
        <v>1493</v>
      </c>
      <c r="AB348" s="85" t="s">
        <v>1492</v>
      </c>
      <c r="AC348" s="79" t="b">
        <v>0</v>
      </c>
      <c r="AD348" s="79">
        <v>0</v>
      </c>
      <c r="AE348" s="85" t="s">
        <v>2101</v>
      </c>
      <c r="AF348" s="79" t="b">
        <v>0</v>
      </c>
      <c r="AG348" s="79" t="s">
        <v>2139</v>
      </c>
      <c r="AH348" s="79"/>
      <c r="AI348" s="85" t="s">
        <v>2100</v>
      </c>
      <c r="AJ348" s="79" t="b">
        <v>0</v>
      </c>
      <c r="AK348" s="79">
        <v>0</v>
      </c>
      <c r="AL348" s="85" t="s">
        <v>2100</v>
      </c>
      <c r="AM348" s="79" t="s">
        <v>2144</v>
      </c>
      <c r="AN348" s="79" t="b">
        <v>0</v>
      </c>
      <c r="AO348" s="85" t="s">
        <v>1492</v>
      </c>
      <c r="AP348" s="79" t="s">
        <v>178</v>
      </c>
      <c r="AQ348" s="79">
        <v>0</v>
      </c>
      <c r="AR348" s="79">
        <v>0</v>
      </c>
      <c r="AS348" s="79"/>
      <c r="AT348" s="79"/>
      <c r="AU348" s="79"/>
      <c r="AV348" s="79"/>
      <c r="AW348" s="79"/>
      <c r="AX348" s="79"/>
      <c r="AY348" s="79"/>
      <c r="AZ348" s="79"/>
      <c r="BA348" s="78" t="str">
        <f>REPLACE(INDEX(GroupVertices[Group],MATCH(Edges[[#This Row],[Vertex 1]],GroupVertices[Vertex],0)),1,1,"")</f>
        <v>6</v>
      </c>
      <c r="BB348" s="78" t="str">
        <f>REPLACE(INDEX(GroupVertices[Group],MATCH(Edges[[#This Row],[Vertex 2]],GroupVertices[Vertex],0)),1,1,"")</f>
        <v>6</v>
      </c>
    </row>
    <row r="349" spans="1:54" ht="15">
      <c r="A349" s="65" t="s">
        <v>214</v>
      </c>
      <c r="B349" s="65" t="s">
        <v>214</v>
      </c>
      <c r="C349" s="66" t="s">
        <v>2795</v>
      </c>
      <c r="D349" s="67"/>
      <c r="E349" s="68"/>
      <c r="F349" s="69"/>
      <c r="G349" s="66"/>
      <c r="H349" s="70"/>
      <c r="I349" s="71"/>
      <c r="J349" s="71"/>
      <c r="K349" s="34" t="s">
        <v>65</v>
      </c>
      <c r="L349" s="77">
        <v>349</v>
      </c>
      <c r="M349" s="77"/>
      <c r="N349" s="73"/>
      <c r="O349" s="79" t="s">
        <v>178</v>
      </c>
      <c r="P349" s="81">
        <v>43527.82409722222</v>
      </c>
      <c r="Q349" s="79" t="s">
        <v>332</v>
      </c>
      <c r="R349" s="79"/>
      <c r="S349" s="79"/>
      <c r="T349" s="79" t="s">
        <v>787</v>
      </c>
      <c r="U349" s="79"/>
      <c r="V349" s="82" t="s">
        <v>805</v>
      </c>
      <c r="W349" s="81">
        <v>43527.82409722222</v>
      </c>
      <c r="X349" s="82" t="s">
        <v>912</v>
      </c>
      <c r="Y349" s="79"/>
      <c r="Z349" s="79"/>
      <c r="AA349" s="85" t="s">
        <v>1494</v>
      </c>
      <c r="AB349" s="85" t="s">
        <v>1493</v>
      </c>
      <c r="AC349" s="79" t="b">
        <v>0</v>
      </c>
      <c r="AD349" s="79">
        <v>0</v>
      </c>
      <c r="AE349" s="85" t="s">
        <v>2101</v>
      </c>
      <c r="AF349" s="79" t="b">
        <v>0</v>
      </c>
      <c r="AG349" s="79" t="s">
        <v>2139</v>
      </c>
      <c r="AH349" s="79"/>
      <c r="AI349" s="85" t="s">
        <v>2100</v>
      </c>
      <c r="AJ349" s="79" t="b">
        <v>0</v>
      </c>
      <c r="AK349" s="79">
        <v>0</v>
      </c>
      <c r="AL349" s="85" t="s">
        <v>2100</v>
      </c>
      <c r="AM349" s="79" t="s">
        <v>2144</v>
      </c>
      <c r="AN349" s="79" t="b">
        <v>0</v>
      </c>
      <c r="AO349" s="85" t="s">
        <v>1493</v>
      </c>
      <c r="AP349" s="79" t="s">
        <v>178</v>
      </c>
      <c r="AQ349" s="79">
        <v>0</v>
      </c>
      <c r="AR349" s="79">
        <v>0</v>
      </c>
      <c r="AS349" s="79"/>
      <c r="AT349" s="79"/>
      <c r="AU349" s="79"/>
      <c r="AV349" s="79"/>
      <c r="AW349" s="79"/>
      <c r="AX349" s="79"/>
      <c r="AY349" s="79"/>
      <c r="AZ349" s="79"/>
      <c r="BA349" s="78" t="str">
        <f>REPLACE(INDEX(GroupVertices[Group],MATCH(Edges[[#This Row],[Vertex 1]],GroupVertices[Vertex],0)),1,1,"")</f>
        <v>6</v>
      </c>
      <c r="BB349" s="78" t="str">
        <f>REPLACE(INDEX(GroupVertices[Group],MATCH(Edges[[#This Row],[Vertex 2]],GroupVertices[Vertex],0)),1,1,"")</f>
        <v>6</v>
      </c>
    </row>
    <row r="350" spans="1:54" ht="15">
      <c r="A350" s="65" t="s">
        <v>285</v>
      </c>
      <c r="B350" s="65" t="s">
        <v>310</v>
      </c>
      <c r="C350" s="66" t="s">
        <v>2797</v>
      </c>
      <c r="D350" s="67"/>
      <c r="E350" s="68"/>
      <c r="F350" s="69"/>
      <c r="G350" s="66"/>
      <c r="H350" s="70"/>
      <c r="I350" s="71"/>
      <c r="J350" s="71"/>
      <c r="K350" s="34" t="s">
        <v>65</v>
      </c>
      <c r="L350" s="77">
        <v>350</v>
      </c>
      <c r="M350" s="77"/>
      <c r="N350" s="73"/>
      <c r="O350" s="79" t="s">
        <v>327</v>
      </c>
      <c r="P350" s="81">
        <v>43534.854537037034</v>
      </c>
      <c r="Q350" s="79" t="s">
        <v>706</v>
      </c>
      <c r="R350" s="79"/>
      <c r="S350" s="79"/>
      <c r="T350" s="79" t="s">
        <v>787</v>
      </c>
      <c r="U350" s="79"/>
      <c r="V350" s="82" t="s">
        <v>875</v>
      </c>
      <c r="W350" s="81">
        <v>43534.854537037034</v>
      </c>
      <c r="X350" s="82" t="s">
        <v>1433</v>
      </c>
      <c r="Y350" s="79"/>
      <c r="Z350" s="79"/>
      <c r="AA350" s="85" t="s">
        <v>2032</v>
      </c>
      <c r="AB350" s="85" t="s">
        <v>2079</v>
      </c>
      <c r="AC350" s="79" t="b">
        <v>0</v>
      </c>
      <c r="AD350" s="79">
        <v>3</v>
      </c>
      <c r="AE350" s="85" t="s">
        <v>2130</v>
      </c>
      <c r="AF350" s="79" t="b">
        <v>0</v>
      </c>
      <c r="AG350" s="79" t="s">
        <v>2139</v>
      </c>
      <c r="AH350" s="79"/>
      <c r="AI350" s="85" t="s">
        <v>2100</v>
      </c>
      <c r="AJ350" s="79" t="b">
        <v>0</v>
      </c>
      <c r="AK350" s="79">
        <v>0</v>
      </c>
      <c r="AL350" s="85" t="s">
        <v>2100</v>
      </c>
      <c r="AM350" s="79" t="s">
        <v>2144</v>
      </c>
      <c r="AN350" s="79" t="b">
        <v>0</v>
      </c>
      <c r="AO350" s="85" t="s">
        <v>2079</v>
      </c>
      <c r="AP350" s="79" t="s">
        <v>178</v>
      </c>
      <c r="AQ350" s="79">
        <v>0</v>
      </c>
      <c r="AR350" s="79">
        <v>0</v>
      </c>
      <c r="AS350" s="79"/>
      <c r="AT350" s="79"/>
      <c r="AU350" s="79"/>
      <c r="AV350" s="79"/>
      <c r="AW350" s="79"/>
      <c r="AX350" s="79"/>
      <c r="AY350" s="79"/>
      <c r="AZ350" s="79"/>
      <c r="BA350" s="78" t="str">
        <f>REPLACE(INDEX(GroupVertices[Group],MATCH(Edges[[#This Row],[Vertex 1]],GroupVertices[Vertex],0)),1,1,"")</f>
        <v>4</v>
      </c>
      <c r="BB350" s="78" t="str">
        <f>REPLACE(INDEX(GroupVertices[Group],MATCH(Edges[[#This Row],[Vertex 2]],GroupVertices[Vertex],0)),1,1,"")</f>
        <v>2</v>
      </c>
    </row>
    <row r="351" spans="1:54" ht="15">
      <c r="A351" s="65" t="s">
        <v>310</v>
      </c>
      <c r="B351" s="65" t="s">
        <v>310</v>
      </c>
      <c r="C351" s="66" t="s">
        <v>2795</v>
      </c>
      <c r="D351" s="67"/>
      <c r="E351" s="68"/>
      <c r="F351" s="69"/>
      <c r="G351" s="66"/>
      <c r="H351" s="70"/>
      <c r="I351" s="71"/>
      <c r="J351" s="71"/>
      <c r="K351" s="34" t="s">
        <v>65</v>
      </c>
      <c r="L351" s="77">
        <v>351</v>
      </c>
      <c r="M351" s="77"/>
      <c r="N351" s="73"/>
      <c r="O351" s="79" t="s">
        <v>178</v>
      </c>
      <c r="P351" s="81">
        <v>43534.84685185185</v>
      </c>
      <c r="Q351" s="79" t="s">
        <v>387</v>
      </c>
      <c r="R351" s="82" t="s">
        <v>755</v>
      </c>
      <c r="S351" s="79" t="s">
        <v>780</v>
      </c>
      <c r="T351" s="79" t="s">
        <v>787</v>
      </c>
      <c r="U351" s="79"/>
      <c r="V351" s="82" t="s">
        <v>900</v>
      </c>
      <c r="W351" s="81">
        <v>43534.84685185185</v>
      </c>
      <c r="X351" s="82" t="s">
        <v>1478</v>
      </c>
      <c r="Y351" s="79"/>
      <c r="Z351" s="79"/>
      <c r="AA351" s="85" t="s">
        <v>2077</v>
      </c>
      <c r="AB351" s="79"/>
      <c r="AC351" s="79" t="b">
        <v>0</v>
      </c>
      <c r="AD351" s="79">
        <v>13</v>
      </c>
      <c r="AE351" s="85" t="s">
        <v>2100</v>
      </c>
      <c r="AF351" s="79" t="b">
        <v>1</v>
      </c>
      <c r="AG351" s="79" t="s">
        <v>2139</v>
      </c>
      <c r="AH351" s="79"/>
      <c r="AI351" s="85" t="s">
        <v>1985</v>
      </c>
      <c r="AJ351" s="79" t="b">
        <v>0</v>
      </c>
      <c r="AK351" s="79">
        <v>3</v>
      </c>
      <c r="AL351" s="85" t="s">
        <v>2100</v>
      </c>
      <c r="AM351" s="79" t="s">
        <v>2149</v>
      </c>
      <c r="AN351" s="79" t="b">
        <v>0</v>
      </c>
      <c r="AO351" s="85" t="s">
        <v>2077</v>
      </c>
      <c r="AP351" s="79" t="s">
        <v>178</v>
      </c>
      <c r="AQ351" s="79">
        <v>0</v>
      </c>
      <c r="AR351" s="79">
        <v>0</v>
      </c>
      <c r="AS351" s="79"/>
      <c r="AT351" s="79"/>
      <c r="AU351" s="79"/>
      <c r="AV351" s="79"/>
      <c r="AW351" s="79"/>
      <c r="AX351" s="79"/>
      <c r="AY351" s="79"/>
      <c r="AZ351" s="79"/>
      <c r="BA351" s="78" t="str">
        <f>REPLACE(INDEX(GroupVertices[Group],MATCH(Edges[[#This Row],[Vertex 1]],GroupVertices[Vertex],0)),1,1,"")</f>
        <v>2</v>
      </c>
      <c r="BB351" s="78" t="str">
        <f>REPLACE(INDEX(GroupVertices[Group],MATCH(Edges[[#This Row],[Vertex 2]],GroupVertices[Vertex],0)),1,1,"")</f>
        <v>2</v>
      </c>
    </row>
    <row r="352" spans="1:54" ht="15">
      <c r="A352" s="65" t="s">
        <v>310</v>
      </c>
      <c r="B352" s="65" t="s">
        <v>310</v>
      </c>
      <c r="C352" s="66" t="s">
        <v>2795</v>
      </c>
      <c r="D352" s="67"/>
      <c r="E352" s="68"/>
      <c r="F352" s="69"/>
      <c r="G352" s="66"/>
      <c r="H352" s="70"/>
      <c r="I352" s="71"/>
      <c r="J352" s="71"/>
      <c r="K352" s="34" t="s">
        <v>65</v>
      </c>
      <c r="L352" s="77">
        <v>352</v>
      </c>
      <c r="M352" s="77"/>
      <c r="N352" s="73"/>
      <c r="O352" s="79" t="s">
        <v>178</v>
      </c>
      <c r="P352" s="81">
        <v>43534.847974537035</v>
      </c>
      <c r="Q352" s="79" t="s">
        <v>397</v>
      </c>
      <c r="R352" s="79"/>
      <c r="S352" s="79"/>
      <c r="T352" s="79" t="s">
        <v>787</v>
      </c>
      <c r="U352" s="79"/>
      <c r="V352" s="82" t="s">
        <v>900</v>
      </c>
      <c r="W352" s="81">
        <v>43534.847974537035</v>
      </c>
      <c r="X352" s="82" t="s">
        <v>1479</v>
      </c>
      <c r="Y352" s="79"/>
      <c r="Z352" s="79"/>
      <c r="AA352" s="85" t="s">
        <v>2078</v>
      </c>
      <c r="AB352" s="85" t="s">
        <v>2077</v>
      </c>
      <c r="AC352" s="79" t="b">
        <v>0</v>
      </c>
      <c r="AD352" s="79">
        <v>10</v>
      </c>
      <c r="AE352" s="85" t="s">
        <v>2130</v>
      </c>
      <c r="AF352" s="79" t="b">
        <v>0</v>
      </c>
      <c r="AG352" s="79" t="s">
        <v>2139</v>
      </c>
      <c r="AH352" s="79"/>
      <c r="AI352" s="85" t="s">
        <v>2100</v>
      </c>
      <c r="AJ352" s="79" t="b">
        <v>0</v>
      </c>
      <c r="AK352" s="79">
        <v>1</v>
      </c>
      <c r="AL352" s="85" t="s">
        <v>2100</v>
      </c>
      <c r="AM352" s="79" t="s">
        <v>2149</v>
      </c>
      <c r="AN352" s="79" t="b">
        <v>0</v>
      </c>
      <c r="AO352" s="85" t="s">
        <v>2077</v>
      </c>
      <c r="AP352" s="79" t="s">
        <v>178</v>
      </c>
      <c r="AQ352" s="79">
        <v>0</v>
      </c>
      <c r="AR352" s="79">
        <v>0</v>
      </c>
      <c r="AS352" s="79"/>
      <c r="AT352" s="79"/>
      <c r="AU352" s="79"/>
      <c r="AV352" s="79"/>
      <c r="AW352" s="79"/>
      <c r="AX352" s="79"/>
      <c r="AY352" s="79"/>
      <c r="AZ352" s="79"/>
      <c r="BA352" s="78" t="str">
        <f>REPLACE(INDEX(GroupVertices[Group],MATCH(Edges[[#This Row],[Vertex 1]],GroupVertices[Vertex],0)),1,1,"")</f>
        <v>2</v>
      </c>
      <c r="BB352" s="78" t="str">
        <f>REPLACE(INDEX(GroupVertices[Group],MATCH(Edges[[#This Row],[Vertex 2]],GroupVertices[Vertex],0)),1,1,"")</f>
        <v>2</v>
      </c>
    </row>
    <row r="353" spans="1:54" ht="15">
      <c r="A353" s="65" t="s">
        <v>310</v>
      </c>
      <c r="B353" s="65" t="s">
        <v>310</v>
      </c>
      <c r="C353" s="66" t="s">
        <v>2795</v>
      </c>
      <c r="D353" s="67"/>
      <c r="E353" s="68"/>
      <c r="F353" s="69"/>
      <c r="G353" s="66"/>
      <c r="H353" s="70"/>
      <c r="I353" s="71"/>
      <c r="J353" s="71"/>
      <c r="K353" s="34" t="s">
        <v>65</v>
      </c>
      <c r="L353" s="77">
        <v>353</v>
      </c>
      <c r="M353" s="77"/>
      <c r="N353" s="73"/>
      <c r="O353" s="79" t="s">
        <v>178</v>
      </c>
      <c r="P353" s="81">
        <v>43534.85089120371</v>
      </c>
      <c r="Q353" s="79" t="s">
        <v>739</v>
      </c>
      <c r="R353" s="79"/>
      <c r="S353" s="79"/>
      <c r="T353" s="79" t="s">
        <v>787</v>
      </c>
      <c r="U353" s="79"/>
      <c r="V353" s="82" t="s">
        <v>900</v>
      </c>
      <c r="W353" s="81">
        <v>43534.85089120371</v>
      </c>
      <c r="X353" s="82" t="s">
        <v>1480</v>
      </c>
      <c r="Y353" s="79"/>
      <c r="Z353" s="79"/>
      <c r="AA353" s="85" t="s">
        <v>2079</v>
      </c>
      <c r="AB353" s="85" t="s">
        <v>2078</v>
      </c>
      <c r="AC353" s="79" t="b">
        <v>0</v>
      </c>
      <c r="AD353" s="79">
        <v>6</v>
      </c>
      <c r="AE353" s="85" t="s">
        <v>2130</v>
      </c>
      <c r="AF353" s="79" t="b">
        <v>0</v>
      </c>
      <c r="AG353" s="79" t="s">
        <v>2139</v>
      </c>
      <c r="AH353" s="79"/>
      <c r="AI353" s="85" t="s">
        <v>2100</v>
      </c>
      <c r="AJ353" s="79" t="b">
        <v>0</v>
      </c>
      <c r="AK353" s="79">
        <v>0</v>
      </c>
      <c r="AL353" s="85" t="s">
        <v>2100</v>
      </c>
      <c r="AM353" s="79" t="s">
        <v>2149</v>
      </c>
      <c r="AN353" s="79" t="b">
        <v>0</v>
      </c>
      <c r="AO353" s="85" t="s">
        <v>2078</v>
      </c>
      <c r="AP353" s="79" t="s">
        <v>178</v>
      </c>
      <c r="AQ353" s="79">
        <v>0</v>
      </c>
      <c r="AR353" s="79">
        <v>0</v>
      </c>
      <c r="AS353" s="79"/>
      <c r="AT353" s="79"/>
      <c r="AU353" s="79"/>
      <c r="AV353" s="79"/>
      <c r="AW353" s="79"/>
      <c r="AX353" s="79"/>
      <c r="AY353" s="79"/>
      <c r="AZ353" s="79"/>
      <c r="BA353" s="78" t="str">
        <f>REPLACE(INDEX(GroupVertices[Group],MATCH(Edges[[#This Row],[Vertex 1]],GroupVertices[Vertex],0)),1,1,"")</f>
        <v>2</v>
      </c>
      <c r="BB353" s="78" t="str">
        <f>REPLACE(INDEX(GroupVertices[Group],MATCH(Edges[[#This Row],[Vertex 2]],GroupVertices[Vertex],0)),1,1,"")</f>
        <v>2</v>
      </c>
    </row>
    <row r="354" spans="1:54" ht="15">
      <c r="A354" s="65" t="s">
        <v>310</v>
      </c>
      <c r="B354" s="65" t="s">
        <v>310</v>
      </c>
      <c r="C354" s="66" t="s">
        <v>2795</v>
      </c>
      <c r="D354" s="67"/>
      <c r="E354" s="68"/>
      <c r="F354" s="69"/>
      <c r="G354" s="66"/>
      <c r="H354" s="70"/>
      <c r="I354" s="71"/>
      <c r="J354" s="71"/>
      <c r="K354" s="34" t="s">
        <v>65</v>
      </c>
      <c r="L354" s="77">
        <v>354</v>
      </c>
      <c r="M354" s="77"/>
      <c r="N354" s="73"/>
      <c r="O354" s="79" t="s">
        <v>178</v>
      </c>
      <c r="P354" s="81">
        <v>43534.8546412037</v>
      </c>
      <c r="Q354" s="79" t="s">
        <v>740</v>
      </c>
      <c r="R354" s="79"/>
      <c r="S354" s="79"/>
      <c r="T354" s="79" t="s">
        <v>787</v>
      </c>
      <c r="U354" s="79"/>
      <c r="V354" s="82" t="s">
        <v>900</v>
      </c>
      <c r="W354" s="81">
        <v>43534.8546412037</v>
      </c>
      <c r="X354" s="82" t="s">
        <v>1481</v>
      </c>
      <c r="Y354" s="79"/>
      <c r="Z354" s="79"/>
      <c r="AA354" s="85" t="s">
        <v>2080</v>
      </c>
      <c r="AB354" s="85" t="s">
        <v>2079</v>
      </c>
      <c r="AC354" s="79" t="b">
        <v>0</v>
      </c>
      <c r="AD354" s="79">
        <v>6</v>
      </c>
      <c r="AE354" s="85" t="s">
        <v>2130</v>
      </c>
      <c r="AF354" s="79" t="b">
        <v>0</v>
      </c>
      <c r="AG354" s="79" t="s">
        <v>2139</v>
      </c>
      <c r="AH354" s="79"/>
      <c r="AI354" s="85" t="s">
        <v>2100</v>
      </c>
      <c r="AJ354" s="79" t="b">
        <v>0</v>
      </c>
      <c r="AK354" s="79">
        <v>0</v>
      </c>
      <c r="AL354" s="85" t="s">
        <v>2100</v>
      </c>
      <c r="AM354" s="79" t="s">
        <v>2149</v>
      </c>
      <c r="AN354" s="79" t="b">
        <v>0</v>
      </c>
      <c r="AO354" s="85" t="s">
        <v>2079</v>
      </c>
      <c r="AP354" s="79" t="s">
        <v>178</v>
      </c>
      <c r="AQ354" s="79">
        <v>0</v>
      </c>
      <c r="AR354" s="79">
        <v>0</v>
      </c>
      <c r="AS354" s="79"/>
      <c r="AT354" s="79"/>
      <c r="AU354" s="79"/>
      <c r="AV354" s="79"/>
      <c r="AW354" s="79"/>
      <c r="AX354" s="79"/>
      <c r="AY354" s="79"/>
      <c r="AZ354" s="79"/>
      <c r="BA354" s="78" t="str">
        <f>REPLACE(INDEX(GroupVertices[Group],MATCH(Edges[[#This Row],[Vertex 1]],GroupVertices[Vertex],0)),1,1,"")</f>
        <v>2</v>
      </c>
      <c r="BB354" s="78" t="str">
        <f>REPLACE(INDEX(GroupVertices[Group],MATCH(Edges[[#This Row],[Vertex 2]],GroupVertices[Vertex],0)),1,1,"")</f>
        <v>2</v>
      </c>
    </row>
    <row r="355" spans="1:54" ht="15">
      <c r="A355" s="65" t="s">
        <v>310</v>
      </c>
      <c r="B355" s="65" t="s">
        <v>310</v>
      </c>
      <c r="C355" s="66" t="s">
        <v>2795</v>
      </c>
      <c r="D355" s="67"/>
      <c r="E355" s="68"/>
      <c r="F355" s="69"/>
      <c r="G355" s="66"/>
      <c r="H355" s="70"/>
      <c r="I355" s="71"/>
      <c r="J355" s="71"/>
      <c r="K355" s="34" t="s">
        <v>65</v>
      </c>
      <c r="L355" s="77">
        <v>355</v>
      </c>
      <c r="M355" s="77"/>
      <c r="N355" s="73"/>
      <c r="O355" s="79" t="s">
        <v>178</v>
      </c>
      <c r="P355" s="81">
        <v>43534.85603009259</v>
      </c>
      <c r="Q355" s="79" t="s">
        <v>597</v>
      </c>
      <c r="R355" s="79"/>
      <c r="S355" s="79"/>
      <c r="T355" s="79" t="s">
        <v>787</v>
      </c>
      <c r="U355" s="79"/>
      <c r="V355" s="82" t="s">
        <v>900</v>
      </c>
      <c r="W355" s="81">
        <v>43534.85603009259</v>
      </c>
      <c r="X355" s="82" t="s">
        <v>1482</v>
      </c>
      <c r="Y355" s="79"/>
      <c r="Z355" s="79"/>
      <c r="AA355" s="85" t="s">
        <v>2081</v>
      </c>
      <c r="AB355" s="85" t="s">
        <v>2080</v>
      </c>
      <c r="AC355" s="79" t="b">
        <v>0</v>
      </c>
      <c r="AD355" s="79">
        <v>3</v>
      </c>
      <c r="AE355" s="85" t="s">
        <v>2130</v>
      </c>
      <c r="AF355" s="79" t="b">
        <v>0</v>
      </c>
      <c r="AG355" s="79" t="s">
        <v>2139</v>
      </c>
      <c r="AH355" s="79"/>
      <c r="AI355" s="85" t="s">
        <v>2100</v>
      </c>
      <c r="AJ355" s="79" t="b">
        <v>0</v>
      </c>
      <c r="AK355" s="79">
        <v>1</v>
      </c>
      <c r="AL355" s="85" t="s">
        <v>2100</v>
      </c>
      <c r="AM355" s="79" t="s">
        <v>2149</v>
      </c>
      <c r="AN355" s="79" t="b">
        <v>0</v>
      </c>
      <c r="AO355" s="85" t="s">
        <v>2080</v>
      </c>
      <c r="AP355" s="79" t="s">
        <v>178</v>
      </c>
      <c r="AQ355" s="79">
        <v>0</v>
      </c>
      <c r="AR355" s="79">
        <v>0</v>
      </c>
      <c r="AS355" s="79"/>
      <c r="AT355" s="79"/>
      <c r="AU355" s="79"/>
      <c r="AV355" s="79"/>
      <c r="AW355" s="79"/>
      <c r="AX355" s="79"/>
      <c r="AY355" s="79"/>
      <c r="AZ355" s="79"/>
      <c r="BA355" s="78" t="str">
        <f>REPLACE(INDEX(GroupVertices[Group],MATCH(Edges[[#This Row],[Vertex 1]],GroupVertices[Vertex],0)),1,1,"")</f>
        <v>2</v>
      </c>
      <c r="BB355" s="78" t="str">
        <f>REPLACE(INDEX(GroupVertices[Group],MATCH(Edges[[#This Row],[Vertex 2]],GroupVertices[Vertex],0)),1,1,"")</f>
        <v>2</v>
      </c>
    </row>
    <row r="356" spans="1:54" ht="15">
      <c r="A356" s="65" t="s">
        <v>310</v>
      </c>
      <c r="B356" s="65" t="s">
        <v>310</v>
      </c>
      <c r="C356" s="66" t="s">
        <v>2795</v>
      </c>
      <c r="D356" s="67"/>
      <c r="E356" s="68"/>
      <c r="F356" s="69"/>
      <c r="G356" s="66"/>
      <c r="H356" s="70"/>
      <c r="I356" s="71"/>
      <c r="J356" s="71"/>
      <c r="K356" s="34" t="s">
        <v>65</v>
      </c>
      <c r="L356" s="77">
        <v>356</v>
      </c>
      <c r="M356" s="77"/>
      <c r="N356" s="73"/>
      <c r="O356" s="79" t="s">
        <v>178</v>
      </c>
      <c r="P356" s="81">
        <v>43534.86079861111</v>
      </c>
      <c r="Q356" s="79" t="s">
        <v>741</v>
      </c>
      <c r="R356" s="82" t="s">
        <v>756</v>
      </c>
      <c r="S356" s="79" t="s">
        <v>780</v>
      </c>
      <c r="T356" s="79" t="s">
        <v>787</v>
      </c>
      <c r="U356" s="79"/>
      <c r="V356" s="82" t="s">
        <v>900</v>
      </c>
      <c r="W356" s="81">
        <v>43534.86079861111</v>
      </c>
      <c r="X356" s="82" t="s">
        <v>1483</v>
      </c>
      <c r="Y356" s="79"/>
      <c r="Z356" s="79"/>
      <c r="AA356" s="85" t="s">
        <v>2082</v>
      </c>
      <c r="AB356" s="79"/>
      <c r="AC356" s="79" t="b">
        <v>0</v>
      </c>
      <c r="AD356" s="79">
        <v>5</v>
      </c>
      <c r="AE356" s="85" t="s">
        <v>2100</v>
      </c>
      <c r="AF356" s="79" t="b">
        <v>1</v>
      </c>
      <c r="AG356" s="79" t="s">
        <v>2139</v>
      </c>
      <c r="AH356" s="79"/>
      <c r="AI356" s="85" t="s">
        <v>1986</v>
      </c>
      <c r="AJ356" s="79" t="b">
        <v>0</v>
      </c>
      <c r="AK356" s="79">
        <v>0</v>
      </c>
      <c r="AL356" s="85" t="s">
        <v>2100</v>
      </c>
      <c r="AM356" s="79" t="s">
        <v>2149</v>
      </c>
      <c r="AN356" s="79" t="b">
        <v>0</v>
      </c>
      <c r="AO356" s="85" t="s">
        <v>2082</v>
      </c>
      <c r="AP356" s="79" t="s">
        <v>178</v>
      </c>
      <c r="AQ356" s="79">
        <v>0</v>
      </c>
      <c r="AR356" s="79">
        <v>0</v>
      </c>
      <c r="AS356" s="79"/>
      <c r="AT356" s="79"/>
      <c r="AU356" s="79"/>
      <c r="AV356" s="79"/>
      <c r="AW356" s="79"/>
      <c r="AX356" s="79"/>
      <c r="AY356" s="79"/>
      <c r="AZ356" s="79"/>
      <c r="BA356" s="78" t="str">
        <f>REPLACE(INDEX(GroupVertices[Group],MATCH(Edges[[#This Row],[Vertex 1]],GroupVertices[Vertex],0)),1,1,"")</f>
        <v>2</v>
      </c>
      <c r="BB356" s="78" t="str">
        <f>REPLACE(INDEX(GroupVertices[Group],MATCH(Edges[[#This Row],[Vertex 2]],GroupVertices[Vertex],0)),1,1,"")</f>
        <v>2</v>
      </c>
    </row>
    <row r="357" spans="1:54" ht="15">
      <c r="A357" s="65" t="s">
        <v>310</v>
      </c>
      <c r="B357" s="65" t="s">
        <v>310</v>
      </c>
      <c r="C357" s="66" t="s">
        <v>2795</v>
      </c>
      <c r="D357" s="67"/>
      <c r="E357" s="68"/>
      <c r="F357" s="69"/>
      <c r="G357" s="66"/>
      <c r="H357" s="70"/>
      <c r="I357" s="71"/>
      <c r="J357" s="71"/>
      <c r="K357" s="34" t="s">
        <v>65</v>
      </c>
      <c r="L357" s="77">
        <v>357</v>
      </c>
      <c r="M357" s="77"/>
      <c r="N357" s="73"/>
      <c r="O357" s="79" t="s">
        <v>178</v>
      </c>
      <c r="P357" s="81">
        <v>43534.86362268519</v>
      </c>
      <c r="Q357" s="79" t="s">
        <v>742</v>
      </c>
      <c r="R357" s="79"/>
      <c r="S357" s="79"/>
      <c r="T357" s="79" t="s">
        <v>787</v>
      </c>
      <c r="U357" s="79"/>
      <c r="V357" s="82" t="s">
        <v>900</v>
      </c>
      <c r="W357" s="81">
        <v>43534.86362268519</v>
      </c>
      <c r="X357" s="82" t="s">
        <v>1484</v>
      </c>
      <c r="Y357" s="79"/>
      <c r="Z357" s="79"/>
      <c r="AA357" s="85" t="s">
        <v>2083</v>
      </c>
      <c r="AB357" s="85" t="s">
        <v>2082</v>
      </c>
      <c r="AC357" s="79" t="b">
        <v>0</v>
      </c>
      <c r="AD357" s="79">
        <v>3</v>
      </c>
      <c r="AE357" s="85" t="s">
        <v>2130</v>
      </c>
      <c r="AF357" s="79" t="b">
        <v>0</v>
      </c>
      <c r="AG357" s="79" t="s">
        <v>2139</v>
      </c>
      <c r="AH357" s="79"/>
      <c r="AI357" s="85" t="s">
        <v>2100</v>
      </c>
      <c r="AJ357" s="79" t="b">
        <v>0</v>
      </c>
      <c r="AK357" s="79">
        <v>0</v>
      </c>
      <c r="AL357" s="85" t="s">
        <v>2100</v>
      </c>
      <c r="AM357" s="79" t="s">
        <v>2149</v>
      </c>
      <c r="AN357" s="79" t="b">
        <v>0</v>
      </c>
      <c r="AO357" s="85" t="s">
        <v>2082</v>
      </c>
      <c r="AP357" s="79" t="s">
        <v>178</v>
      </c>
      <c r="AQ357" s="79">
        <v>0</v>
      </c>
      <c r="AR357" s="79">
        <v>0</v>
      </c>
      <c r="AS357" s="79"/>
      <c r="AT357" s="79"/>
      <c r="AU357" s="79"/>
      <c r="AV357" s="79"/>
      <c r="AW357" s="79"/>
      <c r="AX357" s="79"/>
      <c r="AY357" s="79"/>
      <c r="AZ357" s="79"/>
      <c r="BA357" s="78" t="str">
        <f>REPLACE(INDEX(GroupVertices[Group],MATCH(Edges[[#This Row],[Vertex 1]],GroupVertices[Vertex],0)),1,1,"")</f>
        <v>2</v>
      </c>
      <c r="BB357" s="78" t="str">
        <f>REPLACE(INDEX(GroupVertices[Group],MATCH(Edges[[#This Row],[Vertex 2]],GroupVertices[Vertex],0)),1,1,"")</f>
        <v>2</v>
      </c>
    </row>
    <row r="358" spans="1:54" ht="15">
      <c r="A358" s="65" t="s">
        <v>310</v>
      </c>
      <c r="B358" s="65" t="s">
        <v>310</v>
      </c>
      <c r="C358" s="66" t="s">
        <v>2795</v>
      </c>
      <c r="D358" s="67"/>
      <c r="E358" s="68"/>
      <c r="F358" s="69"/>
      <c r="G358" s="66"/>
      <c r="H358" s="70"/>
      <c r="I358" s="71"/>
      <c r="J358" s="71"/>
      <c r="K358" s="34" t="s">
        <v>65</v>
      </c>
      <c r="L358" s="77">
        <v>358</v>
      </c>
      <c r="M358" s="77"/>
      <c r="N358" s="73"/>
      <c r="O358" s="79" t="s">
        <v>178</v>
      </c>
      <c r="P358" s="81">
        <v>43534.865439814814</v>
      </c>
      <c r="Q358" s="79" t="s">
        <v>513</v>
      </c>
      <c r="R358" s="82" t="s">
        <v>757</v>
      </c>
      <c r="S358" s="79" t="s">
        <v>780</v>
      </c>
      <c r="T358" s="79" t="s">
        <v>787</v>
      </c>
      <c r="U358" s="79"/>
      <c r="V358" s="82" t="s">
        <v>900</v>
      </c>
      <c r="W358" s="81">
        <v>43534.865439814814</v>
      </c>
      <c r="X358" s="82" t="s">
        <v>1485</v>
      </c>
      <c r="Y358" s="79"/>
      <c r="Z358" s="79"/>
      <c r="AA358" s="85" t="s">
        <v>2084</v>
      </c>
      <c r="AB358" s="79"/>
      <c r="AC358" s="79" t="b">
        <v>0</v>
      </c>
      <c r="AD358" s="79">
        <v>11</v>
      </c>
      <c r="AE358" s="85" t="s">
        <v>2100</v>
      </c>
      <c r="AF358" s="79" t="b">
        <v>1</v>
      </c>
      <c r="AG358" s="79" t="s">
        <v>2139</v>
      </c>
      <c r="AH358" s="79"/>
      <c r="AI358" s="85" t="s">
        <v>1987</v>
      </c>
      <c r="AJ358" s="79" t="b">
        <v>0</v>
      </c>
      <c r="AK358" s="79">
        <v>1</v>
      </c>
      <c r="AL358" s="85" t="s">
        <v>2100</v>
      </c>
      <c r="AM358" s="79" t="s">
        <v>2149</v>
      </c>
      <c r="AN358" s="79" t="b">
        <v>0</v>
      </c>
      <c r="AO358" s="85" t="s">
        <v>2084</v>
      </c>
      <c r="AP358" s="79" t="s">
        <v>178</v>
      </c>
      <c r="AQ358" s="79">
        <v>0</v>
      </c>
      <c r="AR358" s="79">
        <v>0</v>
      </c>
      <c r="AS358" s="79"/>
      <c r="AT358" s="79"/>
      <c r="AU358" s="79"/>
      <c r="AV358" s="79"/>
      <c r="AW358" s="79"/>
      <c r="AX358" s="79"/>
      <c r="AY358" s="79"/>
      <c r="AZ358" s="79"/>
      <c r="BA358" s="78" t="str">
        <f>REPLACE(INDEX(GroupVertices[Group],MATCH(Edges[[#This Row],[Vertex 1]],GroupVertices[Vertex],0)),1,1,"")</f>
        <v>2</v>
      </c>
      <c r="BB358" s="78" t="str">
        <f>REPLACE(INDEX(GroupVertices[Group],MATCH(Edges[[#This Row],[Vertex 2]],GroupVertices[Vertex],0)),1,1,"")</f>
        <v>2</v>
      </c>
    </row>
    <row r="359" spans="1:54" ht="15">
      <c r="A359" s="65" t="s">
        <v>310</v>
      </c>
      <c r="B359" s="65" t="s">
        <v>310</v>
      </c>
      <c r="C359" s="66" t="s">
        <v>2795</v>
      </c>
      <c r="D359" s="67"/>
      <c r="E359" s="68"/>
      <c r="F359" s="69"/>
      <c r="G359" s="66"/>
      <c r="H359" s="70"/>
      <c r="I359" s="71"/>
      <c r="J359" s="71"/>
      <c r="K359" s="34" t="s">
        <v>65</v>
      </c>
      <c r="L359" s="77">
        <v>359</v>
      </c>
      <c r="M359" s="77"/>
      <c r="N359" s="73"/>
      <c r="O359" s="79" t="s">
        <v>178</v>
      </c>
      <c r="P359" s="81">
        <v>43534.87091435185</v>
      </c>
      <c r="Q359" s="79" t="s">
        <v>607</v>
      </c>
      <c r="R359" s="82" t="s">
        <v>758</v>
      </c>
      <c r="S359" s="79" t="s">
        <v>780</v>
      </c>
      <c r="T359" s="79" t="s">
        <v>787</v>
      </c>
      <c r="U359" s="79"/>
      <c r="V359" s="82" t="s">
        <v>900</v>
      </c>
      <c r="W359" s="81">
        <v>43534.87091435185</v>
      </c>
      <c r="X359" s="82" t="s">
        <v>1486</v>
      </c>
      <c r="Y359" s="79"/>
      <c r="Z359" s="79"/>
      <c r="AA359" s="85" t="s">
        <v>2085</v>
      </c>
      <c r="AB359" s="79"/>
      <c r="AC359" s="79" t="b">
        <v>0</v>
      </c>
      <c r="AD359" s="79">
        <v>4</v>
      </c>
      <c r="AE359" s="85" t="s">
        <v>2100</v>
      </c>
      <c r="AF359" s="79" t="b">
        <v>1</v>
      </c>
      <c r="AG359" s="79" t="s">
        <v>2139</v>
      </c>
      <c r="AH359" s="79"/>
      <c r="AI359" s="85" t="s">
        <v>1988</v>
      </c>
      <c r="AJ359" s="79" t="b">
        <v>0</v>
      </c>
      <c r="AK359" s="79">
        <v>1</v>
      </c>
      <c r="AL359" s="85" t="s">
        <v>2100</v>
      </c>
      <c r="AM359" s="79" t="s">
        <v>2149</v>
      </c>
      <c r="AN359" s="79" t="b">
        <v>0</v>
      </c>
      <c r="AO359" s="85" t="s">
        <v>2085</v>
      </c>
      <c r="AP359" s="79" t="s">
        <v>178</v>
      </c>
      <c r="AQ359" s="79">
        <v>0</v>
      </c>
      <c r="AR359" s="79">
        <v>0</v>
      </c>
      <c r="AS359" s="79"/>
      <c r="AT359" s="79"/>
      <c r="AU359" s="79"/>
      <c r="AV359" s="79"/>
      <c r="AW359" s="79"/>
      <c r="AX359" s="79"/>
      <c r="AY359" s="79"/>
      <c r="AZ359" s="79"/>
      <c r="BA359" s="78" t="str">
        <f>REPLACE(INDEX(GroupVertices[Group],MATCH(Edges[[#This Row],[Vertex 1]],GroupVertices[Vertex],0)),1,1,"")</f>
        <v>2</v>
      </c>
      <c r="BB359" s="78" t="str">
        <f>REPLACE(INDEX(GroupVertices[Group],MATCH(Edges[[#This Row],[Vertex 2]],GroupVertices[Vertex],0)),1,1,"")</f>
        <v>2</v>
      </c>
    </row>
    <row r="360" spans="1:54" ht="15">
      <c r="A360" s="65" t="s">
        <v>310</v>
      </c>
      <c r="B360" s="65" t="s">
        <v>310</v>
      </c>
      <c r="C360" s="66" t="s">
        <v>2795</v>
      </c>
      <c r="D360" s="67"/>
      <c r="E360" s="68"/>
      <c r="F360" s="69"/>
      <c r="G360" s="66"/>
      <c r="H360" s="70"/>
      <c r="I360" s="71"/>
      <c r="J360" s="71"/>
      <c r="K360" s="34" t="s">
        <v>65</v>
      </c>
      <c r="L360" s="77">
        <v>360</v>
      </c>
      <c r="M360" s="77"/>
      <c r="N360" s="73"/>
      <c r="O360" s="79" t="s">
        <v>178</v>
      </c>
      <c r="P360" s="81">
        <v>43534.87430555555</v>
      </c>
      <c r="Q360" s="79" t="s">
        <v>608</v>
      </c>
      <c r="R360" s="79"/>
      <c r="S360" s="79"/>
      <c r="T360" s="79" t="s">
        <v>787</v>
      </c>
      <c r="U360" s="79"/>
      <c r="V360" s="82" t="s">
        <v>900</v>
      </c>
      <c r="W360" s="81">
        <v>43534.87430555555</v>
      </c>
      <c r="X360" s="82" t="s">
        <v>1487</v>
      </c>
      <c r="Y360" s="79"/>
      <c r="Z360" s="79"/>
      <c r="AA360" s="85" t="s">
        <v>2086</v>
      </c>
      <c r="AB360" s="85" t="s">
        <v>2085</v>
      </c>
      <c r="AC360" s="79" t="b">
        <v>0</v>
      </c>
      <c r="AD360" s="79">
        <v>3</v>
      </c>
      <c r="AE360" s="85" t="s">
        <v>2130</v>
      </c>
      <c r="AF360" s="79" t="b">
        <v>0</v>
      </c>
      <c r="AG360" s="79" t="s">
        <v>2139</v>
      </c>
      <c r="AH360" s="79"/>
      <c r="AI360" s="85" t="s">
        <v>2100</v>
      </c>
      <c r="AJ360" s="79" t="b">
        <v>0</v>
      </c>
      <c r="AK360" s="79">
        <v>1</v>
      </c>
      <c r="AL360" s="85" t="s">
        <v>2100</v>
      </c>
      <c r="AM360" s="79" t="s">
        <v>2149</v>
      </c>
      <c r="AN360" s="79" t="b">
        <v>0</v>
      </c>
      <c r="AO360" s="85" t="s">
        <v>2085</v>
      </c>
      <c r="AP360" s="79" t="s">
        <v>178</v>
      </c>
      <c r="AQ360" s="79">
        <v>0</v>
      </c>
      <c r="AR360" s="79">
        <v>0</v>
      </c>
      <c r="AS360" s="79"/>
      <c r="AT360" s="79"/>
      <c r="AU360" s="79"/>
      <c r="AV360" s="79"/>
      <c r="AW360" s="79"/>
      <c r="AX360" s="79"/>
      <c r="AY360" s="79"/>
      <c r="AZ360" s="79"/>
      <c r="BA360" s="78" t="str">
        <f>REPLACE(INDEX(GroupVertices[Group],MATCH(Edges[[#This Row],[Vertex 1]],GroupVertices[Vertex],0)),1,1,"")</f>
        <v>2</v>
      </c>
      <c r="BB360" s="78" t="str">
        <f>REPLACE(INDEX(GroupVertices[Group],MATCH(Edges[[#This Row],[Vertex 2]],GroupVertices[Vertex],0)),1,1,"")</f>
        <v>2</v>
      </c>
    </row>
    <row r="361" spans="1:54" ht="15">
      <c r="A361" s="65" t="s">
        <v>278</v>
      </c>
      <c r="B361" s="65" t="s">
        <v>310</v>
      </c>
      <c r="C361" s="66" t="s">
        <v>2797</v>
      </c>
      <c r="D361" s="67"/>
      <c r="E361" s="68"/>
      <c r="F361" s="69"/>
      <c r="G361" s="66"/>
      <c r="H361" s="70"/>
      <c r="I361" s="71"/>
      <c r="J361" s="71"/>
      <c r="K361" s="34" t="s">
        <v>65</v>
      </c>
      <c r="L361" s="77">
        <v>361</v>
      </c>
      <c r="M361" s="77"/>
      <c r="N361" s="73"/>
      <c r="O361" s="79" t="s">
        <v>327</v>
      </c>
      <c r="P361" s="81">
        <v>43534.84798611111</v>
      </c>
      <c r="Q361" s="79" t="s">
        <v>594</v>
      </c>
      <c r="R361" s="79"/>
      <c r="S361" s="79"/>
      <c r="T361" s="79" t="s">
        <v>787</v>
      </c>
      <c r="U361" s="79"/>
      <c r="V361" s="82" t="s">
        <v>868</v>
      </c>
      <c r="W361" s="81">
        <v>43534.84798611111</v>
      </c>
      <c r="X361" s="82" t="s">
        <v>1262</v>
      </c>
      <c r="Y361" s="79"/>
      <c r="Z361" s="79"/>
      <c r="AA361" s="85" t="s">
        <v>1846</v>
      </c>
      <c r="AB361" s="85" t="s">
        <v>2077</v>
      </c>
      <c r="AC361" s="79" t="b">
        <v>0</v>
      </c>
      <c r="AD361" s="79">
        <v>5</v>
      </c>
      <c r="AE361" s="85" t="s">
        <v>2130</v>
      </c>
      <c r="AF361" s="79" t="b">
        <v>0</v>
      </c>
      <c r="AG361" s="79" t="s">
        <v>2139</v>
      </c>
      <c r="AH361" s="79"/>
      <c r="AI361" s="85" t="s">
        <v>2100</v>
      </c>
      <c r="AJ361" s="79" t="b">
        <v>0</v>
      </c>
      <c r="AK361" s="79">
        <v>0</v>
      </c>
      <c r="AL361" s="85" t="s">
        <v>2100</v>
      </c>
      <c r="AM361" s="79" t="s">
        <v>2144</v>
      </c>
      <c r="AN361" s="79" t="b">
        <v>0</v>
      </c>
      <c r="AO361" s="85" t="s">
        <v>2077</v>
      </c>
      <c r="AP361" s="79" t="s">
        <v>178</v>
      </c>
      <c r="AQ361" s="79">
        <v>0</v>
      </c>
      <c r="AR361" s="79">
        <v>0</v>
      </c>
      <c r="AS361" s="79"/>
      <c r="AT361" s="79"/>
      <c r="AU361" s="79"/>
      <c r="AV361" s="79"/>
      <c r="AW361" s="79"/>
      <c r="AX361" s="79"/>
      <c r="AY361" s="79"/>
      <c r="AZ361" s="79"/>
      <c r="BA361" s="78" t="str">
        <f>REPLACE(INDEX(GroupVertices[Group],MATCH(Edges[[#This Row],[Vertex 1]],GroupVertices[Vertex],0)),1,1,"")</f>
        <v>2</v>
      </c>
      <c r="BB361" s="78" t="str">
        <f>REPLACE(INDEX(GroupVertices[Group],MATCH(Edges[[#This Row],[Vertex 2]],GroupVertices[Vertex],0)),1,1,"")</f>
        <v>2</v>
      </c>
    </row>
    <row r="362" spans="1:54" ht="15">
      <c r="A362" s="65" t="s">
        <v>278</v>
      </c>
      <c r="B362" s="65" t="s">
        <v>310</v>
      </c>
      <c r="C362" s="66" t="s">
        <v>2796</v>
      </c>
      <c r="D362" s="67"/>
      <c r="E362" s="68"/>
      <c r="F362" s="69"/>
      <c r="G362" s="66"/>
      <c r="H362" s="70"/>
      <c r="I362" s="71"/>
      <c r="J362" s="71"/>
      <c r="K362" s="34" t="s">
        <v>65</v>
      </c>
      <c r="L362" s="77">
        <v>362</v>
      </c>
      <c r="M362" s="77"/>
      <c r="N362" s="73"/>
      <c r="O362" s="79" t="s">
        <v>325</v>
      </c>
      <c r="P362" s="81">
        <v>43534.85655092593</v>
      </c>
      <c r="Q362" s="79" t="s">
        <v>597</v>
      </c>
      <c r="R362" s="79"/>
      <c r="S362" s="79"/>
      <c r="T362" s="79"/>
      <c r="U362" s="79"/>
      <c r="V362" s="82" t="s">
        <v>868</v>
      </c>
      <c r="W362" s="81">
        <v>43534.85655092593</v>
      </c>
      <c r="X362" s="82" t="s">
        <v>1266</v>
      </c>
      <c r="Y362" s="79"/>
      <c r="Z362" s="79"/>
      <c r="AA362" s="85" t="s">
        <v>1850</v>
      </c>
      <c r="AB362" s="79"/>
      <c r="AC362" s="79" t="b">
        <v>0</v>
      </c>
      <c r="AD362" s="79">
        <v>0</v>
      </c>
      <c r="AE362" s="85" t="s">
        <v>2100</v>
      </c>
      <c r="AF362" s="79" t="b">
        <v>0</v>
      </c>
      <c r="AG362" s="79" t="s">
        <v>2139</v>
      </c>
      <c r="AH362" s="79"/>
      <c r="AI362" s="85" t="s">
        <v>2100</v>
      </c>
      <c r="AJ362" s="79" t="b">
        <v>0</v>
      </c>
      <c r="AK362" s="79">
        <v>1</v>
      </c>
      <c r="AL362" s="85" t="s">
        <v>2081</v>
      </c>
      <c r="AM362" s="79" t="s">
        <v>2144</v>
      </c>
      <c r="AN362" s="79" t="b">
        <v>0</v>
      </c>
      <c r="AO362" s="85" t="s">
        <v>2081</v>
      </c>
      <c r="AP362" s="79" t="s">
        <v>178</v>
      </c>
      <c r="AQ362" s="79">
        <v>0</v>
      </c>
      <c r="AR362" s="79">
        <v>0</v>
      </c>
      <c r="AS362" s="79"/>
      <c r="AT362" s="79"/>
      <c r="AU362" s="79"/>
      <c r="AV362" s="79"/>
      <c r="AW362" s="79"/>
      <c r="AX362" s="79"/>
      <c r="AY362" s="79"/>
      <c r="AZ362" s="79"/>
      <c r="BA362" s="78" t="str">
        <f>REPLACE(INDEX(GroupVertices[Group],MATCH(Edges[[#This Row],[Vertex 1]],GroupVertices[Vertex],0)),1,1,"")</f>
        <v>2</v>
      </c>
      <c r="BB362" s="78" t="str">
        <f>REPLACE(INDEX(GroupVertices[Group],MATCH(Edges[[#This Row],[Vertex 2]],GroupVertices[Vertex],0)),1,1,"")</f>
        <v>2</v>
      </c>
    </row>
    <row r="363" spans="1:54" ht="15">
      <c r="A363" s="65" t="s">
        <v>278</v>
      </c>
      <c r="B363" s="65" t="s">
        <v>310</v>
      </c>
      <c r="C363" s="66" t="s">
        <v>2796</v>
      </c>
      <c r="D363" s="67"/>
      <c r="E363" s="68"/>
      <c r="F363" s="69"/>
      <c r="G363" s="66"/>
      <c r="H363" s="70"/>
      <c r="I363" s="71"/>
      <c r="J363" s="71"/>
      <c r="K363" s="34" t="s">
        <v>65</v>
      </c>
      <c r="L363" s="77">
        <v>363</v>
      </c>
      <c r="M363" s="77"/>
      <c r="N363" s="73"/>
      <c r="O363" s="79" t="s">
        <v>325</v>
      </c>
      <c r="P363" s="81">
        <v>43534.87194444444</v>
      </c>
      <c r="Q363" s="79" t="s">
        <v>607</v>
      </c>
      <c r="R363" s="79"/>
      <c r="S363" s="79"/>
      <c r="T363" s="79"/>
      <c r="U363" s="79"/>
      <c r="V363" s="82" t="s">
        <v>868</v>
      </c>
      <c r="W363" s="81">
        <v>43534.87194444444</v>
      </c>
      <c r="X363" s="82" t="s">
        <v>1279</v>
      </c>
      <c r="Y363" s="79"/>
      <c r="Z363" s="79"/>
      <c r="AA363" s="85" t="s">
        <v>1863</v>
      </c>
      <c r="AB363" s="79"/>
      <c r="AC363" s="79" t="b">
        <v>0</v>
      </c>
      <c r="AD363" s="79">
        <v>0</v>
      </c>
      <c r="AE363" s="85" t="s">
        <v>2100</v>
      </c>
      <c r="AF363" s="79" t="b">
        <v>1</v>
      </c>
      <c r="AG363" s="79" t="s">
        <v>2139</v>
      </c>
      <c r="AH363" s="79"/>
      <c r="AI363" s="85" t="s">
        <v>1988</v>
      </c>
      <c r="AJ363" s="79" t="b">
        <v>0</v>
      </c>
      <c r="AK363" s="79">
        <v>1</v>
      </c>
      <c r="AL363" s="85" t="s">
        <v>2085</v>
      </c>
      <c r="AM363" s="79" t="s">
        <v>2144</v>
      </c>
      <c r="AN363" s="79" t="b">
        <v>0</v>
      </c>
      <c r="AO363" s="85" t="s">
        <v>2085</v>
      </c>
      <c r="AP363" s="79" t="s">
        <v>178</v>
      </c>
      <c r="AQ363" s="79">
        <v>0</v>
      </c>
      <c r="AR363" s="79">
        <v>0</v>
      </c>
      <c r="AS363" s="79"/>
      <c r="AT363" s="79"/>
      <c r="AU363" s="79"/>
      <c r="AV363" s="79"/>
      <c r="AW363" s="79"/>
      <c r="AX363" s="79"/>
      <c r="AY363" s="79"/>
      <c r="AZ363" s="79"/>
      <c r="BA363" s="78" t="str">
        <f>REPLACE(INDEX(GroupVertices[Group],MATCH(Edges[[#This Row],[Vertex 1]],GroupVertices[Vertex],0)),1,1,"")</f>
        <v>2</v>
      </c>
      <c r="BB363" s="78" t="str">
        <f>REPLACE(INDEX(GroupVertices[Group],MATCH(Edges[[#This Row],[Vertex 2]],GroupVertices[Vertex],0)),1,1,"")</f>
        <v>2</v>
      </c>
    </row>
    <row r="364" spans="1:54" ht="15">
      <c r="A364" s="65" t="s">
        <v>278</v>
      </c>
      <c r="B364" s="65" t="s">
        <v>310</v>
      </c>
      <c r="C364" s="66" t="s">
        <v>2796</v>
      </c>
      <c r="D364" s="67"/>
      <c r="E364" s="68"/>
      <c r="F364" s="69"/>
      <c r="G364" s="66"/>
      <c r="H364" s="70"/>
      <c r="I364" s="71"/>
      <c r="J364" s="71"/>
      <c r="K364" s="34" t="s">
        <v>65</v>
      </c>
      <c r="L364" s="77">
        <v>364</v>
      </c>
      <c r="M364" s="77"/>
      <c r="N364" s="73"/>
      <c r="O364" s="79" t="s">
        <v>325</v>
      </c>
      <c r="P364" s="81">
        <v>43534.875613425924</v>
      </c>
      <c r="Q364" s="79" t="s">
        <v>608</v>
      </c>
      <c r="R364" s="79"/>
      <c r="S364" s="79"/>
      <c r="T364" s="79"/>
      <c r="U364" s="79"/>
      <c r="V364" s="82" t="s">
        <v>868</v>
      </c>
      <c r="W364" s="81">
        <v>43534.875613425924</v>
      </c>
      <c r="X364" s="82" t="s">
        <v>1280</v>
      </c>
      <c r="Y364" s="79"/>
      <c r="Z364" s="79"/>
      <c r="AA364" s="85" t="s">
        <v>1864</v>
      </c>
      <c r="AB364" s="79"/>
      <c r="AC364" s="79" t="b">
        <v>0</v>
      </c>
      <c r="AD364" s="79">
        <v>0</v>
      </c>
      <c r="AE364" s="85" t="s">
        <v>2100</v>
      </c>
      <c r="AF364" s="79" t="b">
        <v>0</v>
      </c>
      <c r="AG364" s="79" t="s">
        <v>2139</v>
      </c>
      <c r="AH364" s="79"/>
      <c r="AI364" s="85" t="s">
        <v>2100</v>
      </c>
      <c r="AJ364" s="79" t="b">
        <v>0</v>
      </c>
      <c r="AK364" s="79">
        <v>1</v>
      </c>
      <c r="AL364" s="85" t="s">
        <v>2086</v>
      </c>
      <c r="AM364" s="79" t="s">
        <v>2144</v>
      </c>
      <c r="AN364" s="79" t="b">
        <v>0</v>
      </c>
      <c r="AO364" s="85" t="s">
        <v>2086</v>
      </c>
      <c r="AP364" s="79" t="s">
        <v>178</v>
      </c>
      <c r="AQ364" s="79">
        <v>0</v>
      </c>
      <c r="AR364" s="79">
        <v>0</v>
      </c>
      <c r="AS364" s="79"/>
      <c r="AT364" s="79"/>
      <c r="AU364" s="79"/>
      <c r="AV364" s="79"/>
      <c r="AW364" s="79"/>
      <c r="AX364" s="79"/>
      <c r="AY364" s="79"/>
      <c r="AZ364" s="79"/>
      <c r="BA364" s="78" t="str">
        <f>REPLACE(INDEX(GroupVertices[Group],MATCH(Edges[[#This Row],[Vertex 1]],GroupVertices[Vertex],0)),1,1,"")</f>
        <v>2</v>
      </c>
      <c r="BB364" s="78" t="str">
        <f>REPLACE(INDEX(GroupVertices[Group],MATCH(Edges[[#This Row],[Vertex 2]],GroupVertices[Vertex],0)),1,1,"")</f>
        <v>2</v>
      </c>
    </row>
    <row r="365" spans="1:54" ht="15">
      <c r="A365" s="65" t="s">
        <v>299</v>
      </c>
      <c r="B365" s="65" t="s">
        <v>310</v>
      </c>
      <c r="C365" s="66" t="s">
        <v>2798</v>
      </c>
      <c r="D365" s="67"/>
      <c r="E365" s="68"/>
      <c r="F365" s="69"/>
      <c r="G365" s="66"/>
      <c r="H365" s="70"/>
      <c r="I365" s="71"/>
      <c r="J365" s="71"/>
      <c r="K365" s="34" t="s">
        <v>65</v>
      </c>
      <c r="L365" s="77">
        <v>365</v>
      </c>
      <c r="M365" s="77"/>
      <c r="N365" s="73"/>
      <c r="O365" s="79" t="s">
        <v>326</v>
      </c>
      <c r="P365" s="81">
        <v>43534.915659722225</v>
      </c>
      <c r="Q365" s="79" t="s">
        <v>617</v>
      </c>
      <c r="R365" s="79"/>
      <c r="S365" s="79"/>
      <c r="T365" s="79" t="s">
        <v>787</v>
      </c>
      <c r="U365" s="79"/>
      <c r="V365" s="82" t="s">
        <v>889</v>
      </c>
      <c r="W365" s="81">
        <v>43534.915659722225</v>
      </c>
      <c r="X365" s="82" t="s">
        <v>1292</v>
      </c>
      <c r="Y365" s="79"/>
      <c r="Z365" s="79"/>
      <c r="AA365" s="85" t="s">
        <v>1876</v>
      </c>
      <c r="AB365" s="85" t="s">
        <v>1846</v>
      </c>
      <c r="AC365" s="79" t="b">
        <v>0</v>
      </c>
      <c r="AD365" s="79">
        <v>4</v>
      </c>
      <c r="AE365" s="85" t="s">
        <v>2131</v>
      </c>
      <c r="AF365" s="79" t="b">
        <v>0</v>
      </c>
      <c r="AG365" s="79" t="s">
        <v>2139</v>
      </c>
      <c r="AH365" s="79"/>
      <c r="AI365" s="85" t="s">
        <v>2100</v>
      </c>
      <c r="AJ365" s="79" t="b">
        <v>0</v>
      </c>
      <c r="AK365" s="79">
        <v>0</v>
      </c>
      <c r="AL365" s="85" t="s">
        <v>2100</v>
      </c>
      <c r="AM365" s="79" t="s">
        <v>2145</v>
      </c>
      <c r="AN365" s="79" t="b">
        <v>0</v>
      </c>
      <c r="AO365" s="85" t="s">
        <v>1846</v>
      </c>
      <c r="AP365" s="79" t="s">
        <v>178</v>
      </c>
      <c r="AQ365" s="79">
        <v>0</v>
      </c>
      <c r="AR365" s="79">
        <v>0</v>
      </c>
      <c r="AS365" s="79"/>
      <c r="AT365" s="79"/>
      <c r="AU365" s="79"/>
      <c r="AV365" s="79"/>
      <c r="AW365" s="79"/>
      <c r="AX365" s="79"/>
      <c r="AY365" s="79"/>
      <c r="AZ365" s="79"/>
      <c r="BA365" s="78" t="str">
        <f>REPLACE(INDEX(GroupVertices[Group],MATCH(Edges[[#This Row],[Vertex 1]],GroupVertices[Vertex],0)),1,1,"")</f>
        <v>2</v>
      </c>
      <c r="BB365" s="78" t="str">
        <f>REPLACE(INDEX(GroupVertices[Group],MATCH(Edges[[#This Row],[Vertex 2]],GroupVertices[Vertex],0)),1,1,"")</f>
        <v>2</v>
      </c>
    </row>
    <row r="366" spans="1:54" ht="15">
      <c r="A366" s="65" t="s">
        <v>299</v>
      </c>
      <c r="B366" s="65" t="s">
        <v>310</v>
      </c>
      <c r="C366" s="66" t="s">
        <v>2798</v>
      </c>
      <c r="D366" s="67"/>
      <c r="E366" s="68"/>
      <c r="F366" s="69"/>
      <c r="G366" s="66"/>
      <c r="H366" s="70"/>
      <c r="I366" s="71"/>
      <c r="J366" s="71"/>
      <c r="K366" s="34" t="s">
        <v>65</v>
      </c>
      <c r="L366" s="77">
        <v>366</v>
      </c>
      <c r="M366" s="77"/>
      <c r="N366" s="73"/>
      <c r="O366" s="79" t="s">
        <v>326</v>
      </c>
      <c r="P366" s="81">
        <v>43534.92564814815</v>
      </c>
      <c r="Q366" s="79" t="s">
        <v>618</v>
      </c>
      <c r="R366" s="79"/>
      <c r="S366" s="79"/>
      <c r="T366" s="79" t="s">
        <v>787</v>
      </c>
      <c r="U366" s="79"/>
      <c r="V366" s="82" t="s">
        <v>889</v>
      </c>
      <c r="W366" s="81">
        <v>43534.92564814815</v>
      </c>
      <c r="X366" s="82" t="s">
        <v>1293</v>
      </c>
      <c r="Y366" s="79"/>
      <c r="Z366" s="79"/>
      <c r="AA366" s="85" t="s">
        <v>1877</v>
      </c>
      <c r="AB366" s="85" t="s">
        <v>2095</v>
      </c>
      <c r="AC366" s="79" t="b">
        <v>0</v>
      </c>
      <c r="AD366" s="79">
        <v>2</v>
      </c>
      <c r="AE366" s="85" t="s">
        <v>2131</v>
      </c>
      <c r="AF366" s="79" t="b">
        <v>0</v>
      </c>
      <c r="AG366" s="79" t="s">
        <v>2139</v>
      </c>
      <c r="AH366" s="79"/>
      <c r="AI366" s="85" t="s">
        <v>2100</v>
      </c>
      <c r="AJ366" s="79" t="b">
        <v>0</v>
      </c>
      <c r="AK366" s="79">
        <v>0</v>
      </c>
      <c r="AL366" s="85" t="s">
        <v>2100</v>
      </c>
      <c r="AM366" s="79" t="s">
        <v>2145</v>
      </c>
      <c r="AN366" s="79" t="b">
        <v>0</v>
      </c>
      <c r="AO366" s="85" t="s">
        <v>2095</v>
      </c>
      <c r="AP366" s="79" t="s">
        <v>178</v>
      </c>
      <c r="AQ366" s="79">
        <v>0</v>
      </c>
      <c r="AR366" s="79">
        <v>0</v>
      </c>
      <c r="AS366" s="79"/>
      <c r="AT366" s="79"/>
      <c r="AU366" s="79"/>
      <c r="AV366" s="79"/>
      <c r="AW366" s="79"/>
      <c r="AX366" s="79"/>
      <c r="AY366" s="79"/>
      <c r="AZ366" s="79"/>
      <c r="BA366" s="78" t="str">
        <f>REPLACE(INDEX(GroupVertices[Group],MATCH(Edges[[#This Row],[Vertex 1]],GroupVertices[Vertex],0)),1,1,"")</f>
        <v>2</v>
      </c>
      <c r="BB366" s="78" t="str">
        <f>REPLACE(INDEX(GroupVertices[Group],MATCH(Edges[[#This Row],[Vertex 2]],GroupVertices[Vertex],0)),1,1,"")</f>
        <v>2</v>
      </c>
    </row>
    <row r="367" spans="1:54" ht="15">
      <c r="A367" s="65" t="s">
        <v>316</v>
      </c>
      <c r="B367" s="65" t="s">
        <v>310</v>
      </c>
      <c r="C367" s="66" t="s">
        <v>2796</v>
      </c>
      <c r="D367" s="67"/>
      <c r="E367" s="68"/>
      <c r="F367" s="69"/>
      <c r="G367" s="66"/>
      <c r="H367" s="70"/>
      <c r="I367" s="71"/>
      <c r="J367" s="71"/>
      <c r="K367" s="34" t="s">
        <v>65</v>
      </c>
      <c r="L367" s="77">
        <v>367</v>
      </c>
      <c r="M367" s="77"/>
      <c r="N367" s="73"/>
      <c r="O367" s="79" t="s">
        <v>325</v>
      </c>
      <c r="P367" s="81">
        <v>43535.412881944445</v>
      </c>
      <c r="Q367" s="79" t="s">
        <v>387</v>
      </c>
      <c r="R367" s="79"/>
      <c r="S367" s="79"/>
      <c r="T367" s="79"/>
      <c r="U367" s="79"/>
      <c r="V367" s="82" t="s">
        <v>906</v>
      </c>
      <c r="W367" s="81">
        <v>43535.412881944445</v>
      </c>
      <c r="X367" s="82" t="s">
        <v>1488</v>
      </c>
      <c r="Y367" s="79"/>
      <c r="Z367" s="79"/>
      <c r="AA367" s="85" t="s">
        <v>2087</v>
      </c>
      <c r="AB367" s="79"/>
      <c r="AC367" s="79" t="b">
        <v>0</v>
      </c>
      <c r="AD367" s="79">
        <v>0</v>
      </c>
      <c r="AE367" s="85" t="s">
        <v>2100</v>
      </c>
      <c r="AF367" s="79" t="b">
        <v>1</v>
      </c>
      <c r="AG367" s="79" t="s">
        <v>2139</v>
      </c>
      <c r="AH367" s="79"/>
      <c r="AI367" s="85" t="s">
        <v>1985</v>
      </c>
      <c r="AJ367" s="79" t="b">
        <v>0</v>
      </c>
      <c r="AK367" s="79">
        <v>3</v>
      </c>
      <c r="AL367" s="85" t="s">
        <v>2077</v>
      </c>
      <c r="AM367" s="79" t="s">
        <v>2144</v>
      </c>
      <c r="AN367" s="79" t="b">
        <v>0</v>
      </c>
      <c r="AO367" s="85" t="s">
        <v>2077</v>
      </c>
      <c r="AP367" s="79" t="s">
        <v>178</v>
      </c>
      <c r="AQ367" s="79">
        <v>0</v>
      </c>
      <c r="AR367" s="79">
        <v>0</v>
      </c>
      <c r="AS367" s="79"/>
      <c r="AT367" s="79"/>
      <c r="AU367" s="79"/>
      <c r="AV367" s="79"/>
      <c r="AW367" s="79"/>
      <c r="AX367" s="79"/>
      <c r="AY367" s="79"/>
      <c r="AZ367" s="79"/>
      <c r="BA367" s="78" t="str">
        <f>REPLACE(INDEX(GroupVertices[Group],MATCH(Edges[[#This Row],[Vertex 1]],GroupVertices[Vertex],0)),1,1,"")</f>
        <v>2</v>
      </c>
      <c r="BB367" s="78" t="str">
        <f>REPLACE(INDEX(GroupVertices[Group],MATCH(Edges[[#This Row],[Vertex 2]],GroupVertices[Vertex],0)),1,1,"")</f>
        <v>2</v>
      </c>
    </row>
    <row r="368" spans="1:54" ht="15">
      <c r="A368" s="65" t="s">
        <v>277</v>
      </c>
      <c r="B368" s="65" t="s">
        <v>310</v>
      </c>
      <c r="C368" s="66" t="s">
        <v>2796</v>
      </c>
      <c r="D368" s="67"/>
      <c r="E368" s="68"/>
      <c r="F368" s="69"/>
      <c r="G368" s="66"/>
      <c r="H368" s="70"/>
      <c r="I368" s="71"/>
      <c r="J368" s="71"/>
      <c r="K368" s="34" t="s">
        <v>65</v>
      </c>
      <c r="L368" s="77">
        <v>368</v>
      </c>
      <c r="M368" s="77"/>
      <c r="N368" s="73"/>
      <c r="O368" s="79" t="s">
        <v>325</v>
      </c>
      <c r="P368" s="81">
        <v>43534.847650462965</v>
      </c>
      <c r="Q368" s="79" t="s">
        <v>387</v>
      </c>
      <c r="R368" s="79"/>
      <c r="S368" s="79"/>
      <c r="T368" s="79"/>
      <c r="U368" s="79"/>
      <c r="V368" s="82" t="s">
        <v>867</v>
      </c>
      <c r="W368" s="81">
        <v>43534.847650462965</v>
      </c>
      <c r="X368" s="82" t="s">
        <v>1120</v>
      </c>
      <c r="Y368" s="79"/>
      <c r="Z368" s="79"/>
      <c r="AA368" s="85" t="s">
        <v>1702</v>
      </c>
      <c r="AB368" s="79"/>
      <c r="AC368" s="79" t="b">
        <v>0</v>
      </c>
      <c r="AD368" s="79">
        <v>0</v>
      </c>
      <c r="AE368" s="85" t="s">
        <v>2100</v>
      </c>
      <c r="AF368" s="79" t="b">
        <v>1</v>
      </c>
      <c r="AG368" s="79" t="s">
        <v>2139</v>
      </c>
      <c r="AH368" s="79"/>
      <c r="AI368" s="85" t="s">
        <v>1985</v>
      </c>
      <c r="AJ368" s="79" t="b">
        <v>0</v>
      </c>
      <c r="AK368" s="79">
        <v>3</v>
      </c>
      <c r="AL368" s="85" t="s">
        <v>2077</v>
      </c>
      <c r="AM368" s="79" t="s">
        <v>2149</v>
      </c>
      <c r="AN368" s="79" t="b">
        <v>0</v>
      </c>
      <c r="AO368" s="85" t="s">
        <v>2077</v>
      </c>
      <c r="AP368" s="79" t="s">
        <v>178</v>
      </c>
      <c r="AQ368" s="79">
        <v>0</v>
      </c>
      <c r="AR368" s="79">
        <v>0</v>
      </c>
      <c r="AS368" s="79"/>
      <c r="AT368" s="79"/>
      <c r="AU368" s="79"/>
      <c r="AV368" s="79"/>
      <c r="AW368" s="79"/>
      <c r="AX368" s="79"/>
      <c r="AY368" s="79"/>
      <c r="AZ368" s="79"/>
      <c r="BA368" s="78" t="str">
        <f>REPLACE(INDEX(GroupVertices[Group],MATCH(Edges[[#This Row],[Vertex 1]],GroupVertices[Vertex],0)),1,1,"")</f>
        <v>2</v>
      </c>
      <c r="BB368" s="78" t="str">
        <f>REPLACE(INDEX(GroupVertices[Group],MATCH(Edges[[#This Row],[Vertex 2]],GroupVertices[Vertex],0)),1,1,"")</f>
        <v>2</v>
      </c>
    </row>
    <row r="369" spans="1:54" ht="15">
      <c r="A369" s="65" t="s">
        <v>270</v>
      </c>
      <c r="B369" s="65" t="s">
        <v>310</v>
      </c>
      <c r="C369" s="66" t="s">
        <v>2796</v>
      </c>
      <c r="D369" s="67"/>
      <c r="E369" s="68"/>
      <c r="F369" s="69"/>
      <c r="G369" s="66"/>
      <c r="H369" s="70"/>
      <c r="I369" s="71"/>
      <c r="J369" s="71"/>
      <c r="K369" s="34" t="s">
        <v>65</v>
      </c>
      <c r="L369" s="77">
        <v>369</v>
      </c>
      <c r="M369" s="77"/>
      <c r="N369" s="73"/>
      <c r="O369" s="79" t="s">
        <v>325</v>
      </c>
      <c r="P369" s="81">
        <v>43534.85934027778</v>
      </c>
      <c r="Q369" s="79" t="s">
        <v>397</v>
      </c>
      <c r="R369" s="79"/>
      <c r="S369" s="79"/>
      <c r="T369" s="79"/>
      <c r="U369" s="79"/>
      <c r="V369" s="82" t="s">
        <v>860</v>
      </c>
      <c r="W369" s="81">
        <v>43534.85934027778</v>
      </c>
      <c r="X369" s="82" t="s">
        <v>1003</v>
      </c>
      <c r="Y369" s="79"/>
      <c r="Z369" s="79"/>
      <c r="AA369" s="85" t="s">
        <v>1585</v>
      </c>
      <c r="AB369" s="79"/>
      <c r="AC369" s="79" t="b">
        <v>0</v>
      </c>
      <c r="AD369" s="79">
        <v>0</v>
      </c>
      <c r="AE369" s="85" t="s">
        <v>2100</v>
      </c>
      <c r="AF369" s="79" t="b">
        <v>0</v>
      </c>
      <c r="AG369" s="79" t="s">
        <v>2139</v>
      </c>
      <c r="AH369" s="79"/>
      <c r="AI369" s="85" t="s">
        <v>2100</v>
      </c>
      <c r="AJ369" s="79" t="b">
        <v>0</v>
      </c>
      <c r="AK369" s="79">
        <v>1</v>
      </c>
      <c r="AL369" s="85" t="s">
        <v>2078</v>
      </c>
      <c r="AM369" s="79" t="s">
        <v>2147</v>
      </c>
      <c r="AN369" s="79" t="b">
        <v>0</v>
      </c>
      <c r="AO369" s="85" t="s">
        <v>2078</v>
      </c>
      <c r="AP369" s="79" t="s">
        <v>178</v>
      </c>
      <c r="AQ369" s="79">
        <v>0</v>
      </c>
      <c r="AR369" s="79">
        <v>0</v>
      </c>
      <c r="AS369" s="79"/>
      <c r="AT369" s="79"/>
      <c r="AU369" s="79"/>
      <c r="AV369" s="79"/>
      <c r="AW369" s="79"/>
      <c r="AX369" s="79"/>
      <c r="AY369" s="79"/>
      <c r="AZ369" s="79"/>
      <c r="BA369" s="78" t="str">
        <f>REPLACE(INDEX(GroupVertices[Group],MATCH(Edges[[#This Row],[Vertex 1]],GroupVertices[Vertex],0)),1,1,"")</f>
        <v>2</v>
      </c>
      <c r="BB369" s="78" t="str">
        <f>REPLACE(INDEX(GroupVertices[Group],MATCH(Edges[[#This Row],[Vertex 2]],GroupVertices[Vertex],0)),1,1,"")</f>
        <v>2</v>
      </c>
    </row>
    <row r="370" spans="1:54" ht="15">
      <c r="A370" s="65" t="s">
        <v>262</v>
      </c>
      <c r="B370" s="65" t="s">
        <v>310</v>
      </c>
      <c r="C370" s="66" t="s">
        <v>2796</v>
      </c>
      <c r="D370" s="67"/>
      <c r="E370" s="68"/>
      <c r="F370" s="69"/>
      <c r="G370" s="66"/>
      <c r="H370" s="70"/>
      <c r="I370" s="71"/>
      <c r="J370" s="71"/>
      <c r="K370" s="34" t="s">
        <v>65</v>
      </c>
      <c r="L370" s="77">
        <v>370</v>
      </c>
      <c r="M370" s="77"/>
      <c r="N370" s="73"/>
      <c r="O370" s="79" t="s">
        <v>325</v>
      </c>
      <c r="P370" s="81">
        <v>43534.85115740741</v>
      </c>
      <c r="Q370" s="79" t="s">
        <v>387</v>
      </c>
      <c r="R370" s="79"/>
      <c r="S370" s="79"/>
      <c r="T370" s="79"/>
      <c r="U370" s="79"/>
      <c r="V370" s="82" t="s">
        <v>852</v>
      </c>
      <c r="W370" s="81">
        <v>43534.85115740741</v>
      </c>
      <c r="X370" s="82" t="s">
        <v>986</v>
      </c>
      <c r="Y370" s="79"/>
      <c r="Z370" s="79"/>
      <c r="AA370" s="85" t="s">
        <v>1568</v>
      </c>
      <c r="AB370" s="79"/>
      <c r="AC370" s="79" t="b">
        <v>0</v>
      </c>
      <c r="AD370" s="79">
        <v>0</v>
      </c>
      <c r="AE370" s="85" t="s">
        <v>2100</v>
      </c>
      <c r="AF370" s="79" t="b">
        <v>1</v>
      </c>
      <c r="AG370" s="79" t="s">
        <v>2139</v>
      </c>
      <c r="AH370" s="79"/>
      <c r="AI370" s="85" t="s">
        <v>1985</v>
      </c>
      <c r="AJ370" s="79" t="b">
        <v>0</v>
      </c>
      <c r="AK370" s="79">
        <v>3</v>
      </c>
      <c r="AL370" s="85" t="s">
        <v>2077</v>
      </c>
      <c r="AM370" s="79" t="s">
        <v>2146</v>
      </c>
      <c r="AN370" s="79" t="b">
        <v>0</v>
      </c>
      <c r="AO370" s="85" t="s">
        <v>2077</v>
      </c>
      <c r="AP370" s="79" t="s">
        <v>178</v>
      </c>
      <c r="AQ370" s="79">
        <v>0</v>
      </c>
      <c r="AR370" s="79">
        <v>0</v>
      </c>
      <c r="AS370" s="79"/>
      <c r="AT370" s="79"/>
      <c r="AU370" s="79"/>
      <c r="AV370" s="79"/>
      <c r="AW370" s="79"/>
      <c r="AX370" s="79"/>
      <c r="AY370" s="79"/>
      <c r="AZ370" s="79"/>
      <c r="BA370" s="78" t="str">
        <f>REPLACE(INDEX(GroupVertices[Group],MATCH(Edges[[#This Row],[Vertex 1]],GroupVertices[Vertex],0)),1,1,"")</f>
        <v>2</v>
      </c>
      <c r="BB370" s="78" t="str">
        <f>REPLACE(INDEX(GroupVertices[Group],MATCH(Edges[[#This Row],[Vertex 2]],GroupVertices[Vertex],0)),1,1,"")</f>
        <v>2</v>
      </c>
    </row>
    <row r="371" spans="1:54" ht="15">
      <c r="A371" s="65" t="s">
        <v>290</v>
      </c>
      <c r="B371" s="65" t="s">
        <v>310</v>
      </c>
      <c r="C371" s="66" t="s">
        <v>2796</v>
      </c>
      <c r="D371" s="67"/>
      <c r="E371" s="68"/>
      <c r="F371" s="69"/>
      <c r="G371" s="66"/>
      <c r="H371" s="70"/>
      <c r="I371" s="71"/>
      <c r="J371" s="71"/>
      <c r="K371" s="34" t="s">
        <v>65</v>
      </c>
      <c r="L371" s="77">
        <v>371</v>
      </c>
      <c r="M371" s="77"/>
      <c r="N371" s="73"/>
      <c r="O371" s="79" t="s">
        <v>325</v>
      </c>
      <c r="P371" s="81">
        <v>43534.90806712963</v>
      </c>
      <c r="Q371" s="79" t="s">
        <v>513</v>
      </c>
      <c r="R371" s="79"/>
      <c r="S371" s="79"/>
      <c r="T371" s="79"/>
      <c r="U371" s="79"/>
      <c r="V371" s="82" t="s">
        <v>880</v>
      </c>
      <c r="W371" s="81">
        <v>43534.90806712963</v>
      </c>
      <c r="X371" s="82" t="s">
        <v>1157</v>
      </c>
      <c r="Y371" s="79"/>
      <c r="Z371" s="79"/>
      <c r="AA371" s="85" t="s">
        <v>1740</v>
      </c>
      <c r="AB371" s="79"/>
      <c r="AC371" s="79" t="b">
        <v>0</v>
      </c>
      <c r="AD371" s="79">
        <v>0</v>
      </c>
      <c r="AE371" s="85" t="s">
        <v>2100</v>
      </c>
      <c r="AF371" s="79" t="b">
        <v>1</v>
      </c>
      <c r="AG371" s="79" t="s">
        <v>2139</v>
      </c>
      <c r="AH371" s="79"/>
      <c r="AI371" s="85" t="s">
        <v>1987</v>
      </c>
      <c r="AJ371" s="79" t="b">
        <v>0</v>
      </c>
      <c r="AK371" s="79">
        <v>1</v>
      </c>
      <c r="AL371" s="85" t="s">
        <v>2084</v>
      </c>
      <c r="AM371" s="79" t="s">
        <v>2145</v>
      </c>
      <c r="AN371" s="79" t="b">
        <v>0</v>
      </c>
      <c r="AO371" s="85" t="s">
        <v>2084</v>
      </c>
      <c r="AP371" s="79" t="s">
        <v>178</v>
      </c>
      <c r="AQ371" s="79">
        <v>0</v>
      </c>
      <c r="AR371" s="79">
        <v>0</v>
      </c>
      <c r="AS371" s="79"/>
      <c r="AT371" s="79"/>
      <c r="AU371" s="79"/>
      <c r="AV371" s="79"/>
      <c r="AW371" s="79"/>
      <c r="AX371" s="79"/>
      <c r="AY371" s="79"/>
      <c r="AZ371" s="79"/>
      <c r="BA371" s="78" t="str">
        <f>REPLACE(INDEX(GroupVertices[Group],MATCH(Edges[[#This Row],[Vertex 1]],GroupVertices[Vertex],0)),1,1,"")</f>
        <v>3</v>
      </c>
      <c r="BB371" s="78" t="str">
        <f>REPLACE(INDEX(GroupVertices[Group],MATCH(Edges[[#This Row],[Vertex 2]],GroupVertices[Vertex],0)),1,1,"")</f>
        <v>2</v>
      </c>
    </row>
    <row r="372" spans="1:54" ht="15">
      <c r="A372" s="65" t="s">
        <v>265</v>
      </c>
      <c r="B372" s="65" t="s">
        <v>265</v>
      </c>
      <c r="C372" s="66" t="s">
        <v>2796</v>
      </c>
      <c r="D372" s="67"/>
      <c r="E372" s="68"/>
      <c r="F372" s="69"/>
      <c r="G372" s="66"/>
      <c r="H372" s="70"/>
      <c r="I372" s="71"/>
      <c r="J372" s="71"/>
      <c r="K372" s="34" t="s">
        <v>65</v>
      </c>
      <c r="L372" s="77">
        <v>372</v>
      </c>
      <c r="M372" s="77"/>
      <c r="N372" s="73"/>
      <c r="O372" s="79" t="s">
        <v>325</v>
      </c>
      <c r="P372" s="81">
        <v>43527.890335648146</v>
      </c>
      <c r="Q372" s="79" t="s">
        <v>389</v>
      </c>
      <c r="R372" s="79"/>
      <c r="S372" s="79"/>
      <c r="T372" s="79"/>
      <c r="U372" s="79"/>
      <c r="V372" s="82" t="s">
        <v>855</v>
      </c>
      <c r="W372" s="81">
        <v>43527.890335648146</v>
      </c>
      <c r="X372" s="82" t="s">
        <v>992</v>
      </c>
      <c r="Y372" s="79"/>
      <c r="Z372" s="79"/>
      <c r="AA372" s="85" t="s">
        <v>1574</v>
      </c>
      <c r="AB372" s="79"/>
      <c r="AC372" s="79" t="b">
        <v>0</v>
      </c>
      <c r="AD372" s="79">
        <v>0</v>
      </c>
      <c r="AE372" s="85" t="s">
        <v>2100</v>
      </c>
      <c r="AF372" s="79" t="b">
        <v>0</v>
      </c>
      <c r="AG372" s="79" t="s">
        <v>2139</v>
      </c>
      <c r="AH372" s="79"/>
      <c r="AI372" s="85" t="s">
        <v>2100</v>
      </c>
      <c r="AJ372" s="79" t="b">
        <v>0</v>
      </c>
      <c r="AK372" s="79">
        <v>1</v>
      </c>
      <c r="AL372" s="85" t="s">
        <v>1571</v>
      </c>
      <c r="AM372" s="79" t="s">
        <v>2145</v>
      </c>
      <c r="AN372" s="79" t="b">
        <v>0</v>
      </c>
      <c r="AO372" s="85" t="s">
        <v>1571</v>
      </c>
      <c r="AP372" s="79" t="s">
        <v>178</v>
      </c>
      <c r="AQ372" s="79">
        <v>0</v>
      </c>
      <c r="AR372" s="79">
        <v>0</v>
      </c>
      <c r="AS372" s="79"/>
      <c r="AT372" s="79"/>
      <c r="AU372" s="79"/>
      <c r="AV372" s="79"/>
      <c r="AW372" s="79"/>
      <c r="AX372" s="79"/>
      <c r="AY372" s="79"/>
      <c r="AZ372" s="79"/>
      <c r="BA372" s="78" t="str">
        <f>REPLACE(INDEX(GroupVertices[Group],MATCH(Edges[[#This Row],[Vertex 1]],GroupVertices[Vertex],0)),1,1,"")</f>
        <v>1</v>
      </c>
      <c r="BB372" s="78" t="str">
        <f>REPLACE(INDEX(GroupVertices[Group],MATCH(Edges[[#This Row],[Vertex 2]],GroupVertices[Vertex],0)),1,1,"")</f>
        <v>1</v>
      </c>
    </row>
    <row r="373" spans="1:54" ht="15">
      <c r="A373" s="65" t="s">
        <v>266</v>
      </c>
      <c r="B373" s="65" t="s">
        <v>265</v>
      </c>
      <c r="C373" s="66" t="s">
        <v>2796</v>
      </c>
      <c r="D373" s="67"/>
      <c r="E373" s="68"/>
      <c r="F373" s="69"/>
      <c r="G373" s="66"/>
      <c r="H373" s="70"/>
      <c r="I373" s="71"/>
      <c r="J373" s="71"/>
      <c r="K373" s="34" t="s">
        <v>65</v>
      </c>
      <c r="L373" s="77">
        <v>373</v>
      </c>
      <c r="M373" s="77"/>
      <c r="N373" s="73"/>
      <c r="O373" s="79" t="s">
        <v>325</v>
      </c>
      <c r="P373" s="81">
        <v>43527.89556712963</v>
      </c>
      <c r="Q373" s="79" t="s">
        <v>350</v>
      </c>
      <c r="R373" s="79"/>
      <c r="S373" s="79"/>
      <c r="T373" s="79"/>
      <c r="U373" s="79"/>
      <c r="V373" s="82" t="s">
        <v>856</v>
      </c>
      <c r="W373" s="81">
        <v>43527.89556712963</v>
      </c>
      <c r="X373" s="82" t="s">
        <v>993</v>
      </c>
      <c r="Y373" s="79"/>
      <c r="Z373" s="79"/>
      <c r="AA373" s="85" t="s">
        <v>1575</v>
      </c>
      <c r="AB373" s="79"/>
      <c r="AC373" s="79" t="b">
        <v>0</v>
      </c>
      <c r="AD373" s="79">
        <v>0</v>
      </c>
      <c r="AE373" s="85" t="s">
        <v>2100</v>
      </c>
      <c r="AF373" s="79" t="b">
        <v>0</v>
      </c>
      <c r="AG373" s="79" t="s">
        <v>2139</v>
      </c>
      <c r="AH373" s="79"/>
      <c r="AI373" s="85" t="s">
        <v>2100</v>
      </c>
      <c r="AJ373" s="79" t="b">
        <v>0</v>
      </c>
      <c r="AK373" s="79">
        <v>4</v>
      </c>
      <c r="AL373" s="85" t="s">
        <v>1572</v>
      </c>
      <c r="AM373" s="79" t="s">
        <v>2145</v>
      </c>
      <c r="AN373" s="79" t="b">
        <v>0</v>
      </c>
      <c r="AO373" s="85" t="s">
        <v>1572</v>
      </c>
      <c r="AP373" s="79" t="s">
        <v>178</v>
      </c>
      <c r="AQ373" s="79">
        <v>0</v>
      </c>
      <c r="AR373" s="79">
        <v>0</v>
      </c>
      <c r="AS373" s="79"/>
      <c r="AT373" s="79"/>
      <c r="AU373" s="79"/>
      <c r="AV373" s="79"/>
      <c r="AW373" s="79"/>
      <c r="AX373" s="79"/>
      <c r="AY373" s="79"/>
      <c r="AZ373" s="79"/>
      <c r="BA373" s="78" t="str">
        <f>REPLACE(INDEX(GroupVertices[Group],MATCH(Edges[[#This Row],[Vertex 1]],GroupVertices[Vertex],0)),1,1,"")</f>
        <v>1</v>
      </c>
      <c r="BB373" s="78" t="str">
        <f>REPLACE(INDEX(GroupVertices[Group],MATCH(Edges[[#This Row],[Vertex 2]],GroupVertices[Vertex],0)),1,1,"")</f>
        <v>1</v>
      </c>
    </row>
    <row r="374" spans="1:54" ht="15">
      <c r="A374" s="65" t="s">
        <v>231</v>
      </c>
      <c r="B374" s="65" t="s">
        <v>265</v>
      </c>
      <c r="C374" s="66" t="s">
        <v>2796</v>
      </c>
      <c r="D374" s="67"/>
      <c r="E374" s="68"/>
      <c r="F374" s="69"/>
      <c r="G374" s="66"/>
      <c r="H374" s="70"/>
      <c r="I374" s="71"/>
      <c r="J374" s="71"/>
      <c r="K374" s="34" t="s">
        <v>65</v>
      </c>
      <c r="L374" s="77">
        <v>374</v>
      </c>
      <c r="M374" s="77"/>
      <c r="N374" s="73"/>
      <c r="O374" s="79" t="s">
        <v>325</v>
      </c>
      <c r="P374" s="81">
        <v>43527.91997685185</v>
      </c>
      <c r="Q374" s="79" t="s">
        <v>350</v>
      </c>
      <c r="R374" s="79"/>
      <c r="S374" s="79"/>
      <c r="T374" s="79"/>
      <c r="U374" s="79"/>
      <c r="V374" s="82" t="s">
        <v>822</v>
      </c>
      <c r="W374" s="81">
        <v>43527.91997685185</v>
      </c>
      <c r="X374" s="82" t="s">
        <v>935</v>
      </c>
      <c r="Y374" s="79"/>
      <c r="Z374" s="79"/>
      <c r="AA374" s="85" t="s">
        <v>1517</v>
      </c>
      <c r="AB374" s="79"/>
      <c r="AC374" s="79" t="b">
        <v>0</v>
      </c>
      <c r="AD374" s="79">
        <v>0</v>
      </c>
      <c r="AE374" s="85" t="s">
        <v>2100</v>
      </c>
      <c r="AF374" s="79" t="b">
        <v>0</v>
      </c>
      <c r="AG374" s="79" t="s">
        <v>2139</v>
      </c>
      <c r="AH374" s="79"/>
      <c r="AI374" s="85" t="s">
        <v>2100</v>
      </c>
      <c r="AJ374" s="79" t="b">
        <v>0</v>
      </c>
      <c r="AK374" s="79">
        <v>4</v>
      </c>
      <c r="AL374" s="85" t="s">
        <v>1572</v>
      </c>
      <c r="AM374" s="79" t="s">
        <v>2147</v>
      </c>
      <c r="AN374" s="79" t="b">
        <v>0</v>
      </c>
      <c r="AO374" s="85" t="s">
        <v>1572</v>
      </c>
      <c r="AP374" s="79" t="s">
        <v>178</v>
      </c>
      <c r="AQ374" s="79">
        <v>0</v>
      </c>
      <c r="AR374" s="79">
        <v>0</v>
      </c>
      <c r="AS374" s="79"/>
      <c r="AT374" s="79"/>
      <c r="AU374" s="79"/>
      <c r="AV374" s="79"/>
      <c r="AW374" s="79"/>
      <c r="AX374" s="79"/>
      <c r="AY374" s="79"/>
      <c r="AZ374" s="79"/>
      <c r="BA374" s="78" t="str">
        <f>REPLACE(INDEX(GroupVertices[Group],MATCH(Edges[[#This Row],[Vertex 1]],GroupVertices[Vertex],0)),1,1,"")</f>
        <v>1</v>
      </c>
      <c r="BB374" s="78" t="str">
        <f>REPLACE(INDEX(GroupVertices[Group],MATCH(Edges[[#This Row],[Vertex 2]],GroupVertices[Vertex],0)),1,1,"")</f>
        <v>1</v>
      </c>
    </row>
    <row r="375" spans="1:54" ht="15">
      <c r="A375" s="65" t="s">
        <v>267</v>
      </c>
      <c r="B375" s="65" t="s">
        <v>265</v>
      </c>
      <c r="C375" s="66" t="s">
        <v>2796</v>
      </c>
      <c r="D375" s="67"/>
      <c r="E375" s="68"/>
      <c r="F375" s="69"/>
      <c r="G375" s="66"/>
      <c r="H375" s="70"/>
      <c r="I375" s="71"/>
      <c r="J375" s="71"/>
      <c r="K375" s="34" t="s">
        <v>65</v>
      </c>
      <c r="L375" s="77">
        <v>375</v>
      </c>
      <c r="M375" s="77"/>
      <c r="N375" s="73"/>
      <c r="O375" s="79" t="s">
        <v>325</v>
      </c>
      <c r="P375" s="81">
        <v>43527.92802083334</v>
      </c>
      <c r="Q375" s="79" t="s">
        <v>350</v>
      </c>
      <c r="R375" s="79"/>
      <c r="S375" s="79"/>
      <c r="T375" s="79"/>
      <c r="U375" s="79"/>
      <c r="V375" s="82" t="s">
        <v>857</v>
      </c>
      <c r="W375" s="81">
        <v>43527.92802083334</v>
      </c>
      <c r="X375" s="82" t="s">
        <v>994</v>
      </c>
      <c r="Y375" s="79"/>
      <c r="Z375" s="79"/>
      <c r="AA375" s="85" t="s">
        <v>1576</v>
      </c>
      <c r="AB375" s="79"/>
      <c r="AC375" s="79" t="b">
        <v>0</v>
      </c>
      <c r="AD375" s="79">
        <v>0</v>
      </c>
      <c r="AE375" s="85" t="s">
        <v>2100</v>
      </c>
      <c r="AF375" s="79" t="b">
        <v>0</v>
      </c>
      <c r="AG375" s="79" t="s">
        <v>2139</v>
      </c>
      <c r="AH375" s="79"/>
      <c r="AI375" s="85" t="s">
        <v>2100</v>
      </c>
      <c r="AJ375" s="79" t="b">
        <v>0</v>
      </c>
      <c r="AK375" s="79">
        <v>4</v>
      </c>
      <c r="AL375" s="85" t="s">
        <v>1572</v>
      </c>
      <c r="AM375" s="79" t="s">
        <v>2144</v>
      </c>
      <c r="AN375" s="79" t="b">
        <v>0</v>
      </c>
      <c r="AO375" s="85" t="s">
        <v>1572</v>
      </c>
      <c r="AP375" s="79" t="s">
        <v>178</v>
      </c>
      <c r="AQ375" s="79">
        <v>0</v>
      </c>
      <c r="AR375" s="79">
        <v>0</v>
      </c>
      <c r="AS375" s="79"/>
      <c r="AT375" s="79"/>
      <c r="AU375" s="79"/>
      <c r="AV375" s="79"/>
      <c r="AW375" s="79"/>
      <c r="AX375" s="79"/>
      <c r="AY375" s="79"/>
      <c r="AZ375" s="79"/>
      <c r="BA375" s="78" t="str">
        <f>REPLACE(INDEX(GroupVertices[Group],MATCH(Edges[[#This Row],[Vertex 1]],GroupVertices[Vertex],0)),1,1,"")</f>
        <v>3</v>
      </c>
      <c r="BB375" s="78" t="str">
        <f>REPLACE(INDEX(GroupVertices[Group],MATCH(Edges[[#This Row],[Vertex 2]],GroupVertices[Vertex],0)),1,1,"")</f>
        <v>1</v>
      </c>
    </row>
    <row r="376" spans="1:54" ht="15">
      <c r="A376" s="65" t="s">
        <v>264</v>
      </c>
      <c r="B376" s="65" t="s">
        <v>265</v>
      </c>
      <c r="C376" s="66" t="s">
        <v>2796</v>
      </c>
      <c r="D376" s="67"/>
      <c r="E376" s="68"/>
      <c r="F376" s="69"/>
      <c r="G376" s="66"/>
      <c r="H376" s="70"/>
      <c r="I376" s="71"/>
      <c r="J376" s="71"/>
      <c r="K376" s="34" t="s">
        <v>65</v>
      </c>
      <c r="L376" s="77">
        <v>376</v>
      </c>
      <c r="M376" s="77"/>
      <c r="N376" s="73"/>
      <c r="O376" s="79" t="s">
        <v>325</v>
      </c>
      <c r="P376" s="81">
        <v>43527.891863425924</v>
      </c>
      <c r="Q376" s="79" t="s">
        <v>350</v>
      </c>
      <c r="R376" s="79"/>
      <c r="S376" s="79"/>
      <c r="T376" s="79"/>
      <c r="U376" s="79"/>
      <c r="V376" s="82" t="s">
        <v>854</v>
      </c>
      <c r="W376" s="81">
        <v>43527.891863425924</v>
      </c>
      <c r="X376" s="82" t="s">
        <v>995</v>
      </c>
      <c r="Y376" s="79"/>
      <c r="Z376" s="79"/>
      <c r="AA376" s="85" t="s">
        <v>1577</v>
      </c>
      <c r="AB376" s="79"/>
      <c r="AC376" s="79" t="b">
        <v>0</v>
      </c>
      <c r="AD376" s="79">
        <v>0</v>
      </c>
      <c r="AE376" s="85" t="s">
        <v>2100</v>
      </c>
      <c r="AF376" s="79" t="b">
        <v>0</v>
      </c>
      <c r="AG376" s="79" t="s">
        <v>2139</v>
      </c>
      <c r="AH376" s="79"/>
      <c r="AI376" s="85" t="s">
        <v>2100</v>
      </c>
      <c r="AJ376" s="79" t="b">
        <v>0</v>
      </c>
      <c r="AK376" s="79">
        <v>4</v>
      </c>
      <c r="AL376" s="85" t="s">
        <v>1572</v>
      </c>
      <c r="AM376" s="79" t="s">
        <v>2145</v>
      </c>
      <c r="AN376" s="79" t="b">
        <v>0</v>
      </c>
      <c r="AO376" s="85" t="s">
        <v>1572</v>
      </c>
      <c r="AP376" s="79" t="s">
        <v>178</v>
      </c>
      <c r="AQ376" s="79">
        <v>0</v>
      </c>
      <c r="AR376" s="79">
        <v>0</v>
      </c>
      <c r="AS376" s="79"/>
      <c r="AT376" s="79"/>
      <c r="AU376" s="79"/>
      <c r="AV376" s="79"/>
      <c r="AW376" s="79"/>
      <c r="AX376" s="79"/>
      <c r="AY376" s="79"/>
      <c r="AZ376" s="79"/>
      <c r="BA376" s="78" t="str">
        <f>REPLACE(INDEX(GroupVertices[Group],MATCH(Edges[[#This Row],[Vertex 1]],GroupVertices[Vertex],0)),1,1,"")</f>
        <v>3</v>
      </c>
      <c r="BB376" s="78" t="str">
        <f>REPLACE(INDEX(GroupVertices[Group],MATCH(Edges[[#This Row],[Vertex 2]],GroupVertices[Vertex],0)),1,1,"")</f>
        <v>1</v>
      </c>
    </row>
    <row r="377" spans="1:54" ht="15">
      <c r="A377" s="65" t="s">
        <v>259</v>
      </c>
      <c r="B377" s="65" t="s">
        <v>323</v>
      </c>
      <c r="C377" s="66" t="s">
        <v>2798</v>
      </c>
      <c r="D377" s="67"/>
      <c r="E377" s="68"/>
      <c r="F377" s="69"/>
      <c r="G377" s="66"/>
      <c r="H377" s="70"/>
      <c r="I377" s="71"/>
      <c r="J377" s="71"/>
      <c r="K377" s="34" t="s">
        <v>65</v>
      </c>
      <c r="L377" s="77">
        <v>377</v>
      </c>
      <c r="M377" s="77"/>
      <c r="N377" s="73"/>
      <c r="O377" s="79" t="s">
        <v>326</v>
      </c>
      <c r="P377" s="81">
        <v>43534.39046296296</v>
      </c>
      <c r="Q377" s="79" t="s">
        <v>382</v>
      </c>
      <c r="R377" s="79"/>
      <c r="S377" s="79"/>
      <c r="T377" s="79" t="s">
        <v>787</v>
      </c>
      <c r="U377" s="79"/>
      <c r="V377" s="82" t="s">
        <v>849</v>
      </c>
      <c r="W377" s="81">
        <v>43534.39046296296</v>
      </c>
      <c r="X377" s="82" t="s">
        <v>981</v>
      </c>
      <c r="Y377" s="79"/>
      <c r="Z377" s="79"/>
      <c r="AA377" s="85" t="s">
        <v>1563</v>
      </c>
      <c r="AB377" s="79"/>
      <c r="AC377" s="79" t="b">
        <v>0</v>
      </c>
      <c r="AD377" s="79">
        <v>0</v>
      </c>
      <c r="AE377" s="85" t="s">
        <v>2100</v>
      </c>
      <c r="AF377" s="79" t="b">
        <v>0</v>
      </c>
      <c r="AG377" s="79" t="s">
        <v>2139</v>
      </c>
      <c r="AH377" s="79"/>
      <c r="AI377" s="85" t="s">
        <v>2100</v>
      </c>
      <c r="AJ377" s="79" t="b">
        <v>0</v>
      </c>
      <c r="AK377" s="79">
        <v>4</v>
      </c>
      <c r="AL377" s="85" t="s">
        <v>1562</v>
      </c>
      <c r="AM377" s="79" t="s">
        <v>2144</v>
      </c>
      <c r="AN377" s="79" t="b">
        <v>0</v>
      </c>
      <c r="AO377" s="85" t="s">
        <v>1562</v>
      </c>
      <c r="AP377" s="79" t="s">
        <v>178</v>
      </c>
      <c r="AQ377" s="79">
        <v>0</v>
      </c>
      <c r="AR377" s="79">
        <v>0</v>
      </c>
      <c r="AS377" s="79"/>
      <c r="AT377" s="79"/>
      <c r="AU377" s="79"/>
      <c r="AV377" s="79"/>
      <c r="AW377" s="79"/>
      <c r="AX377" s="79"/>
      <c r="AY377" s="79"/>
      <c r="AZ377" s="79"/>
      <c r="BA377" s="78" t="str">
        <f>REPLACE(INDEX(GroupVertices[Group],MATCH(Edges[[#This Row],[Vertex 1]],GroupVertices[Vertex],0)),1,1,"")</f>
        <v>7</v>
      </c>
      <c r="BB377" s="78" t="str">
        <f>REPLACE(INDEX(GroupVertices[Group],MATCH(Edges[[#This Row],[Vertex 2]],GroupVertices[Vertex],0)),1,1,"")</f>
        <v>7</v>
      </c>
    </row>
    <row r="378" spans="1:54" ht="15">
      <c r="A378" s="65" t="s">
        <v>258</v>
      </c>
      <c r="B378" s="65" t="s">
        <v>323</v>
      </c>
      <c r="C378" s="66" t="s">
        <v>2798</v>
      </c>
      <c r="D378" s="67"/>
      <c r="E378" s="68"/>
      <c r="F378" s="69"/>
      <c r="G378" s="66"/>
      <c r="H378" s="70"/>
      <c r="I378" s="71"/>
      <c r="J378" s="71"/>
      <c r="K378" s="34" t="s">
        <v>65</v>
      </c>
      <c r="L378" s="77">
        <v>378</v>
      </c>
      <c r="M378" s="77"/>
      <c r="N378" s="73"/>
      <c r="O378" s="79" t="s">
        <v>326</v>
      </c>
      <c r="P378" s="81">
        <v>43520.60329861111</v>
      </c>
      <c r="Q378" s="79" t="s">
        <v>382</v>
      </c>
      <c r="R378" s="79"/>
      <c r="S378" s="79"/>
      <c r="T378" s="79" t="s">
        <v>792</v>
      </c>
      <c r="U378" s="79"/>
      <c r="V378" s="82" t="s">
        <v>848</v>
      </c>
      <c r="W378" s="81">
        <v>43520.60329861111</v>
      </c>
      <c r="X378" s="82" t="s">
        <v>980</v>
      </c>
      <c r="Y378" s="79"/>
      <c r="Z378" s="79"/>
      <c r="AA378" s="85" t="s">
        <v>1562</v>
      </c>
      <c r="AB378" s="85" t="s">
        <v>2089</v>
      </c>
      <c r="AC378" s="79" t="b">
        <v>0</v>
      </c>
      <c r="AD378" s="79">
        <v>8</v>
      </c>
      <c r="AE378" s="85" t="s">
        <v>2104</v>
      </c>
      <c r="AF378" s="79" t="b">
        <v>0</v>
      </c>
      <c r="AG378" s="79" t="s">
        <v>2139</v>
      </c>
      <c r="AH378" s="79"/>
      <c r="AI378" s="85" t="s">
        <v>2100</v>
      </c>
      <c r="AJ378" s="79" t="b">
        <v>0</v>
      </c>
      <c r="AK378" s="79">
        <v>4</v>
      </c>
      <c r="AL378" s="85" t="s">
        <v>2100</v>
      </c>
      <c r="AM378" s="79" t="s">
        <v>2146</v>
      </c>
      <c r="AN378" s="79" t="b">
        <v>0</v>
      </c>
      <c r="AO378" s="85" t="s">
        <v>2089</v>
      </c>
      <c r="AP378" s="79" t="s">
        <v>325</v>
      </c>
      <c r="AQ378" s="79">
        <v>0</v>
      </c>
      <c r="AR378" s="79">
        <v>0</v>
      </c>
      <c r="AS378" s="79"/>
      <c r="AT378" s="79"/>
      <c r="AU378" s="79"/>
      <c r="AV378" s="79"/>
      <c r="AW378" s="79"/>
      <c r="AX378" s="79"/>
      <c r="AY378" s="79"/>
      <c r="AZ378" s="79"/>
      <c r="BA378" s="78" t="str">
        <f>REPLACE(INDEX(GroupVertices[Group],MATCH(Edges[[#This Row],[Vertex 1]],GroupVertices[Vertex],0)),1,1,"")</f>
        <v>7</v>
      </c>
      <c r="BB378" s="78" t="str">
        <f>REPLACE(INDEX(GroupVertices[Group],MATCH(Edges[[#This Row],[Vertex 2]],GroupVertices[Vertex],0)),1,1,"")</f>
        <v>7</v>
      </c>
    </row>
    <row r="379" spans="1:54" ht="15">
      <c r="A379" s="65" t="s">
        <v>259</v>
      </c>
      <c r="B379" s="65" t="s">
        <v>321</v>
      </c>
      <c r="C379" s="66" t="s">
        <v>2798</v>
      </c>
      <c r="D379" s="67"/>
      <c r="E379" s="68"/>
      <c r="F379" s="69"/>
      <c r="G379" s="66"/>
      <c r="H379" s="70"/>
      <c r="I379" s="71"/>
      <c r="J379" s="71"/>
      <c r="K379" s="34" t="s">
        <v>65</v>
      </c>
      <c r="L379" s="77">
        <v>379</v>
      </c>
      <c r="M379" s="77"/>
      <c r="N379" s="73"/>
      <c r="O379" s="79" t="s">
        <v>326</v>
      </c>
      <c r="P379" s="81">
        <v>43534.39046296296</v>
      </c>
      <c r="Q379" s="79" t="s">
        <v>382</v>
      </c>
      <c r="R379" s="79"/>
      <c r="S379" s="79"/>
      <c r="T379" s="79" t="s">
        <v>787</v>
      </c>
      <c r="U379" s="79"/>
      <c r="V379" s="82" t="s">
        <v>849</v>
      </c>
      <c r="W379" s="81">
        <v>43534.39046296296</v>
      </c>
      <c r="X379" s="82" t="s">
        <v>981</v>
      </c>
      <c r="Y379" s="79"/>
      <c r="Z379" s="79"/>
      <c r="AA379" s="85" t="s">
        <v>1563</v>
      </c>
      <c r="AB379" s="79"/>
      <c r="AC379" s="79" t="b">
        <v>0</v>
      </c>
      <c r="AD379" s="79">
        <v>0</v>
      </c>
      <c r="AE379" s="85" t="s">
        <v>2100</v>
      </c>
      <c r="AF379" s="79" t="b">
        <v>0</v>
      </c>
      <c r="AG379" s="79" t="s">
        <v>2139</v>
      </c>
      <c r="AH379" s="79"/>
      <c r="AI379" s="85" t="s">
        <v>2100</v>
      </c>
      <c r="AJ379" s="79" t="b">
        <v>0</v>
      </c>
      <c r="AK379" s="79">
        <v>4</v>
      </c>
      <c r="AL379" s="85" t="s">
        <v>1562</v>
      </c>
      <c r="AM379" s="79" t="s">
        <v>2144</v>
      </c>
      <c r="AN379" s="79" t="b">
        <v>0</v>
      </c>
      <c r="AO379" s="85" t="s">
        <v>1562</v>
      </c>
      <c r="AP379" s="79" t="s">
        <v>178</v>
      </c>
      <c r="AQ379" s="79">
        <v>0</v>
      </c>
      <c r="AR379" s="79">
        <v>0</v>
      </c>
      <c r="AS379" s="79"/>
      <c r="AT379" s="79"/>
      <c r="AU379" s="79"/>
      <c r="AV379" s="79"/>
      <c r="AW379" s="79"/>
      <c r="AX379" s="79"/>
      <c r="AY379" s="79"/>
      <c r="AZ379" s="79"/>
      <c r="BA379" s="78" t="str">
        <f>REPLACE(INDEX(GroupVertices[Group],MATCH(Edges[[#This Row],[Vertex 1]],GroupVertices[Vertex],0)),1,1,"")</f>
        <v>7</v>
      </c>
      <c r="BB379" s="78" t="str">
        <f>REPLACE(INDEX(GroupVertices[Group],MATCH(Edges[[#This Row],[Vertex 2]],GroupVertices[Vertex],0)),1,1,"")</f>
        <v>7</v>
      </c>
    </row>
    <row r="380" spans="1:54" ht="15">
      <c r="A380" s="65" t="s">
        <v>258</v>
      </c>
      <c r="B380" s="65" t="s">
        <v>321</v>
      </c>
      <c r="C380" s="66" t="s">
        <v>2798</v>
      </c>
      <c r="D380" s="67"/>
      <c r="E380" s="68"/>
      <c r="F380" s="69"/>
      <c r="G380" s="66"/>
      <c r="H380" s="70"/>
      <c r="I380" s="71"/>
      <c r="J380" s="71"/>
      <c r="K380" s="34" t="s">
        <v>65</v>
      </c>
      <c r="L380" s="77">
        <v>380</v>
      </c>
      <c r="M380" s="77"/>
      <c r="N380" s="73"/>
      <c r="O380" s="79" t="s">
        <v>326</v>
      </c>
      <c r="P380" s="81">
        <v>43520.60329861111</v>
      </c>
      <c r="Q380" s="79" t="s">
        <v>382</v>
      </c>
      <c r="R380" s="79"/>
      <c r="S380" s="79"/>
      <c r="T380" s="79" t="s">
        <v>792</v>
      </c>
      <c r="U380" s="79"/>
      <c r="V380" s="82" t="s">
        <v>848</v>
      </c>
      <c r="W380" s="81">
        <v>43520.60329861111</v>
      </c>
      <c r="X380" s="82" t="s">
        <v>980</v>
      </c>
      <c r="Y380" s="79"/>
      <c r="Z380" s="79"/>
      <c r="AA380" s="85" t="s">
        <v>1562</v>
      </c>
      <c r="AB380" s="85" t="s">
        <v>2089</v>
      </c>
      <c r="AC380" s="79" t="b">
        <v>0</v>
      </c>
      <c r="AD380" s="79">
        <v>8</v>
      </c>
      <c r="AE380" s="85" t="s">
        <v>2104</v>
      </c>
      <c r="AF380" s="79" t="b">
        <v>0</v>
      </c>
      <c r="AG380" s="79" t="s">
        <v>2139</v>
      </c>
      <c r="AH380" s="79"/>
      <c r="AI380" s="85" t="s">
        <v>2100</v>
      </c>
      <c r="AJ380" s="79" t="b">
        <v>0</v>
      </c>
      <c r="AK380" s="79">
        <v>4</v>
      </c>
      <c r="AL380" s="85" t="s">
        <v>2100</v>
      </c>
      <c r="AM380" s="79" t="s">
        <v>2146</v>
      </c>
      <c r="AN380" s="79" t="b">
        <v>0</v>
      </c>
      <c r="AO380" s="85" t="s">
        <v>2089</v>
      </c>
      <c r="AP380" s="79" t="s">
        <v>325</v>
      </c>
      <c r="AQ380" s="79">
        <v>0</v>
      </c>
      <c r="AR380" s="79">
        <v>0</v>
      </c>
      <c r="AS380" s="79"/>
      <c r="AT380" s="79"/>
      <c r="AU380" s="79"/>
      <c r="AV380" s="79"/>
      <c r="AW380" s="79"/>
      <c r="AX380" s="79"/>
      <c r="AY380" s="79"/>
      <c r="AZ380" s="79"/>
      <c r="BA380" s="78" t="str">
        <f>REPLACE(INDEX(GroupVertices[Group],MATCH(Edges[[#This Row],[Vertex 1]],GroupVertices[Vertex],0)),1,1,"")</f>
        <v>7</v>
      </c>
      <c r="BB380" s="78" t="str">
        <f>REPLACE(INDEX(GroupVertices[Group],MATCH(Edges[[#This Row],[Vertex 2]],GroupVertices[Vertex],0)),1,1,"")</f>
        <v>7</v>
      </c>
    </row>
    <row r="381" spans="1:54" ht="15">
      <c r="A381" s="65" t="s">
        <v>278</v>
      </c>
      <c r="B381" s="65" t="s">
        <v>294</v>
      </c>
      <c r="C381" s="66" t="s">
        <v>2797</v>
      </c>
      <c r="D381" s="67"/>
      <c r="E381" s="68"/>
      <c r="F381" s="69"/>
      <c r="G381" s="66"/>
      <c r="H381" s="70"/>
      <c r="I381" s="71"/>
      <c r="J381" s="71"/>
      <c r="K381" s="34" t="s">
        <v>65</v>
      </c>
      <c r="L381" s="77">
        <v>381</v>
      </c>
      <c r="M381" s="77"/>
      <c r="N381" s="73"/>
      <c r="O381" s="79" t="s">
        <v>327</v>
      </c>
      <c r="P381" s="81">
        <v>43534.851631944446</v>
      </c>
      <c r="Q381" s="79" t="s">
        <v>541</v>
      </c>
      <c r="R381" s="79"/>
      <c r="S381" s="79"/>
      <c r="T381" s="79" t="s">
        <v>787</v>
      </c>
      <c r="U381" s="79"/>
      <c r="V381" s="82" t="s">
        <v>868</v>
      </c>
      <c r="W381" s="81">
        <v>43534.851631944446</v>
      </c>
      <c r="X381" s="82" t="s">
        <v>1186</v>
      </c>
      <c r="Y381" s="79"/>
      <c r="Z381" s="79"/>
      <c r="AA381" s="85" t="s">
        <v>1770</v>
      </c>
      <c r="AB381" s="85" t="s">
        <v>1774</v>
      </c>
      <c r="AC381" s="79" t="b">
        <v>0</v>
      </c>
      <c r="AD381" s="79">
        <v>3</v>
      </c>
      <c r="AE381" s="85" t="s">
        <v>2126</v>
      </c>
      <c r="AF381" s="79" t="b">
        <v>0</v>
      </c>
      <c r="AG381" s="79" t="s">
        <v>2139</v>
      </c>
      <c r="AH381" s="79"/>
      <c r="AI381" s="85" t="s">
        <v>2100</v>
      </c>
      <c r="AJ381" s="79" t="b">
        <v>0</v>
      </c>
      <c r="AK381" s="79">
        <v>0</v>
      </c>
      <c r="AL381" s="85" t="s">
        <v>2100</v>
      </c>
      <c r="AM381" s="79" t="s">
        <v>2144</v>
      </c>
      <c r="AN381" s="79" t="b">
        <v>0</v>
      </c>
      <c r="AO381" s="85" t="s">
        <v>1774</v>
      </c>
      <c r="AP381" s="79" t="s">
        <v>178</v>
      </c>
      <c r="AQ381" s="79">
        <v>0</v>
      </c>
      <c r="AR381" s="79">
        <v>0</v>
      </c>
      <c r="AS381" s="79"/>
      <c r="AT381" s="79"/>
      <c r="AU381" s="79"/>
      <c r="AV381" s="79"/>
      <c r="AW381" s="79"/>
      <c r="AX381" s="79"/>
      <c r="AY381" s="79"/>
      <c r="AZ381" s="79"/>
      <c r="BA381" s="78" t="str">
        <f>REPLACE(INDEX(GroupVertices[Group],MATCH(Edges[[#This Row],[Vertex 1]],GroupVertices[Vertex],0)),1,1,"")</f>
        <v>2</v>
      </c>
      <c r="BB381" s="78" t="str">
        <f>REPLACE(INDEX(GroupVertices[Group],MATCH(Edges[[#This Row],[Vertex 2]],GroupVertices[Vertex],0)),1,1,"")</f>
        <v>1</v>
      </c>
    </row>
    <row r="382" spans="1:54" ht="15">
      <c r="A382" s="65" t="s">
        <v>278</v>
      </c>
      <c r="B382" s="65" t="s">
        <v>294</v>
      </c>
      <c r="C382" s="66" t="s">
        <v>2797</v>
      </c>
      <c r="D382" s="67"/>
      <c r="E382" s="68"/>
      <c r="F382" s="69"/>
      <c r="G382" s="66"/>
      <c r="H382" s="70"/>
      <c r="I382" s="71"/>
      <c r="J382" s="71"/>
      <c r="K382" s="34" t="s">
        <v>65</v>
      </c>
      <c r="L382" s="77">
        <v>382</v>
      </c>
      <c r="M382" s="77"/>
      <c r="N382" s="73"/>
      <c r="O382" s="79" t="s">
        <v>327</v>
      </c>
      <c r="P382" s="81">
        <v>43534.85351851852</v>
      </c>
      <c r="Q382" s="79" t="s">
        <v>497</v>
      </c>
      <c r="R382" s="79"/>
      <c r="S382" s="79"/>
      <c r="T382" s="79" t="s">
        <v>787</v>
      </c>
      <c r="U382" s="79"/>
      <c r="V382" s="82" t="s">
        <v>868</v>
      </c>
      <c r="W382" s="81">
        <v>43534.85351851852</v>
      </c>
      <c r="X382" s="82" t="s">
        <v>1187</v>
      </c>
      <c r="Y382" s="79"/>
      <c r="Z382" s="79"/>
      <c r="AA382" s="85" t="s">
        <v>1771</v>
      </c>
      <c r="AB382" s="85" t="s">
        <v>1775</v>
      </c>
      <c r="AC382" s="79" t="b">
        <v>0</v>
      </c>
      <c r="AD382" s="79">
        <v>15</v>
      </c>
      <c r="AE382" s="85" t="s">
        <v>2126</v>
      </c>
      <c r="AF382" s="79" t="b">
        <v>0</v>
      </c>
      <c r="AG382" s="79" t="s">
        <v>2139</v>
      </c>
      <c r="AH382" s="79"/>
      <c r="AI382" s="85" t="s">
        <v>2100</v>
      </c>
      <c r="AJ382" s="79" t="b">
        <v>0</v>
      </c>
      <c r="AK382" s="79">
        <v>2</v>
      </c>
      <c r="AL382" s="85" t="s">
        <v>2100</v>
      </c>
      <c r="AM382" s="79" t="s">
        <v>2144</v>
      </c>
      <c r="AN382" s="79" t="b">
        <v>0</v>
      </c>
      <c r="AO382" s="85" t="s">
        <v>1775</v>
      </c>
      <c r="AP382" s="79" t="s">
        <v>178</v>
      </c>
      <c r="AQ382" s="79">
        <v>0</v>
      </c>
      <c r="AR382" s="79">
        <v>0</v>
      </c>
      <c r="AS382" s="79"/>
      <c r="AT382" s="79"/>
      <c r="AU382" s="79"/>
      <c r="AV382" s="79"/>
      <c r="AW382" s="79"/>
      <c r="AX382" s="79"/>
      <c r="AY382" s="79"/>
      <c r="AZ382" s="79"/>
      <c r="BA382" s="78" t="str">
        <f>REPLACE(INDEX(GroupVertices[Group],MATCH(Edges[[#This Row],[Vertex 1]],GroupVertices[Vertex],0)),1,1,"")</f>
        <v>2</v>
      </c>
      <c r="BB382" s="78" t="str">
        <f>REPLACE(INDEX(GroupVertices[Group],MATCH(Edges[[#This Row],[Vertex 2]],GroupVertices[Vertex],0)),1,1,"")</f>
        <v>1</v>
      </c>
    </row>
    <row r="383" spans="1:54" ht="15">
      <c r="A383" s="65" t="s">
        <v>277</v>
      </c>
      <c r="B383" s="65" t="s">
        <v>294</v>
      </c>
      <c r="C383" s="66" t="s">
        <v>2797</v>
      </c>
      <c r="D383" s="67"/>
      <c r="E383" s="68"/>
      <c r="F383" s="69"/>
      <c r="G383" s="66"/>
      <c r="H383" s="70"/>
      <c r="I383" s="71"/>
      <c r="J383" s="71"/>
      <c r="K383" s="34" t="s">
        <v>65</v>
      </c>
      <c r="L383" s="77">
        <v>383</v>
      </c>
      <c r="M383" s="77"/>
      <c r="N383" s="73"/>
      <c r="O383" s="79" t="s">
        <v>327</v>
      </c>
      <c r="P383" s="81">
        <v>43534.85407407407</v>
      </c>
      <c r="Q383" s="79" t="s">
        <v>497</v>
      </c>
      <c r="R383" s="79"/>
      <c r="S383" s="79"/>
      <c r="T383" s="79"/>
      <c r="U383" s="79"/>
      <c r="V383" s="82" t="s">
        <v>867</v>
      </c>
      <c r="W383" s="81">
        <v>43534.85407407407</v>
      </c>
      <c r="X383" s="82" t="s">
        <v>1124</v>
      </c>
      <c r="Y383" s="79"/>
      <c r="Z383" s="79"/>
      <c r="AA383" s="85" t="s">
        <v>1706</v>
      </c>
      <c r="AB383" s="79"/>
      <c r="AC383" s="79" t="b">
        <v>0</v>
      </c>
      <c r="AD383" s="79">
        <v>0</v>
      </c>
      <c r="AE383" s="85" t="s">
        <v>2100</v>
      </c>
      <c r="AF383" s="79" t="b">
        <v>0</v>
      </c>
      <c r="AG383" s="79" t="s">
        <v>2139</v>
      </c>
      <c r="AH383" s="79"/>
      <c r="AI383" s="85" t="s">
        <v>2100</v>
      </c>
      <c r="AJ383" s="79" t="b">
        <v>0</v>
      </c>
      <c r="AK383" s="79">
        <v>2</v>
      </c>
      <c r="AL383" s="85" t="s">
        <v>1771</v>
      </c>
      <c r="AM383" s="79" t="s">
        <v>2149</v>
      </c>
      <c r="AN383" s="79" t="b">
        <v>0</v>
      </c>
      <c r="AO383" s="85" t="s">
        <v>1771</v>
      </c>
      <c r="AP383" s="79" t="s">
        <v>178</v>
      </c>
      <c r="AQ383" s="79">
        <v>0</v>
      </c>
      <c r="AR383" s="79">
        <v>0</v>
      </c>
      <c r="AS383" s="79"/>
      <c r="AT383" s="79"/>
      <c r="AU383" s="79"/>
      <c r="AV383" s="79"/>
      <c r="AW383" s="79"/>
      <c r="AX383" s="79"/>
      <c r="AY383" s="79"/>
      <c r="AZ383" s="79"/>
      <c r="BA383" s="78" t="str">
        <f>REPLACE(INDEX(GroupVertices[Group],MATCH(Edges[[#This Row],[Vertex 1]],GroupVertices[Vertex],0)),1,1,"")</f>
        <v>2</v>
      </c>
      <c r="BB383" s="78" t="str">
        <f>REPLACE(INDEX(GroupVertices[Group],MATCH(Edges[[#This Row],[Vertex 2]],GroupVertices[Vertex],0)),1,1,"")</f>
        <v>1</v>
      </c>
    </row>
    <row r="384" spans="1:54" ht="15">
      <c r="A384" s="65" t="s">
        <v>277</v>
      </c>
      <c r="B384" s="65" t="s">
        <v>294</v>
      </c>
      <c r="C384" s="66" t="s">
        <v>2796</v>
      </c>
      <c r="D384" s="67"/>
      <c r="E384" s="68"/>
      <c r="F384" s="69"/>
      <c r="G384" s="66"/>
      <c r="H384" s="70"/>
      <c r="I384" s="71"/>
      <c r="J384" s="71"/>
      <c r="K384" s="34" t="s">
        <v>65</v>
      </c>
      <c r="L384" s="77">
        <v>384</v>
      </c>
      <c r="M384" s="77"/>
      <c r="N384" s="73"/>
      <c r="O384" s="79" t="s">
        <v>325</v>
      </c>
      <c r="P384" s="81">
        <v>43534.854155092595</v>
      </c>
      <c r="Q384" s="79" t="s">
        <v>498</v>
      </c>
      <c r="R384" s="79"/>
      <c r="S384" s="79"/>
      <c r="T384" s="79"/>
      <c r="U384" s="79"/>
      <c r="V384" s="82" t="s">
        <v>867</v>
      </c>
      <c r="W384" s="81">
        <v>43534.854155092595</v>
      </c>
      <c r="X384" s="82" t="s">
        <v>1125</v>
      </c>
      <c r="Y384" s="79"/>
      <c r="Z384" s="79"/>
      <c r="AA384" s="85" t="s">
        <v>1707</v>
      </c>
      <c r="AB384" s="79"/>
      <c r="AC384" s="79" t="b">
        <v>0</v>
      </c>
      <c r="AD384" s="79">
        <v>0</v>
      </c>
      <c r="AE384" s="85" t="s">
        <v>2100</v>
      </c>
      <c r="AF384" s="79" t="b">
        <v>0</v>
      </c>
      <c r="AG384" s="79" t="s">
        <v>2139</v>
      </c>
      <c r="AH384" s="79"/>
      <c r="AI384" s="85" t="s">
        <v>2100</v>
      </c>
      <c r="AJ384" s="79" t="b">
        <v>0</v>
      </c>
      <c r="AK384" s="79">
        <v>1</v>
      </c>
      <c r="AL384" s="85" t="s">
        <v>1775</v>
      </c>
      <c r="AM384" s="79" t="s">
        <v>2149</v>
      </c>
      <c r="AN384" s="79" t="b">
        <v>0</v>
      </c>
      <c r="AO384" s="85" t="s">
        <v>1775</v>
      </c>
      <c r="AP384" s="79" t="s">
        <v>178</v>
      </c>
      <c r="AQ384" s="79">
        <v>0</v>
      </c>
      <c r="AR384" s="79">
        <v>0</v>
      </c>
      <c r="AS384" s="79"/>
      <c r="AT384" s="79"/>
      <c r="AU384" s="79"/>
      <c r="AV384" s="79"/>
      <c r="AW384" s="79"/>
      <c r="AX384" s="79"/>
      <c r="AY384" s="79"/>
      <c r="AZ384" s="79"/>
      <c r="BA384" s="78" t="str">
        <f>REPLACE(INDEX(GroupVertices[Group],MATCH(Edges[[#This Row],[Vertex 1]],GroupVertices[Vertex],0)),1,1,"")</f>
        <v>2</v>
      </c>
      <c r="BB384" s="78" t="str">
        <f>REPLACE(INDEX(GroupVertices[Group],MATCH(Edges[[#This Row],[Vertex 2]],GroupVertices[Vertex],0)),1,1,"")</f>
        <v>1</v>
      </c>
    </row>
    <row r="385" spans="1:54" ht="15">
      <c r="A385" s="65" t="s">
        <v>264</v>
      </c>
      <c r="B385" s="65" t="s">
        <v>294</v>
      </c>
      <c r="C385" s="66" t="s">
        <v>2797</v>
      </c>
      <c r="D385" s="67"/>
      <c r="E385" s="68"/>
      <c r="F385" s="69"/>
      <c r="G385" s="66"/>
      <c r="H385" s="70"/>
      <c r="I385" s="71"/>
      <c r="J385" s="71"/>
      <c r="K385" s="34" t="s">
        <v>65</v>
      </c>
      <c r="L385" s="77">
        <v>385</v>
      </c>
      <c r="M385" s="77"/>
      <c r="N385" s="73"/>
      <c r="O385" s="79" t="s">
        <v>327</v>
      </c>
      <c r="P385" s="81">
        <v>43534.853784722225</v>
      </c>
      <c r="Q385" s="79" t="s">
        <v>497</v>
      </c>
      <c r="R385" s="79"/>
      <c r="S385" s="79"/>
      <c r="T385" s="79"/>
      <c r="U385" s="79"/>
      <c r="V385" s="82" t="s">
        <v>854</v>
      </c>
      <c r="W385" s="81">
        <v>43534.853784722225</v>
      </c>
      <c r="X385" s="82" t="s">
        <v>1185</v>
      </c>
      <c r="Y385" s="79"/>
      <c r="Z385" s="79"/>
      <c r="AA385" s="85" t="s">
        <v>1769</v>
      </c>
      <c r="AB385" s="79"/>
      <c r="AC385" s="79" t="b">
        <v>0</v>
      </c>
      <c r="AD385" s="79">
        <v>0</v>
      </c>
      <c r="AE385" s="85" t="s">
        <v>2100</v>
      </c>
      <c r="AF385" s="79" t="b">
        <v>0</v>
      </c>
      <c r="AG385" s="79" t="s">
        <v>2139</v>
      </c>
      <c r="AH385" s="79"/>
      <c r="AI385" s="85" t="s">
        <v>2100</v>
      </c>
      <c r="AJ385" s="79" t="b">
        <v>0</v>
      </c>
      <c r="AK385" s="79">
        <v>2</v>
      </c>
      <c r="AL385" s="85" t="s">
        <v>1771</v>
      </c>
      <c r="AM385" s="79" t="s">
        <v>2145</v>
      </c>
      <c r="AN385" s="79" t="b">
        <v>0</v>
      </c>
      <c r="AO385" s="85" t="s">
        <v>1771</v>
      </c>
      <c r="AP385" s="79" t="s">
        <v>178</v>
      </c>
      <c r="AQ385" s="79">
        <v>0</v>
      </c>
      <c r="AR385" s="79">
        <v>0</v>
      </c>
      <c r="AS385" s="79"/>
      <c r="AT385" s="79"/>
      <c r="AU385" s="79"/>
      <c r="AV385" s="79"/>
      <c r="AW385" s="79"/>
      <c r="AX385" s="79"/>
      <c r="AY385" s="79"/>
      <c r="AZ385" s="79"/>
      <c r="BA385" s="78" t="str">
        <f>REPLACE(INDEX(GroupVertices[Group],MATCH(Edges[[#This Row],[Vertex 1]],GroupVertices[Vertex],0)),1,1,"")</f>
        <v>3</v>
      </c>
      <c r="BB385" s="78" t="str">
        <f>REPLACE(INDEX(GroupVertices[Group],MATCH(Edges[[#This Row],[Vertex 2]],GroupVertices[Vertex],0)),1,1,"")</f>
        <v>1</v>
      </c>
    </row>
    <row r="386" spans="1:54" ht="15">
      <c r="A386" s="65" t="s">
        <v>278</v>
      </c>
      <c r="B386" s="65" t="s">
        <v>292</v>
      </c>
      <c r="C386" s="66" t="s">
        <v>2796</v>
      </c>
      <c r="D386" s="67"/>
      <c r="E386" s="68"/>
      <c r="F386" s="69"/>
      <c r="G386" s="66"/>
      <c r="H386" s="70"/>
      <c r="I386" s="71"/>
      <c r="J386" s="71"/>
      <c r="K386" s="34" t="s">
        <v>65</v>
      </c>
      <c r="L386" s="77">
        <v>386</v>
      </c>
      <c r="M386" s="77"/>
      <c r="N386" s="73"/>
      <c r="O386" s="79" t="s">
        <v>325</v>
      </c>
      <c r="P386" s="81">
        <v>43534.87841435185</v>
      </c>
      <c r="Q386" s="79" t="s">
        <v>514</v>
      </c>
      <c r="R386" s="79"/>
      <c r="S386" s="79"/>
      <c r="T386" s="79" t="s">
        <v>787</v>
      </c>
      <c r="U386" s="79"/>
      <c r="V386" s="82" t="s">
        <v>868</v>
      </c>
      <c r="W386" s="81">
        <v>43534.87841435185</v>
      </c>
      <c r="X386" s="82" t="s">
        <v>1158</v>
      </c>
      <c r="Y386" s="79"/>
      <c r="Z386" s="79"/>
      <c r="AA386" s="85" t="s">
        <v>1741</v>
      </c>
      <c r="AB386" s="79"/>
      <c r="AC386" s="79" t="b">
        <v>0</v>
      </c>
      <c r="AD386" s="79">
        <v>0</v>
      </c>
      <c r="AE386" s="85" t="s">
        <v>2100</v>
      </c>
      <c r="AF386" s="79" t="b">
        <v>0</v>
      </c>
      <c r="AG386" s="79" t="s">
        <v>2139</v>
      </c>
      <c r="AH386" s="79"/>
      <c r="AI386" s="85" t="s">
        <v>2100</v>
      </c>
      <c r="AJ386" s="79" t="b">
        <v>0</v>
      </c>
      <c r="AK386" s="79">
        <v>1</v>
      </c>
      <c r="AL386" s="85" t="s">
        <v>1747</v>
      </c>
      <c r="AM386" s="79" t="s">
        <v>2144</v>
      </c>
      <c r="AN386" s="79" t="b">
        <v>0</v>
      </c>
      <c r="AO386" s="85" t="s">
        <v>1747</v>
      </c>
      <c r="AP386" s="79" t="s">
        <v>178</v>
      </c>
      <c r="AQ386" s="79">
        <v>0</v>
      </c>
      <c r="AR386" s="79">
        <v>0</v>
      </c>
      <c r="AS386" s="79"/>
      <c r="AT386" s="79"/>
      <c r="AU386" s="79"/>
      <c r="AV386" s="79"/>
      <c r="AW386" s="79"/>
      <c r="AX386" s="79"/>
      <c r="AY386" s="79"/>
      <c r="AZ386" s="79"/>
      <c r="BA386" s="78" t="str">
        <f>REPLACE(INDEX(GroupVertices[Group],MATCH(Edges[[#This Row],[Vertex 1]],GroupVertices[Vertex],0)),1,1,"")</f>
        <v>2</v>
      </c>
      <c r="BB386" s="78" t="str">
        <f>REPLACE(INDEX(GroupVertices[Group],MATCH(Edges[[#This Row],[Vertex 2]],GroupVertices[Vertex],0)),1,1,"")</f>
        <v>2</v>
      </c>
    </row>
    <row r="387" spans="1:54" ht="15">
      <c r="A387" s="65" t="s">
        <v>296</v>
      </c>
      <c r="B387" s="65" t="s">
        <v>296</v>
      </c>
      <c r="C387" s="66" t="s">
        <v>2795</v>
      </c>
      <c r="D387" s="67"/>
      <c r="E387" s="68"/>
      <c r="F387" s="69"/>
      <c r="G387" s="66"/>
      <c r="H387" s="70"/>
      <c r="I387" s="71"/>
      <c r="J387" s="71"/>
      <c r="K387" s="34" t="s">
        <v>65</v>
      </c>
      <c r="L387" s="77">
        <v>387</v>
      </c>
      <c r="M387" s="77"/>
      <c r="N387" s="73"/>
      <c r="O387" s="79" t="s">
        <v>178</v>
      </c>
      <c r="P387" s="81">
        <v>43534.90383101852</v>
      </c>
      <c r="Q387" s="79" t="s">
        <v>547</v>
      </c>
      <c r="R387" s="79"/>
      <c r="S387" s="79"/>
      <c r="T387" s="79" t="s">
        <v>787</v>
      </c>
      <c r="U387" s="79"/>
      <c r="V387" s="82" t="s">
        <v>886</v>
      </c>
      <c r="W387" s="81">
        <v>43534.90383101852</v>
      </c>
      <c r="X387" s="82" t="s">
        <v>1196</v>
      </c>
      <c r="Y387" s="79"/>
      <c r="Z387" s="79"/>
      <c r="AA387" s="85" t="s">
        <v>1780</v>
      </c>
      <c r="AB387" s="79"/>
      <c r="AC387" s="79" t="b">
        <v>0</v>
      </c>
      <c r="AD387" s="79">
        <v>50</v>
      </c>
      <c r="AE387" s="85" t="s">
        <v>2100</v>
      </c>
      <c r="AF387" s="79" t="b">
        <v>0</v>
      </c>
      <c r="AG387" s="79" t="s">
        <v>2139</v>
      </c>
      <c r="AH387" s="79"/>
      <c r="AI387" s="85" t="s">
        <v>2100</v>
      </c>
      <c r="AJ387" s="79" t="b">
        <v>0</v>
      </c>
      <c r="AK387" s="79">
        <v>1</v>
      </c>
      <c r="AL387" s="85" t="s">
        <v>2100</v>
      </c>
      <c r="AM387" s="79" t="s">
        <v>2144</v>
      </c>
      <c r="AN387" s="79" t="b">
        <v>0</v>
      </c>
      <c r="AO387" s="85" t="s">
        <v>1780</v>
      </c>
      <c r="AP387" s="79" t="s">
        <v>178</v>
      </c>
      <c r="AQ387" s="79">
        <v>0</v>
      </c>
      <c r="AR387" s="79">
        <v>0</v>
      </c>
      <c r="AS387" s="79"/>
      <c r="AT387" s="79"/>
      <c r="AU387" s="79"/>
      <c r="AV387" s="79"/>
      <c r="AW387" s="79"/>
      <c r="AX387" s="79"/>
      <c r="AY387" s="79"/>
      <c r="AZ387" s="79"/>
      <c r="BA387" s="78" t="str">
        <f>REPLACE(INDEX(GroupVertices[Group],MATCH(Edges[[#This Row],[Vertex 1]],GroupVertices[Vertex],0)),1,1,"")</f>
        <v>8</v>
      </c>
      <c r="BB387" s="78" t="str">
        <f>REPLACE(INDEX(GroupVertices[Group],MATCH(Edges[[#This Row],[Vertex 2]],GroupVertices[Vertex],0)),1,1,"")</f>
        <v>8</v>
      </c>
    </row>
    <row r="388" spans="1:54" ht="15">
      <c r="A388" s="65" t="s">
        <v>297</v>
      </c>
      <c r="B388" s="65" t="s">
        <v>296</v>
      </c>
      <c r="C388" s="66" t="s">
        <v>2796</v>
      </c>
      <c r="D388" s="67"/>
      <c r="E388" s="68"/>
      <c r="F388" s="69"/>
      <c r="G388" s="66"/>
      <c r="H388" s="70"/>
      <c r="I388" s="71"/>
      <c r="J388" s="71"/>
      <c r="K388" s="34" t="s">
        <v>65</v>
      </c>
      <c r="L388" s="77">
        <v>388</v>
      </c>
      <c r="M388" s="77"/>
      <c r="N388" s="73"/>
      <c r="O388" s="79" t="s">
        <v>325</v>
      </c>
      <c r="P388" s="81">
        <v>43534.92386574074</v>
      </c>
      <c r="Q388" s="79" t="s">
        <v>547</v>
      </c>
      <c r="R388" s="79"/>
      <c r="S388" s="79"/>
      <c r="T388" s="79" t="s">
        <v>787</v>
      </c>
      <c r="U388" s="79"/>
      <c r="V388" s="82" t="s">
        <v>887</v>
      </c>
      <c r="W388" s="81">
        <v>43534.92386574074</v>
      </c>
      <c r="X388" s="82" t="s">
        <v>1197</v>
      </c>
      <c r="Y388" s="79"/>
      <c r="Z388" s="79"/>
      <c r="AA388" s="85" t="s">
        <v>1781</v>
      </c>
      <c r="AB388" s="79"/>
      <c r="AC388" s="79" t="b">
        <v>0</v>
      </c>
      <c r="AD388" s="79">
        <v>0</v>
      </c>
      <c r="AE388" s="85" t="s">
        <v>2100</v>
      </c>
      <c r="AF388" s="79" t="b">
        <v>0</v>
      </c>
      <c r="AG388" s="79" t="s">
        <v>2139</v>
      </c>
      <c r="AH388" s="79"/>
      <c r="AI388" s="85" t="s">
        <v>2100</v>
      </c>
      <c r="AJ388" s="79" t="b">
        <v>0</v>
      </c>
      <c r="AK388" s="79">
        <v>1</v>
      </c>
      <c r="AL388" s="85" t="s">
        <v>1780</v>
      </c>
      <c r="AM388" s="79" t="s">
        <v>2145</v>
      </c>
      <c r="AN388" s="79" t="b">
        <v>0</v>
      </c>
      <c r="AO388" s="85" t="s">
        <v>1780</v>
      </c>
      <c r="AP388" s="79" t="s">
        <v>178</v>
      </c>
      <c r="AQ388" s="79">
        <v>0</v>
      </c>
      <c r="AR388" s="79">
        <v>0</v>
      </c>
      <c r="AS388" s="79"/>
      <c r="AT388" s="79"/>
      <c r="AU388" s="79"/>
      <c r="AV388" s="79"/>
      <c r="AW388" s="79"/>
      <c r="AX388" s="79"/>
      <c r="AY388" s="79"/>
      <c r="AZ388" s="79"/>
      <c r="BA388" s="78" t="str">
        <f>REPLACE(INDEX(GroupVertices[Group],MATCH(Edges[[#This Row],[Vertex 1]],GroupVertices[Vertex],0)),1,1,"")</f>
        <v>8</v>
      </c>
      <c r="BB388" s="78" t="str">
        <f>REPLACE(INDEX(GroupVertices[Group],MATCH(Edges[[#This Row],[Vertex 2]],GroupVertices[Vertex],0)),1,1,"")</f>
        <v>8</v>
      </c>
    </row>
    <row r="389" spans="1:54" ht="15">
      <c r="A389" s="65" t="s">
        <v>226</v>
      </c>
      <c r="B389" s="65" t="s">
        <v>226</v>
      </c>
      <c r="C389" s="66" t="s">
        <v>2795</v>
      </c>
      <c r="D389" s="67"/>
      <c r="E389" s="68"/>
      <c r="F389" s="69"/>
      <c r="G389" s="66"/>
      <c r="H389" s="70"/>
      <c r="I389" s="71"/>
      <c r="J389" s="71"/>
      <c r="K389" s="34" t="s">
        <v>65</v>
      </c>
      <c r="L389" s="77">
        <v>389</v>
      </c>
      <c r="M389" s="77"/>
      <c r="N389" s="73"/>
      <c r="O389" s="79" t="s">
        <v>178</v>
      </c>
      <c r="P389" s="81">
        <v>43527.88469907407</v>
      </c>
      <c r="Q389" s="79" t="s">
        <v>342</v>
      </c>
      <c r="R389" s="79"/>
      <c r="S389" s="79"/>
      <c r="T389" s="79" t="s">
        <v>787</v>
      </c>
      <c r="U389" s="79"/>
      <c r="V389" s="82" t="s">
        <v>817</v>
      </c>
      <c r="W389" s="81">
        <v>43527.88469907407</v>
      </c>
      <c r="X389" s="82" t="s">
        <v>925</v>
      </c>
      <c r="Y389" s="79"/>
      <c r="Z389" s="79"/>
      <c r="AA389" s="85" t="s">
        <v>1507</v>
      </c>
      <c r="AB389" s="79"/>
      <c r="AC389" s="79" t="b">
        <v>0</v>
      </c>
      <c r="AD389" s="79">
        <v>1</v>
      </c>
      <c r="AE389" s="85" t="s">
        <v>2100</v>
      </c>
      <c r="AF389" s="79" t="b">
        <v>0</v>
      </c>
      <c r="AG389" s="79" t="s">
        <v>2139</v>
      </c>
      <c r="AH389" s="79"/>
      <c r="AI389" s="85" t="s">
        <v>2100</v>
      </c>
      <c r="AJ389" s="79" t="b">
        <v>0</v>
      </c>
      <c r="AK389" s="79">
        <v>0</v>
      </c>
      <c r="AL389" s="85" t="s">
        <v>2100</v>
      </c>
      <c r="AM389" s="79" t="s">
        <v>2149</v>
      </c>
      <c r="AN389" s="79" t="b">
        <v>0</v>
      </c>
      <c r="AO389" s="85" t="s">
        <v>1507</v>
      </c>
      <c r="AP389" s="79" t="s">
        <v>178</v>
      </c>
      <c r="AQ389" s="79">
        <v>0</v>
      </c>
      <c r="AR389" s="79">
        <v>0</v>
      </c>
      <c r="AS389" s="79"/>
      <c r="AT389" s="79"/>
      <c r="AU389" s="79"/>
      <c r="AV389" s="79"/>
      <c r="AW389" s="79"/>
      <c r="AX389" s="79"/>
      <c r="AY389" s="79"/>
      <c r="AZ389" s="79"/>
      <c r="BA389" s="78" t="str">
        <f>REPLACE(INDEX(GroupVertices[Group],MATCH(Edges[[#This Row],[Vertex 1]],GroupVertices[Vertex],0)),1,1,"")</f>
        <v>3</v>
      </c>
      <c r="BB389" s="78" t="str">
        <f>REPLACE(INDEX(GroupVertices[Group],MATCH(Edges[[#This Row],[Vertex 2]],GroupVertices[Vertex],0)),1,1,"")</f>
        <v>3</v>
      </c>
    </row>
    <row r="390" spans="1:54" ht="15">
      <c r="A390" s="65" t="s">
        <v>226</v>
      </c>
      <c r="B390" s="65" t="s">
        <v>226</v>
      </c>
      <c r="C390" s="66" t="s">
        <v>2795</v>
      </c>
      <c r="D390" s="67"/>
      <c r="E390" s="68"/>
      <c r="F390" s="69"/>
      <c r="G390" s="66"/>
      <c r="H390" s="70"/>
      <c r="I390" s="71"/>
      <c r="J390" s="71"/>
      <c r="K390" s="34" t="s">
        <v>65</v>
      </c>
      <c r="L390" s="77">
        <v>390</v>
      </c>
      <c r="M390" s="77"/>
      <c r="N390" s="73"/>
      <c r="O390" s="79" t="s">
        <v>178</v>
      </c>
      <c r="P390" s="81">
        <v>43527.886354166665</v>
      </c>
      <c r="Q390" s="79" t="s">
        <v>343</v>
      </c>
      <c r="R390" s="79"/>
      <c r="S390" s="79"/>
      <c r="T390" s="79" t="s">
        <v>787</v>
      </c>
      <c r="U390" s="79"/>
      <c r="V390" s="82" t="s">
        <v>817</v>
      </c>
      <c r="W390" s="81">
        <v>43527.886354166665</v>
      </c>
      <c r="X390" s="82" t="s">
        <v>926</v>
      </c>
      <c r="Y390" s="79"/>
      <c r="Z390" s="79"/>
      <c r="AA390" s="85" t="s">
        <v>1508</v>
      </c>
      <c r="AB390" s="79"/>
      <c r="AC390" s="79" t="b">
        <v>0</v>
      </c>
      <c r="AD390" s="79">
        <v>5</v>
      </c>
      <c r="AE390" s="85" t="s">
        <v>2100</v>
      </c>
      <c r="AF390" s="79" t="b">
        <v>0</v>
      </c>
      <c r="AG390" s="79" t="s">
        <v>2139</v>
      </c>
      <c r="AH390" s="79"/>
      <c r="AI390" s="85" t="s">
        <v>2100</v>
      </c>
      <c r="AJ390" s="79" t="b">
        <v>0</v>
      </c>
      <c r="AK390" s="79">
        <v>1</v>
      </c>
      <c r="AL390" s="85" t="s">
        <v>2100</v>
      </c>
      <c r="AM390" s="79" t="s">
        <v>2149</v>
      </c>
      <c r="AN390" s="79" t="b">
        <v>0</v>
      </c>
      <c r="AO390" s="85" t="s">
        <v>1508</v>
      </c>
      <c r="AP390" s="79" t="s">
        <v>178</v>
      </c>
      <c r="AQ390" s="79">
        <v>0</v>
      </c>
      <c r="AR390" s="79">
        <v>0</v>
      </c>
      <c r="AS390" s="79"/>
      <c r="AT390" s="79"/>
      <c r="AU390" s="79"/>
      <c r="AV390" s="79"/>
      <c r="AW390" s="79"/>
      <c r="AX390" s="79"/>
      <c r="AY390" s="79"/>
      <c r="AZ390" s="79"/>
      <c r="BA390" s="78" t="str">
        <f>REPLACE(INDEX(GroupVertices[Group],MATCH(Edges[[#This Row],[Vertex 1]],GroupVertices[Vertex],0)),1,1,"")</f>
        <v>3</v>
      </c>
      <c r="BB390" s="78" t="str">
        <f>REPLACE(INDEX(GroupVertices[Group],MATCH(Edges[[#This Row],[Vertex 2]],GroupVertices[Vertex],0)),1,1,"")</f>
        <v>3</v>
      </c>
    </row>
    <row r="391" spans="1:54" ht="15">
      <c r="A391" s="65" t="s">
        <v>226</v>
      </c>
      <c r="B391" s="65" t="s">
        <v>226</v>
      </c>
      <c r="C391" s="66" t="s">
        <v>2795</v>
      </c>
      <c r="D391" s="67"/>
      <c r="E391" s="68"/>
      <c r="F391" s="69"/>
      <c r="G391" s="66"/>
      <c r="H391" s="70"/>
      <c r="I391" s="71"/>
      <c r="J391" s="71"/>
      <c r="K391" s="34" t="s">
        <v>65</v>
      </c>
      <c r="L391" s="77">
        <v>391</v>
      </c>
      <c r="M391" s="77"/>
      <c r="N391" s="73"/>
      <c r="O391" s="79" t="s">
        <v>178</v>
      </c>
      <c r="P391" s="81">
        <v>43527.888391203705</v>
      </c>
      <c r="Q391" s="79" t="s">
        <v>344</v>
      </c>
      <c r="R391" s="79"/>
      <c r="S391" s="79"/>
      <c r="T391" s="79" t="s">
        <v>787</v>
      </c>
      <c r="U391" s="79"/>
      <c r="V391" s="82" t="s">
        <v>817</v>
      </c>
      <c r="W391" s="81">
        <v>43527.888391203705</v>
      </c>
      <c r="X391" s="82" t="s">
        <v>927</v>
      </c>
      <c r="Y391" s="79"/>
      <c r="Z391" s="79"/>
      <c r="AA391" s="85" t="s">
        <v>1509</v>
      </c>
      <c r="AB391" s="79"/>
      <c r="AC391" s="79" t="b">
        <v>0</v>
      </c>
      <c r="AD391" s="79">
        <v>7</v>
      </c>
      <c r="AE391" s="85" t="s">
        <v>2100</v>
      </c>
      <c r="AF391" s="79" t="b">
        <v>0</v>
      </c>
      <c r="AG391" s="79" t="s">
        <v>2139</v>
      </c>
      <c r="AH391" s="79"/>
      <c r="AI391" s="85" t="s">
        <v>2100</v>
      </c>
      <c r="AJ391" s="79" t="b">
        <v>0</v>
      </c>
      <c r="AK391" s="79">
        <v>0</v>
      </c>
      <c r="AL391" s="85" t="s">
        <v>2100</v>
      </c>
      <c r="AM391" s="79" t="s">
        <v>2149</v>
      </c>
      <c r="AN391" s="79" t="b">
        <v>0</v>
      </c>
      <c r="AO391" s="85" t="s">
        <v>1509</v>
      </c>
      <c r="AP391" s="79" t="s">
        <v>178</v>
      </c>
      <c r="AQ391" s="79">
        <v>0</v>
      </c>
      <c r="AR391" s="79">
        <v>0</v>
      </c>
      <c r="AS391" s="79"/>
      <c r="AT391" s="79"/>
      <c r="AU391" s="79"/>
      <c r="AV391" s="79"/>
      <c r="AW391" s="79"/>
      <c r="AX391" s="79"/>
      <c r="AY391" s="79"/>
      <c r="AZ391" s="79"/>
      <c r="BA391" s="78" t="str">
        <f>REPLACE(INDEX(GroupVertices[Group],MATCH(Edges[[#This Row],[Vertex 1]],GroupVertices[Vertex],0)),1,1,"")</f>
        <v>3</v>
      </c>
      <c r="BB391" s="78" t="str">
        <f>REPLACE(INDEX(GroupVertices[Group],MATCH(Edges[[#This Row],[Vertex 2]],GroupVertices[Vertex],0)),1,1,"")</f>
        <v>3</v>
      </c>
    </row>
    <row r="392" spans="1:54" ht="15">
      <c r="A392" s="65" t="s">
        <v>226</v>
      </c>
      <c r="B392" s="65" t="s">
        <v>226</v>
      </c>
      <c r="C392" s="66" t="s">
        <v>2795</v>
      </c>
      <c r="D392" s="67"/>
      <c r="E392" s="68"/>
      <c r="F392" s="69"/>
      <c r="G392" s="66"/>
      <c r="H392" s="70"/>
      <c r="I392" s="71"/>
      <c r="J392" s="71"/>
      <c r="K392" s="34" t="s">
        <v>65</v>
      </c>
      <c r="L392" s="77">
        <v>392</v>
      </c>
      <c r="M392" s="77"/>
      <c r="N392" s="73"/>
      <c r="O392" s="79" t="s">
        <v>178</v>
      </c>
      <c r="P392" s="81">
        <v>43527.89821759259</v>
      </c>
      <c r="Q392" s="79" t="s">
        <v>345</v>
      </c>
      <c r="R392" s="79"/>
      <c r="S392" s="79"/>
      <c r="T392" s="79" t="s">
        <v>787</v>
      </c>
      <c r="U392" s="79"/>
      <c r="V392" s="82" t="s">
        <v>817</v>
      </c>
      <c r="W392" s="81">
        <v>43527.89821759259</v>
      </c>
      <c r="X392" s="82" t="s">
        <v>928</v>
      </c>
      <c r="Y392" s="79"/>
      <c r="Z392" s="79"/>
      <c r="AA392" s="85" t="s">
        <v>1510</v>
      </c>
      <c r="AB392" s="79"/>
      <c r="AC392" s="79" t="b">
        <v>0</v>
      </c>
      <c r="AD392" s="79">
        <v>2</v>
      </c>
      <c r="AE392" s="85" t="s">
        <v>2100</v>
      </c>
      <c r="AF392" s="79" t="b">
        <v>0</v>
      </c>
      <c r="AG392" s="79" t="s">
        <v>2139</v>
      </c>
      <c r="AH392" s="79"/>
      <c r="AI392" s="85" t="s">
        <v>2100</v>
      </c>
      <c r="AJ392" s="79" t="b">
        <v>0</v>
      </c>
      <c r="AK392" s="79">
        <v>1</v>
      </c>
      <c r="AL392" s="85" t="s">
        <v>2100</v>
      </c>
      <c r="AM392" s="79" t="s">
        <v>2149</v>
      </c>
      <c r="AN392" s="79" t="b">
        <v>0</v>
      </c>
      <c r="AO392" s="85" t="s">
        <v>1510</v>
      </c>
      <c r="AP392" s="79" t="s">
        <v>178</v>
      </c>
      <c r="AQ392" s="79">
        <v>0</v>
      </c>
      <c r="AR392" s="79">
        <v>0</v>
      </c>
      <c r="AS392" s="79"/>
      <c r="AT392" s="79"/>
      <c r="AU392" s="79"/>
      <c r="AV392" s="79"/>
      <c r="AW392" s="79"/>
      <c r="AX392" s="79"/>
      <c r="AY392" s="79"/>
      <c r="AZ392" s="79"/>
      <c r="BA392" s="78" t="str">
        <f>REPLACE(INDEX(GroupVertices[Group],MATCH(Edges[[#This Row],[Vertex 1]],GroupVertices[Vertex],0)),1,1,"")</f>
        <v>3</v>
      </c>
      <c r="BB392" s="78" t="str">
        <f>REPLACE(INDEX(GroupVertices[Group],MATCH(Edges[[#This Row],[Vertex 2]],GroupVertices[Vertex],0)),1,1,"")</f>
        <v>3</v>
      </c>
    </row>
    <row r="393" spans="1:54" ht="15">
      <c r="A393" s="65" t="s">
        <v>226</v>
      </c>
      <c r="B393" s="65" t="s">
        <v>226</v>
      </c>
      <c r="C393" s="66" t="s">
        <v>2795</v>
      </c>
      <c r="D393" s="67"/>
      <c r="E393" s="68"/>
      <c r="F393" s="69"/>
      <c r="G393" s="66"/>
      <c r="H393" s="70"/>
      <c r="I393" s="71"/>
      <c r="J393" s="71"/>
      <c r="K393" s="34" t="s">
        <v>65</v>
      </c>
      <c r="L393" s="77">
        <v>393</v>
      </c>
      <c r="M393" s="77"/>
      <c r="N393" s="73"/>
      <c r="O393" s="79" t="s">
        <v>178</v>
      </c>
      <c r="P393" s="81">
        <v>43527.90975694444</v>
      </c>
      <c r="Q393" s="79" t="s">
        <v>347</v>
      </c>
      <c r="R393" s="79"/>
      <c r="S393" s="79"/>
      <c r="T393" s="79" t="s">
        <v>787</v>
      </c>
      <c r="U393" s="79"/>
      <c r="V393" s="82" t="s">
        <v>817</v>
      </c>
      <c r="W393" s="81">
        <v>43527.90975694444</v>
      </c>
      <c r="X393" s="82" t="s">
        <v>930</v>
      </c>
      <c r="Y393" s="79"/>
      <c r="Z393" s="79"/>
      <c r="AA393" s="85" t="s">
        <v>1512</v>
      </c>
      <c r="AB393" s="79"/>
      <c r="AC393" s="79" t="b">
        <v>0</v>
      </c>
      <c r="AD393" s="79">
        <v>2</v>
      </c>
      <c r="AE393" s="85" t="s">
        <v>2100</v>
      </c>
      <c r="AF393" s="79" t="b">
        <v>0</v>
      </c>
      <c r="AG393" s="79" t="s">
        <v>2139</v>
      </c>
      <c r="AH393" s="79"/>
      <c r="AI393" s="85" t="s">
        <v>2100</v>
      </c>
      <c r="AJ393" s="79" t="b">
        <v>0</v>
      </c>
      <c r="AK393" s="79">
        <v>0</v>
      </c>
      <c r="AL393" s="85" t="s">
        <v>2100</v>
      </c>
      <c r="AM393" s="79" t="s">
        <v>2149</v>
      </c>
      <c r="AN393" s="79" t="b">
        <v>0</v>
      </c>
      <c r="AO393" s="85" t="s">
        <v>1512</v>
      </c>
      <c r="AP393" s="79" t="s">
        <v>178</v>
      </c>
      <c r="AQ393" s="79">
        <v>0</v>
      </c>
      <c r="AR393" s="79">
        <v>0</v>
      </c>
      <c r="AS393" s="79"/>
      <c r="AT393" s="79"/>
      <c r="AU393" s="79"/>
      <c r="AV393" s="79"/>
      <c r="AW393" s="79"/>
      <c r="AX393" s="79"/>
      <c r="AY393" s="79"/>
      <c r="AZ393" s="79"/>
      <c r="BA393" s="78" t="str">
        <f>REPLACE(INDEX(GroupVertices[Group],MATCH(Edges[[#This Row],[Vertex 1]],GroupVertices[Vertex],0)),1,1,"")</f>
        <v>3</v>
      </c>
      <c r="BB393" s="78" t="str">
        <f>REPLACE(INDEX(GroupVertices[Group],MATCH(Edges[[#This Row],[Vertex 2]],GroupVertices[Vertex],0)),1,1,"")</f>
        <v>3</v>
      </c>
    </row>
    <row r="394" spans="1:54" ht="15">
      <c r="A394" s="65" t="s">
        <v>227</v>
      </c>
      <c r="B394" s="65" t="s">
        <v>226</v>
      </c>
      <c r="C394" s="66" t="s">
        <v>2796</v>
      </c>
      <c r="D394" s="67"/>
      <c r="E394" s="68"/>
      <c r="F394" s="69"/>
      <c r="G394" s="66"/>
      <c r="H394" s="70"/>
      <c r="I394" s="71"/>
      <c r="J394" s="71"/>
      <c r="K394" s="34" t="s">
        <v>66</v>
      </c>
      <c r="L394" s="77">
        <v>394</v>
      </c>
      <c r="M394" s="77"/>
      <c r="N394" s="73"/>
      <c r="O394" s="79" t="s">
        <v>325</v>
      </c>
      <c r="P394" s="81">
        <v>43527.90043981482</v>
      </c>
      <c r="Q394" s="79" t="s">
        <v>345</v>
      </c>
      <c r="R394" s="79"/>
      <c r="S394" s="79"/>
      <c r="T394" s="79"/>
      <c r="U394" s="79"/>
      <c r="V394" s="82" t="s">
        <v>818</v>
      </c>
      <c r="W394" s="81">
        <v>43527.90043981482</v>
      </c>
      <c r="X394" s="82" t="s">
        <v>931</v>
      </c>
      <c r="Y394" s="79"/>
      <c r="Z394" s="79"/>
      <c r="AA394" s="85" t="s">
        <v>1513</v>
      </c>
      <c r="AB394" s="79"/>
      <c r="AC394" s="79" t="b">
        <v>0</v>
      </c>
      <c r="AD394" s="79">
        <v>0</v>
      </c>
      <c r="AE394" s="85" t="s">
        <v>2100</v>
      </c>
      <c r="AF394" s="79" t="b">
        <v>0</v>
      </c>
      <c r="AG394" s="79" t="s">
        <v>2139</v>
      </c>
      <c r="AH394" s="79"/>
      <c r="AI394" s="85" t="s">
        <v>2100</v>
      </c>
      <c r="AJ394" s="79" t="b">
        <v>0</v>
      </c>
      <c r="AK394" s="79">
        <v>1</v>
      </c>
      <c r="AL394" s="85" t="s">
        <v>1510</v>
      </c>
      <c r="AM394" s="79" t="s">
        <v>2144</v>
      </c>
      <c r="AN394" s="79" t="b">
        <v>0</v>
      </c>
      <c r="AO394" s="85" t="s">
        <v>1510</v>
      </c>
      <c r="AP394" s="79" t="s">
        <v>178</v>
      </c>
      <c r="AQ394" s="79">
        <v>0</v>
      </c>
      <c r="AR394" s="79">
        <v>0</v>
      </c>
      <c r="AS394" s="79"/>
      <c r="AT394" s="79"/>
      <c r="AU394" s="79"/>
      <c r="AV394" s="79"/>
      <c r="AW394" s="79"/>
      <c r="AX394" s="79"/>
      <c r="AY394" s="79"/>
      <c r="AZ394" s="79"/>
      <c r="BA394" s="78" t="str">
        <f>REPLACE(INDEX(GroupVertices[Group],MATCH(Edges[[#This Row],[Vertex 1]],GroupVertices[Vertex],0)),1,1,"")</f>
        <v>3</v>
      </c>
      <c r="BB394" s="78" t="str">
        <f>REPLACE(INDEX(GroupVertices[Group],MATCH(Edges[[#This Row],[Vertex 2]],GroupVertices[Vertex],0)),1,1,"")</f>
        <v>3</v>
      </c>
    </row>
    <row r="395" spans="1:54" ht="15">
      <c r="A395" s="65" t="s">
        <v>274</v>
      </c>
      <c r="B395" s="65" t="s">
        <v>274</v>
      </c>
      <c r="C395" s="66" t="s">
        <v>2795</v>
      </c>
      <c r="D395" s="67"/>
      <c r="E395" s="68"/>
      <c r="F395" s="69"/>
      <c r="G395" s="66"/>
      <c r="H395" s="70"/>
      <c r="I395" s="71"/>
      <c r="J395" s="71"/>
      <c r="K395" s="34" t="s">
        <v>65</v>
      </c>
      <c r="L395" s="77">
        <v>395</v>
      </c>
      <c r="M395" s="77"/>
      <c r="N395" s="73"/>
      <c r="O395" s="79" t="s">
        <v>178</v>
      </c>
      <c r="P395" s="81">
        <v>43534.887708333335</v>
      </c>
      <c r="Q395" s="79" t="s">
        <v>413</v>
      </c>
      <c r="R395" s="82" t="s">
        <v>753</v>
      </c>
      <c r="S395" s="79" t="s">
        <v>780</v>
      </c>
      <c r="T395" s="79" t="s">
        <v>787</v>
      </c>
      <c r="U395" s="79"/>
      <c r="V395" s="82" t="s">
        <v>864</v>
      </c>
      <c r="W395" s="81">
        <v>43534.887708333335</v>
      </c>
      <c r="X395" s="82" t="s">
        <v>1019</v>
      </c>
      <c r="Y395" s="79"/>
      <c r="Z395" s="79"/>
      <c r="AA395" s="85" t="s">
        <v>1601</v>
      </c>
      <c r="AB395" s="79"/>
      <c r="AC395" s="79" t="b">
        <v>0</v>
      </c>
      <c r="AD395" s="79">
        <v>16</v>
      </c>
      <c r="AE395" s="85" t="s">
        <v>2100</v>
      </c>
      <c r="AF395" s="79" t="b">
        <v>1</v>
      </c>
      <c r="AG395" s="79" t="s">
        <v>2139</v>
      </c>
      <c r="AH395" s="79"/>
      <c r="AI395" s="85" t="s">
        <v>1982</v>
      </c>
      <c r="AJ395" s="79" t="b">
        <v>0</v>
      </c>
      <c r="AK395" s="79">
        <v>0</v>
      </c>
      <c r="AL395" s="85" t="s">
        <v>2100</v>
      </c>
      <c r="AM395" s="79" t="s">
        <v>2145</v>
      </c>
      <c r="AN395" s="79" t="b">
        <v>0</v>
      </c>
      <c r="AO395" s="85" t="s">
        <v>1601</v>
      </c>
      <c r="AP395" s="79" t="s">
        <v>178</v>
      </c>
      <c r="AQ395" s="79">
        <v>0</v>
      </c>
      <c r="AR395" s="79">
        <v>0</v>
      </c>
      <c r="AS395" s="79"/>
      <c r="AT395" s="79"/>
      <c r="AU395" s="79"/>
      <c r="AV395" s="79"/>
      <c r="AW395" s="79"/>
      <c r="AX395" s="79"/>
      <c r="AY395" s="79"/>
      <c r="AZ395" s="79"/>
      <c r="BA395" s="78" t="str">
        <f>REPLACE(INDEX(GroupVertices[Group],MATCH(Edges[[#This Row],[Vertex 1]],GroupVertices[Vertex],0)),1,1,"")</f>
        <v>6</v>
      </c>
      <c r="BB395" s="78" t="str">
        <f>REPLACE(INDEX(GroupVertices[Group],MATCH(Edges[[#This Row],[Vertex 2]],GroupVertices[Vertex],0)),1,1,"")</f>
        <v>6</v>
      </c>
    </row>
    <row r="396" spans="1:54" ht="15">
      <c r="A396" s="65" t="s">
        <v>259</v>
      </c>
      <c r="B396" s="65" t="s">
        <v>278</v>
      </c>
      <c r="C396" s="66" t="s">
        <v>2798</v>
      </c>
      <c r="D396" s="67"/>
      <c r="E396" s="68"/>
      <c r="F396" s="69"/>
      <c r="G396" s="66"/>
      <c r="H396" s="70"/>
      <c r="I396" s="71"/>
      <c r="J396" s="71"/>
      <c r="K396" s="34" t="s">
        <v>65</v>
      </c>
      <c r="L396" s="77">
        <v>396</v>
      </c>
      <c r="M396" s="77"/>
      <c r="N396" s="73"/>
      <c r="O396" s="79" t="s">
        <v>326</v>
      </c>
      <c r="P396" s="81">
        <v>43534.39046296296</v>
      </c>
      <c r="Q396" s="79" t="s">
        <v>382</v>
      </c>
      <c r="R396" s="79"/>
      <c r="S396" s="79"/>
      <c r="T396" s="79" t="s">
        <v>787</v>
      </c>
      <c r="U396" s="79"/>
      <c r="V396" s="82" t="s">
        <v>849</v>
      </c>
      <c r="W396" s="81">
        <v>43534.39046296296</v>
      </c>
      <c r="X396" s="82" t="s">
        <v>981</v>
      </c>
      <c r="Y396" s="79"/>
      <c r="Z396" s="79"/>
      <c r="AA396" s="85" t="s">
        <v>1563</v>
      </c>
      <c r="AB396" s="79"/>
      <c r="AC396" s="79" t="b">
        <v>0</v>
      </c>
      <c r="AD396" s="79">
        <v>0</v>
      </c>
      <c r="AE396" s="85" t="s">
        <v>2100</v>
      </c>
      <c r="AF396" s="79" t="b">
        <v>0</v>
      </c>
      <c r="AG396" s="79" t="s">
        <v>2139</v>
      </c>
      <c r="AH396" s="79"/>
      <c r="AI396" s="85" t="s">
        <v>2100</v>
      </c>
      <c r="AJ396" s="79" t="b">
        <v>0</v>
      </c>
      <c r="AK396" s="79">
        <v>4</v>
      </c>
      <c r="AL396" s="85" t="s">
        <v>1562</v>
      </c>
      <c r="AM396" s="79" t="s">
        <v>2144</v>
      </c>
      <c r="AN396" s="79" t="b">
        <v>0</v>
      </c>
      <c r="AO396" s="85" t="s">
        <v>1562</v>
      </c>
      <c r="AP396" s="79" t="s">
        <v>178</v>
      </c>
      <c r="AQ396" s="79">
        <v>0</v>
      </c>
      <c r="AR396" s="79">
        <v>0</v>
      </c>
      <c r="AS396" s="79"/>
      <c r="AT396" s="79"/>
      <c r="AU396" s="79"/>
      <c r="AV396" s="79"/>
      <c r="AW396" s="79"/>
      <c r="AX396" s="79"/>
      <c r="AY396" s="79"/>
      <c r="AZ396" s="79"/>
      <c r="BA396" s="78" t="str">
        <f>REPLACE(INDEX(GroupVertices[Group],MATCH(Edges[[#This Row],[Vertex 1]],GroupVertices[Vertex],0)),1,1,"")</f>
        <v>7</v>
      </c>
      <c r="BB396" s="78" t="str">
        <f>REPLACE(INDEX(GroupVertices[Group],MATCH(Edges[[#This Row],[Vertex 2]],GroupVertices[Vertex],0)),1,1,"")</f>
        <v>2</v>
      </c>
    </row>
    <row r="397" spans="1:54" ht="15">
      <c r="A397" s="65" t="s">
        <v>285</v>
      </c>
      <c r="B397" s="65" t="s">
        <v>278</v>
      </c>
      <c r="C397" s="66" t="s">
        <v>2797</v>
      </c>
      <c r="D397" s="67"/>
      <c r="E397" s="68"/>
      <c r="F397" s="69"/>
      <c r="G397" s="66"/>
      <c r="H397" s="70"/>
      <c r="I397" s="71"/>
      <c r="J397" s="71"/>
      <c r="K397" s="34" t="s">
        <v>66</v>
      </c>
      <c r="L397" s="77">
        <v>397</v>
      </c>
      <c r="M397" s="77"/>
      <c r="N397" s="73"/>
      <c r="O397" s="79" t="s">
        <v>327</v>
      </c>
      <c r="P397" s="81">
        <v>43534.8396875</v>
      </c>
      <c r="Q397" s="79" t="s">
        <v>614</v>
      </c>
      <c r="R397" s="79"/>
      <c r="S397" s="79"/>
      <c r="T397" s="79" t="s">
        <v>798</v>
      </c>
      <c r="U397" s="79"/>
      <c r="V397" s="82" t="s">
        <v>875</v>
      </c>
      <c r="W397" s="81">
        <v>43534.8396875</v>
      </c>
      <c r="X397" s="82" t="s">
        <v>1288</v>
      </c>
      <c r="Y397" s="79"/>
      <c r="Z397" s="79"/>
      <c r="AA397" s="85" t="s">
        <v>1872</v>
      </c>
      <c r="AB397" s="85" t="s">
        <v>1836</v>
      </c>
      <c r="AC397" s="79" t="b">
        <v>0</v>
      </c>
      <c r="AD397" s="79">
        <v>3</v>
      </c>
      <c r="AE397" s="85" t="s">
        <v>2131</v>
      </c>
      <c r="AF397" s="79" t="b">
        <v>0</v>
      </c>
      <c r="AG397" s="79" t="s">
        <v>2139</v>
      </c>
      <c r="AH397" s="79"/>
      <c r="AI397" s="85" t="s">
        <v>2100</v>
      </c>
      <c r="AJ397" s="79" t="b">
        <v>0</v>
      </c>
      <c r="AK397" s="79">
        <v>0</v>
      </c>
      <c r="AL397" s="85" t="s">
        <v>2100</v>
      </c>
      <c r="AM397" s="79" t="s">
        <v>2144</v>
      </c>
      <c r="AN397" s="79" t="b">
        <v>0</v>
      </c>
      <c r="AO397" s="85" t="s">
        <v>1836</v>
      </c>
      <c r="AP397" s="79" t="s">
        <v>178</v>
      </c>
      <c r="AQ397" s="79">
        <v>0</v>
      </c>
      <c r="AR397" s="79">
        <v>0</v>
      </c>
      <c r="AS397" s="79"/>
      <c r="AT397" s="79"/>
      <c r="AU397" s="79"/>
      <c r="AV397" s="79"/>
      <c r="AW397" s="79"/>
      <c r="AX397" s="79"/>
      <c r="AY397" s="79"/>
      <c r="AZ397" s="79"/>
      <c r="BA397" s="78" t="str">
        <f>REPLACE(INDEX(GroupVertices[Group],MATCH(Edges[[#This Row],[Vertex 1]],GroupVertices[Vertex],0)),1,1,"")</f>
        <v>4</v>
      </c>
      <c r="BB397" s="78" t="str">
        <f>REPLACE(INDEX(GroupVertices[Group],MATCH(Edges[[#This Row],[Vertex 2]],GroupVertices[Vertex],0)),1,1,"")</f>
        <v>2</v>
      </c>
    </row>
    <row r="398" spans="1:54" ht="15">
      <c r="A398" s="65" t="s">
        <v>285</v>
      </c>
      <c r="B398" s="65" t="s">
        <v>278</v>
      </c>
      <c r="C398" s="66" t="s">
        <v>2797</v>
      </c>
      <c r="D398" s="67"/>
      <c r="E398" s="68"/>
      <c r="F398" s="69"/>
      <c r="G398" s="66"/>
      <c r="H398" s="70"/>
      <c r="I398" s="71"/>
      <c r="J398" s="71"/>
      <c r="K398" s="34" t="s">
        <v>66</v>
      </c>
      <c r="L398" s="77">
        <v>398</v>
      </c>
      <c r="M398" s="77"/>
      <c r="N398" s="73"/>
      <c r="O398" s="79" t="s">
        <v>327</v>
      </c>
      <c r="P398" s="81">
        <v>43534.86974537037</v>
      </c>
      <c r="Q398" s="79" t="s">
        <v>615</v>
      </c>
      <c r="R398" s="79"/>
      <c r="S398" s="79"/>
      <c r="T398" s="79" t="s">
        <v>787</v>
      </c>
      <c r="U398" s="79"/>
      <c r="V398" s="82" t="s">
        <v>875</v>
      </c>
      <c r="W398" s="81">
        <v>43534.86974537037</v>
      </c>
      <c r="X398" s="82" t="s">
        <v>1289</v>
      </c>
      <c r="Y398" s="79"/>
      <c r="Z398" s="79"/>
      <c r="AA398" s="85" t="s">
        <v>1873</v>
      </c>
      <c r="AB398" s="85" t="s">
        <v>1851</v>
      </c>
      <c r="AC398" s="79" t="b">
        <v>0</v>
      </c>
      <c r="AD398" s="79">
        <v>4</v>
      </c>
      <c r="AE398" s="85" t="s">
        <v>2131</v>
      </c>
      <c r="AF398" s="79" t="b">
        <v>0</v>
      </c>
      <c r="AG398" s="79" t="s">
        <v>2139</v>
      </c>
      <c r="AH398" s="79"/>
      <c r="AI398" s="85" t="s">
        <v>2100</v>
      </c>
      <c r="AJ398" s="79" t="b">
        <v>0</v>
      </c>
      <c r="AK398" s="79">
        <v>0</v>
      </c>
      <c r="AL398" s="85" t="s">
        <v>2100</v>
      </c>
      <c r="AM398" s="79" t="s">
        <v>2144</v>
      </c>
      <c r="AN398" s="79" t="b">
        <v>0</v>
      </c>
      <c r="AO398" s="85" t="s">
        <v>1851</v>
      </c>
      <c r="AP398" s="79" t="s">
        <v>178</v>
      </c>
      <c r="AQ398" s="79">
        <v>0</v>
      </c>
      <c r="AR398" s="79">
        <v>0</v>
      </c>
      <c r="AS398" s="79"/>
      <c r="AT398" s="79"/>
      <c r="AU398" s="79"/>
      <c r="AV398" s="79"/>
      <c r="AW398" s="79"/>
      <c r="AX398" s="79"/>
      <c r="AY398" s="79"/>
      <c r="AZ398" s="79"/>
      <c r="BA398" s="78" t="str">
        <f>REPLACE(INDEX(GroupVertices[Group],MATCH(Edges[[#This Row],[Vertex 1]],GroupVertices[Vertex],0)),1,1,"")</f>
        <v>4</v>
      </c>
      <c r="BB398" s="78" t="str">
        <f>REPLACE(INDEX(GroupVertices[Group],MATCH(Edges[[#This Row],[Vertex 2]],GroupVertices[Vertex],0)),1,1,"")</f>
        <v>2</v>
      </c>
    </row>
    <row r="399" spans="1:54" ht="15">
      <c r="A399" s="65" t="s">
        <v>285</v>
      </c>
      <c r="B399" s="65" t="s">
        <v>278</v>
      </c>
      <c r="C399" s="66" t="s">
        <v>2797</v>
      </c>
      <c r="D399" s="67"/>
      <c r="E399" s="68"/>
      <c r="F399" s="69"/>
      <c r="G399" s="66"/>
      <c r="H399" s="70"/>
      <c r="I399" s="71"/>
      <c r="J399" s="71"/>
      <c r="K399" s="34" t="s">
        <v>66</v>
      </c>
      <c r="L399" s="77">
        <v>399</v>
      </c>
      <c r="M399" s="77"/>
      <c r="N399" s="73"/>
      <c r="O399" s="79" t="s">
        <v>327</v>
      </c>
      <c r="P399" s="81">
        <v>43534.88783564815</v>
      </c>
      <c r="Q399" s="79" t="s">
        <v>613</v>
      </c>
      <c r="R399" s="79"/>
      <c r="S399" s="79"/>
      <c r="T399" s="79" t="s">
        <v>787</v>
      </c>
      <c r="U399" s="79"/>
      <c r="V399" s="82" t="s">
        <v>875</v>
      </c>
      <c r="W399" s="81">
        <v>43534.88783564815</v>
      </c>
      <c r="X399" s="82" t="s">
        <v>1290</v>
      </c>
      <c r="Y399" s="79"/>
      <c r="Z399" s="79"/>
      <c r="AA399" s="85" t="s">
        <v>1874</v>
      </c>
      <c r="AB399" s="85" t="s">
        <v>1859</v>
      </c>
      <c r="AC399" s="79" t="b">
        <v>0</v>
      </c>
      <c r="AD399" s="79">
        <v>2</v>
      </c>
      <c r="AE399" s="85" t="s">
        <v>2131</v>
      </c>
      <c r="AF399" s="79" t="b">
        <v>0</v>
      </c>
      <c r="AG399" s="79" t="s">
        <v>2139</v>
      </c>
      <c r="AH399" s="79"/>
      <c r="AI399" s="85" t="s">
        <v>2100</v>
      </c>
      <c r="AJ399" s="79" t="b">
        <v>0</v>
      </c>
      <c r="AK399" s="79">
        <v>1</v>
      </c>
      <c r="AL399" s="85" t="s">
        <v>2100</v>
      </c>
      <c r="AM399" s="79" t="s">
        <v>2144</v>
      </c>
      <c r="AN399" s="79" t="b">
        <v>0</v>
      </c>
      <c r="AO399" s="85" t="s">
        <v>1859</v>
      </c>
      <c r="AP399" s="79" t="s">
        <v>178</v>
      </c>
      <c r="AQ399" s="79">
        <v>0</v>
      </c>
      <c r="AR399" s="79">
        <v>0</v>
      </c>
      <c r="AS399" s="79"/>
      <c r="AT399" s="79"/>
      <c r="AU399" s="79"/>
      <c r="AV399" s="79"/>
      <c r="AW399" s="79"/>
      <c r="AX399" s="79"/>
      <c r="AY399" s="79"/>
      <c r="AZ399" s="79"/>
      <c r="BA399" s="78" t="str">
        <f>REPLACE(INDEX(GroupVertices[Group],MATCH(Edges[[#This Row],[Vertex 1]],GroupVertices[Vertex],0)),1,1,"")</f>
        <v>4</v>
      </c>
      <c r="BB399" s="78" t="str">
        <f>REPLACE(INDEX(GroupVertices[Group],MATCH(Edges[[#This Row],[Vertex 2]],GroupVertices[Vertex],0)),1,1,"")</f>
        <v>2</v>
      </c>
    </row>
    <row r="400" spans="1:54" ht="15">
      <c r="A400" s="65" t="s">
        <v>278</v>
      </c>
      <c r="B400" s="65" t="s">
        <v>278</v>
      </c>
      <c r="C400" s="66" t="s">
        <v>2795</v>
      </c>
      <c r="D400" s="67"/>
      <c r="E400" s="68"/>
      <c r="F400" s="69"/>
      <c r="G400" s="66"/>
      <c r="H400" s="70"/>
      <c r="I400" s="71"/>
      <c r="J400" s="71"/>
      <c r="K400" s="34" t="s">
        <v>65</v>
      </c>
      <c r="L400" s="77">
        <v>400</v>
      </c>
      <c r="M400" s="77"/>
      <c r="N400" s="73"/>
      <c r="O400" s="79" t="s">
        <v>178</v>
      </c>
      <c r="P400" s="81">
        <v>43534.838425925926</v>
      </c>
      <c r="Q400" s="79" t="s">
        <v>588</v>
      </c>
      <c r="R400" s="79"/>
      <c r="S400" s="79"/>
      <c r="T400" s="79" t="s">
        <v>797</v>
      </c>
      <c r="U400" s="79"/>
      <c r="V400" s="82" t="s">
        <v>868</v>
      </c>
      <c r="W400" s="81">
        <v>43534.838425925926</v>
      </c>
      <c r="X400" s="82" t="s">
        <v>1252</v>
      </c>
      <c r="Y400" s="79"/>
      <c r="Z400" s="79"/>
      <c r="AA400" s="85" t="s">
        <v>1836</v>
      </c>
      <c r="AB400" s="79"/>
      <c r="AC400" s="79" t="b">
        <v>0</v>
      </c>
      <c r="AD400" s="79">
        <v>6</v>
      </c>
      <c r="AE400" s="85" t="s">
        <v>2100</v>
      </c>
      <c r="AF400" s="79" t="b">
        <v>0</v>
      </c>
      <c r="AG400" s="79" t="s">
        <v>2139</v>
      </c>
      <c r="AH400" s="79"/>
      <c r="AI400" s="85" t="s">
        <v>2100</v>
      </c>
      <c r="AJ400" s="79" t="b">
        <v>0</v>
      </c>
      <c r="AK400" s="79">
        <v>0</v>
      </c>
      <c r="AL400" s="85" t="s">
        <v>2100</v>
      </c>
      <c r="AM400" s="79" t="s">
        <v>2144</v>
      </c>
      <c r="AN400" s="79" t="b">
        <v>0</v>
      </c>
      <c r="AO400" s="85" t="s">
        <v>1836</v>
      </c>
      <c r="AP400" s="79" t="s">
        <v>178</v>
      </c>
      <c r="AQ400" s="79">
        <v>0</v>
      </c>
      <c r="AR400" s="79">
        <v>0</v>
      </c>
      <c r="AS400" s="79"/>
      <c r="AT400" s="79"/>
      <c r="AU400" s="79"/>
      <c r="AV400" s="79"/>
      <c r="AW400" s="79"/>
      <c r="AX400" s="79"/>
      <c r="AY400" s="79"/>
      <c r="AZ400" s="79"/>
      <c r="BA400" s="78" t="str">
        <f>REPLACE(INDEX(GroupVertices[Group],MATCH(Edges[[#This Row],[Vertex 1]],GroupVertices[Vertex],0)),1,1,"")</f>
        <v>2</v>
      </c>
      <c r="BB400" s="78" t="str">
        <f>REPLACE(INDEX(GroupVertices[Group],MATCH(Edges[[#This Row],[Vertex 2]],GroupVertices[Vertex],0)),1,1,"")</f>
        <v>2</v>
      </c>
    </row>
    <row r="401" spans="1:54" ht="15">
      <c r="A401" s="65" t="s">
        <v>278</v>
      </c>
      <c r="B401" s="65" t="s">
        <v>278</v>
      </c>
      <c r="C401" s="66" t="s">
        <v>2795</v>
      </c>
      <c r="D401" s="67"/>
      <c r="E401" s="68"/>
      <c r="F401" s="69"/>
      <c r="G401" s="66"/>
      <c r="H401" s="70"/>
      <c r="I401" s="71"/>
      <c r="J401" s="71"/>
      <c r="K401" s="34" t="s">
        <v>65</v>
      </c>
      <c r="L401" s="77">
        <v>401</v>
      </c>
      <c r="M401" s="77"/>
      <c r="N401" s="73"/>
      <c r="O401" s="79" t="s">
        <v>178</v>
      </c>
      <c r="P401" s="81">
        <v>43534.84295138889</v>
      </c>
      <c r="Q401" s="79" t="s">
        <v>490</v>
      </c>
      <c r="R401" s="79"/>
      <c r="S401" s="79"/>
      <c r="T401" s="79" t="s">
        <v>787</v>
      </c>
      <c r="U401" s="79"/>
      <c r="V401" s="82" t="s">
        <v>868</v>
      </c>
      <c r="W401" s="81">
        <v>43534.84295138889</v>
      </c>
      <c r="X401" s="82" t="s">
        <v>1257</v>
      </c>
      <c r="Y401" s="79"/>
      <c r="Z401" s="79"/>
      <c r="AA401" s="85" t="s">
        <v>1841</v>
      </c>
      <c r="AB401" s="79"/>
      <c r="AC401" s="79" t="b">
        <v>0</v>
      </c>
      <c r="AD401" s="79">
        <v>0</v>
      </c>
      <c r="AE401" s="85" t="s">
        <v>2100</v>
      </c>
      <c r="AF401" s="79" t="b">
        <v>0</v>
      </c>
      <c r="AG401" s="79" t="s">
        <v>2139</v>
      </c>
      <c r="AH401" s="79"/>
      <c r="AI401" s="85" t="s">
        <v>2100</v>
      </c>
      <c r="AJ401" s="79" t="b">
        <v>0</v>
      </c>
      <c r="AK401" s="79">
        <v>1</v>
      </c>
      <c r="AL401" s="85" t="s">
        <v>2100</v>
      </c>
      <c r="AM401" s="79" t="s">
        <v>2144</v>
      </c>
      <c r="AN401" s="79" t="b">
        <v>0</v>
      </c>
      <c r="AO401" s="85" t="s">
        <v>1841</v>
      </c>
      <c r="AP401" s="79" t="s">
        <v>178</v>
      </c>
      <c r="AQ401" s="79">
        <v>0</v>
      </c>
      <c r="AR401" s="79">
        <v>0</v>
      </c>
      <c r="AS401" s="79"/>
      <c r="AT401" s="79"/>
      <c r="AU401" s="79"/>
      <c r="AV401" s="79"/>
      <c r="AW401" s="79"/>
      <c r="AX401" s="79"/>
      <c r="AY401" s="79"/>
      <c r="AZ401" s="79"/>
      <c r="BA401" s="78" t="str">
        <f>REPLACE(INDEX(GroupVertices[Group],MATCH(Edges[[#This Row],[Vertex 1]],GroupVertices[Vertex],0)),1,1,"")</f>
        <v>2</v>
      </c>
      <c r="BB401" s="78" t="str">
        <f>REPLACE(INDEX(GroupVertices[Group],MATCH(Edges[[#This Row],[Vertex 2]],GroupVertices[Vertex],0)),1,1,"")</f>
        <v>2</v>
      </c>
    </row>
    <row r="402" spans="1:54" ht="15">
      <c r="A402" s="65" t="s">
        <v>278</v>
      </c>
      <c r="B402" s="65" t="s">
        <v>278</v>
      </c>
      <c r="C402" s="66" t="s">
        <v>2795</v>
      </c>
      <c r="D402" s="67"/>
      <c r="E402" s="68"/>
      <c r="F402" s="69"/>
      <c r="G402" s="66"/>
      <c r="H402" s="70"/>
      <c r="I402" s="71"/>
      <c r="J402" s="71"/>
      <c r="K402" s="34" t="s">
        <v>65</v>
      </c>
      <c r="L402" s="77">
        <v>402</v>
      </c>
      <c r="M402" s="77"/>
      <c r="N402" s="73"/>
      <c r="O402" s="79" t="s">
        <v>178</v>
      </c>
      <c r="P402" s="81">
        <v>43534.843726851854</v>
      </c>
      <c r="Q402" s="79" t="s">
        <v>592</v>
      </c>
      <c r="R402" s="79"/>
      <c r="S402" s="79"/>
      <c r="T402" s="79" t="s">
        <v>787</v>
      </c>
      <c r="U402" s="79"/>
      <c r="V402" s="82" t="s">
        <v>868</v>
      </c>
      <c r="W402" s="81">
        <v>43534.843726851854</v>
      </c>
      <c r="X402" s="82" t="s">
        <v>1258</v>
      </c>
      <c r="Y402" s="79"/>
      <c r="Z402" s="79"/>
      <c r="AA402" s="85" t="s">
        <v>1842</v>
      </c>
      <c r="AB402" s="79"/>
      <c r="AC402" s="79" t="b">
        <v>0</v>
      </c>
      <c r="AD402" s="79">
        <v>1</v>
      </c>
      <c r="AE402" s="85" t="s">
        <v>2100</v>
      </c>
      <c r="AF402" s="79" t="b">
        <v>0</v>
      </c>
      <c r="AG402" s="79" t="s">
        <v>2139</v>
      </c>
      <c r="AH402" s="79"/>
      <c r="AI402" s="85" t="s">
        <v>2100</v>
      </c>
      <c r="AJ402" s="79" t="b">
        <v>0</v>
      </c>
      <c r="AK402" s="79">
        <v>0</v>
      </c>
      <c r="AL402" s="85" t="s">
        <v>2100</v>
      </c>
      <c r="AM402" s="79" t="s">
        <v>2144</v>
      </c>
      <c r="AN402" s="79" t="b">
        <v>0</v>
      </c>
      <c r="AO402" s="85" t="s">
        <v>1842</v>
      </c>
      <c r="AP402" s="79" t="s">
        <v>178</v>
      </c>
      <c r="AQ402" s="79">
        <v>0</v>
      </c>
      <c r="AR402" s="79">
        <v>0</v>
      </c>
      <c r="AS402" s="79"/>
      <c r="AT402" s="79"/>
      <c r="AU402" s="79"/>
      <c r="AV402" s="79"/>
      <c r="AW402" s="79"/>
      <c r="AX402" s="79"/>
      <c r="AY402" s="79"/>
      <c r="AZ402" s="79"/>
      <c r="BA402" s="78" t="str">
        <f>REPLACE(INDEX(GroupVertices[Group],MATCH(Edges[[#This Row],[Vertex 1]],GroupVertices[Vertex],0)),1,1,"")</f>
        <v>2</v>
      </c>
      <c r="BB402" s="78" t="str">
        <f>REPLACE(INDEX(GroupVertices[Group],MATCH(Edges[[#This Row],[Vertex 2]],GroupVertices[Vertex],0)),1,1,"")</f>
        <v>2</v>
      </c>
    </row>
    <row r="403" spans="1:54" ht="15">
      <c r="A403" s="65" t="s">
        <v>278</v>
      </c>
      <c r="B403" s="65" t="s">
        <v>278</v>
      </c>
      <c r="C403" s="66" t="s">
        <v>2795</v>
      </c>
      <c r="D403" s="67"/>
      <c r="E403" s="68"/>
      <c r="F403" s="69"/>
      <c r="G403" s="66"/>
      <c r="H403" s="70"/>
      <c r="I403" s="71"/>
      <c r="J403" s="71"/>
      <c r="K403" s="34" t="s">
        <v>65</v>
      </c>
      <c r="L403" s="77">
        <v>403</v>
      </c>
      <c r="M403" s="77"/>
      <c r="N403" s="73"/>
      <c r="O403" s="79" t="s">
        <v>178</v>
      </c>
      <c r="P403" s="81">
        <v>43534.84626157407</v>
      </c>
      <c r="Q403" s="79" t="s">
        <v>494</v>
      </c>
      <c r="R403" s="79"/>
      <c r="S403" s="79"/>
      <c r="T403" s="79" t="s">
        <v>787</v>
      </c>
      <c r="U403" s="79"/>
      <c r="V403" s="82" t="s">
        <v>868</v>
      </c>
      <c r="W403" s="81">
        <v>43534.84626157407</v>
      </c>
      <c r="X403" s="82" t="s">
        <v>1261</v>
      </c>
      <c r="Y403" s="79"/>
      <c r="Z403" s="79"/>
      <c r="AA403" s="85" t="s">
        <v>1845</v>
      </c>
      <c r="AB403" s="79"/>
      <c r="AC403" s="79" t="b">
        <v>0</v>
      </c>
      <c r="AD403" s="79">
        <v>2</v>
      </c>
      <c r="AE403" s="85" t="s">
        <v>2100</v>
      </c>
      <c r="AF403" s="79" t="b">
        <v>0</v>
      </c>
      <c r="AG403" s="79" t="s">
        <v>2139</v>
      </c>
      <c r="AH403" s="79"/>
      <c r="AI403" s="85" t="s">
        <v>2100</v>
      </c>
      <c r="AJ403" s="79" t="b">
        <v>0</v>
      </c>
      <c r="AK403" s="79">
        <v>1</v>
      </c>
      <c r="AL403" s="85" t="s">
        <v>2100</v>
      </c>
      <c r="AM403" s="79" t="s">
        <v>2144</v>
      </c>
      <c r="AN403" s="79" t="b">
        <v>0</v>
      </c>
      <c r="AO403" s="85" t="s">
        <v>1845</v>
      </c>
      <c r="AP403" s="79" t="s">
        <v>178</v>
      </c>
      <c r="AQ403" s="79">
        <v>0</v>
      </c>
      <c r="AR403" s="79">
        <v>0</v>
      </c>
      <c r="AS403" s="79"/>
      <c r="AT403" s="79"/>
      <c r="AU403" s="79"/>
      <c r="AV403" s="79"/>
      <c r="AW403" s="79"/>
      <c r="AX403" s="79"/>
      <c r="AY403" s="79"/>
      <c r="AZ403" s="79"/>
      <c r="BA403" s="78" t="str">
        <f>REPLACE(INDEX(GroupVertices[Group],MATCH(Edges[[#This Row],[Vertex 1]],GroupVertices[Vertex],0)),1,1,"")</f>
        <v>2</v>
      </c>
      <c r="BB403" s="78" t="str">
        <f>REPLACE(INDEX(GroupVertices[Group],MATCH(Edges[[#This Row],[Vertex 2]],GroupVertices[Vertex],0)),1,1,"")</f>
        <v>2</v>
      </c>
    </row>
    <row r="404" spans="1:54" ht="15">
      <c r="A404" s="65" t="s">
        <v>278</v>
      </c>
      <c r="B404" s="65" t="s">
        <v>278</v>
      </c>
      <c r="C404" s="66" t="s">
        <v>2795</v>
      </c>
      <c r="D404" s="67"/>
      <c r="E404" s="68"/>
      <c r="F404" s="69"/>
      <c r="G404" s="66"/>
      <c r="H404" s="70"/>
      <c r="I404" s="71"/>
      <c r="J404" s="71"/>
      <c r="K404" s="34" t="s">
        <v>65</v>
      </c>
      <c r="L404" s="77">
        <v>404</v>
      </c>
      <c r="M404" s="77"/>
      <c r="N404" s="73"/>
      <c r="O404" s="79" t="s">
        <v>178</v>
      </c>
      <c r="P404" s="81">
        <v>43534.85555555556</v>
      </c>
      <c r="Q404" s="79" t="s">
        <v>596</v>
      </c>
      <c r="R404" s="79"/>
      <c r="S404" s="79"/>
      <c r="T404" s="79" t="s">
        <v>787</v>
      </c>
      <c r="U404" s="79"/>
      <c r="V404" s="82" t="s">
        <v>868</v>
      </c>
      <c r="W404" s="81">
        <v>43534.85555555556</v>
      </c>
      <c r="X404" s="82" t="s">
        <v>1265</v>
      </c>
      <c r="Y404" s="79"/>
      <c r="Z404" s="79"/>
      <c r="AA404" s="85" t="s">
        <v>1849</v>
      </c>
      <c r="AB404" s="79"/>
      <c r="AC404" s="79" t="b">
        <v>0</v>
      </c>
      <c r="AD404" s="79">
        <v>3</v>
      </c>
      <c r="AE404" s="85" t="s">
        <v>2100</v>
      </c>
      <c r="AF404" s="79" t="b">
        <v>0</v>
      </c>
      <c r="AG404" s="79" t="s">
        <v>2139</v>
      </c>
      <c r="AH404" s="79"/>
      <c r="AI404" s="85" t="s">
        <v>2100</v>
      </c>
      <c r="AJ404" s="79" t="b">
        <v>0</v>
      </c>
      <c r="AK404" s="79">
        <v>0</v>
      </c>
      <c r="AL404" s="85" t="s">
        <v>2100</v>
      </c>
      <c r="AM404" s="79" t="s">
        <v>2144</v>
      </c>
      <c r="AN404" s="79" t="b">
        <v>0</v>
      </c>
      <c r="AO404" s="85" t="s">
        <v>1849</v>
      </c>
      <c r="AP404" s="79" t="s">
        <v>178</v>
      </c>
      <c r="AQ404" s="79">
        <v>0</v>
      </c>
      <c r="AR404" s="79">
        <v>0</v>
      </c>
      <c r="AS404" s="79"/>
      <c r="AT404" s="79"/>
      <c r="AU404" s="79"/>
      <c r="AV404" s="79"/>
      <c r="AW404" s="79"/>
      <c r="AX404" s="79"/>
      <c r="AY404" s="79"/>
      <c r="AZ404" s="79"/>
      <c r="BA404" s="78" t="str">
        <f>REPLACE(INDEX(GroupVertices[Group],MATCH(Edges[[#This Row],[Vertex 1]],GroupVertices[Vertex],0)),1,1,"")</f>
        <v>2</v>
      </c>
      <c r="BB404" s="78" t="str">
        <f>REPLACE(INDEX(GroupVertices[Group],MATCH(Edges[[#This Row],[Vertex 2]],GroupVertices[Vertex],0)),1,1,"")</f>
        <v>2</v>
      </c>
    </row>
    <row r="405" spans="1:54" ht="15">
      <c r="A405" s="65" t="s">
        <v>278</v>
      </c>
      <c r="B405" s="65" t="s">
        <v>278</v>
      </c>
      <c r="C405" s="66" t="s">
        <v>2795</v>
      </c>
      <c r="D405" s="67"/>
      <c r="E405" s="68"/>
      <c r="F405" s="69"/>
      <c r="G405" s="66"/>
      <c r="H405" s="70"/>
      <c r="I405" s="71"/>
      <c r="J405" s="71"/>
      <c r="K405" s="34" t="s">
        <v>65</v>
      </c>
      <c r="L405" s="77">
        <v>405</v>
      </c>
      <c r="M405" s="77"/>
      <c r="N405" s="73"/>
      <c r="O405" s="79" t="s">
        <v>178</v>
      </c>
      <c r="P405" s="81">
        <v>43534.863032407404</v>
      </c>
      <c r="Q405" s="79" t="s">
        <v>601</v>
      </c>
      <c r="R405" s="79"/>
      <c r="S405" s="79"/>
      <c r="T405" s="79" t="s">
        <v>787</v>
      </c>
      <c r="U405" s="79"/>
      <c r="V405" s="82" t="s">
        <v>868</v>
      </c>
      <c r="W405" s="81">
        <v>43534.863032407404</v>
      </c>
      <c r="X405" s="82" t="s">
        <v>1271</v>
      </c>
      <c r="Y405" s="79"/>
      <c r="Z405" s="79"/>
      <c r="AA405" s="85" t="s">
        <v>1855</v>
      </c>
      <c r="AB405" s="79"/>
      <c r="AC405" s="79" t="b">
        <v>0</v>
      </c>
      <c r="AD405" s="79">
        <v>2</v>
      </c>
      <c r="AE405" s="85" t="s">
        <v>2100</v>
      </c>
      <c r="AF405" s="79" t="b">
        <v>0</v>
      </c>
      <c r="AG405" s="79" t="s">
        <v>2139</v>
      </c>
      <c r="AH405" s="79"/>
      <c r="AI405" s="85" t="s">
        <v>2100</v>
      </c>
      <c r="AJ405" s="79" t="b">
        <v>0</v>
      </c>
      <c r="AK405" s="79">
        <v>0</v>
      </c>
      <c r="AL405" s="85" t="s">
        <v>2100</v>
      </c>
      <c r="AM405" s="79" t="s">
        <v>2144</v>
      </c>
      <c r="AN405" s="79" t="b">
        <v>0</v>
      </c>
      <c r="AO405" s="85" t="s">
        <v>1855</v>
      </c>
      <c r="AP405" s="79" t="s">
        <v>178</v>
      </c>
      <c r="AQ405" s="79">
        <v>0</v>
      </c>
      <c r="AR405" s="79">
        <v>0</v>
      </c>
      <c r="AS405" s="79"/>
      <c r="AT405" s="79"/>
      <c r="AU405" s="79"/>
      <c r="AV405" s="79"/>
      <c r="AW405" s="79"/>
      <c r="AX405" s="79"/>
      <c r="AY405" s="79"/>
      <c r="AZ405" s="79"/>
      <c r="BA405" s="78" t="str">
        <f>REPLACE(INDEX(GroupVertices[Group],MATCH(Edges[[#This Row],[Vertex 1]],GroupVertices[Vertex],0)),1,1,"")</f>
        <v>2</v>
      </c>
      <c r="BB405" s="78" t="str">
        <f>REPLACE(INDEX(GroupVertices[Group],MATCH(Edges[[#This Row],[Vertex 2]],GroupVertices[Vertex],0)),1,1,"")</f>
        <v>2</v>
      </c>
    </row>
    <row r="406" spans="1:54" ht="15">
      <c r="A406" s="65" t="s">
        <v>278</v>
      </c>
      <c r="B406" s="65" t="s">
        <v>278</v>
      </c>
      <c r="C406" s="66" t="s">
        <v>2795</v>
      </c>
      <c r="D406" s="67"/>
      <c r="E406" s="68"/>
      <c r="F406" s="69"/>
      <c r="G406" s="66"/>
      <c r="H406" s="70"/>
      <c r="I406" s="71"/>
      <c r="J406" s="71"/>
      <c r="K406" s="34" t="s">
        <v>65</v>
      </c>
      <c r="L406" s="77">
        <v>406</v>
      </c>
      <c r="M406" s="77"/>
      <c r="N406" s="73"/>
      <c r="O406" s="79" t="s">
        <v>178</v>
      </c>
      <c r="P406" s="81">
        <v>43534.86347222222</v>
      </c>
      <c r="Q406" s="79" t="s">
        <v>602</v>
      </c>
      <c r="R406" s="79"/>
      <c r="S406" s="79"/>
      <c r="T406" s="79" t="s">
        <v>787</v>
      </c>
      <c r="U406" s="79"/>
      <c r="V406" s="82" t="s">
        <v>868</v>
      </c>
      <c r="W406" s="81">
        <v>43534.86347222222</v>
      </c>
      <c r="X406" s="82" t="s">
        <v>1272</v>
      </c>
      <c r="Y406" s="79"/>
      <c r="Z406" s="79"/>
      <c r="AA406" s="85" t="s">
        <v>1856</v>
      </c>
      <c r="AB406" s="79"/>
      <c r="AC406" s="79" t="b">
        <v>0</v>
      </c>
      <c r="AD406" s="79">
        <v>5</v>
      </c>
      <c r="AE406" s="85" t="s">
        <v>2100</v>
      </c>
      <c r="AF406" s="79" t="b">
        <v>0</v>
      </c>
      <c r="AG406" s="79" t="s">
        <v>2139</v>
      </c>
      <c r="AH406" s="79"/>
      <c r="AI406" s="85" t="s">
        <v>2100</v>
      </c>
      <c r="AJ406" s="79" t="b">
        <v>0</v>
      </c>
      <c r="AK406" s="79">
        <v>0</v>
      </c>
      <c r="AL406" s="85" t="s">
        <v>2100</v>
      </c>
      <c r="AM406" s="79" t="s">
        <v>2144</v>
      </c>
      <c r="AN406" s="79" t="b">
        <v>0</v>
      </c>
      <c r="AO406" s="85" t="s">
        <v>1856</v>
      </c>
      <c r="AP406" s="79" t="s">
        <v>178</v>
      </c>
      <c r="AQ406" s="79">
        <v>0</v>
      </c>
      <c r="AR406" s="79">
        <v>0</v>
      </c>
      <c r="AS406" s="79"/>
      <c r="AT406" s="79"/>
      <c r="AU406" s="79"/>
      <c r="AV406" s="79"/>
      <c r="AW406" s="79"/>
      <c r="AX406" s="79"/>
      <c r="AY406" s="79"/>
      <c r="AZ406" s="79"/>
      <c r="BA406" s="78" t="str">
        <f>REPLACE(INDEX(GroupVertices[Group],MATCH(Edges[[#This Row],[Vertex 1]],GroupVertices[Vertex],0)),1,1,"")</f>
        <v>2</v>
      </c>
      <c r="BB406" s="78" t="str">
        <f>REPLACE(INDEX(GroupVertices[Group],MATCH(Edges[[#This Row],[Vertex 2]],GroupVertices[Vertex],0)),1,1,"")</f>
        <v>2</v>
      </c>
    </row>
    <row r="407" spans="1:54" ht="15">
      <c r="A407" s="65" t="s">
        <v>278</v>
      </c>
      <c r="B407" s="65" t="s">
        <v>278</v>
      </c>
      <c r="C407" s="66" t="s">
        <v>2795</v>
      </c>
      <c r="D407" s="67"/>
      <c r="E407" s="68"/>
      <c r="F407" s="69"/>
      <c r="G407" s="66"/>
      <c r="H407" s="70"/>
      <c r="I407" s="71"/>
      <c r="J407" s="71"/>
      <c r="K407" s="34" t="s">
        <v>65</v>
      </c>
      <c r="L407" s="77">
        <v>407</v>
      </c>
      <c r="M407" s="77"/>
      <c r="N407" s="73"/>
      <c r="O407" s="79" t="s">
        <v>178</v>
      </c>
      <c r="P407" s="81">
        <v>43534.86457175926</v>
      </c>
      <c r="Q407" s="79" t="s">
        <v>502</v>
      </c>
      <c r="R407" s="79"/>
      <c r="S407" s="79"/>
      <c r="T407" s="79" t="s">
        <v>787</v>
      </c>
      <c r="U407" s="79"/>
      <c r="V407" s="82" t="s">
        <v>868</v>
      </c>
      <c r="W407" s="81">
        <v>43534.86457175926</v>
      </c>
      <c r="X407" s="82" t="s">
        <v>1274</v>
      </c>
      <c r="Y407" s="79"/>
      <c r="Z407" s="79"/>
      <c r="AA407" s="85" t="s">
        <v>1858</v>
      </c>
      <c r="AB407" s="79"/>
      <c r="AC407" s="79" t="b">
        <v>0</v>
      </c>
      <c r="AD407" s="79">
        <v>4</v>
      </c>
      <c r="AE407" s="85" t="s">
        <v>2100</v>
      </c>
      <c r="AF407" s="79" t="b">
        <v>0</v>
      </c>
      <c r="AG407" s="79" t="s">
        <v>2139</v>
      </c>
      <c r="AH407" s="79"/>
      <c r="AI407" s="85" t="s">
        <v>2100</v>
      </c>
      <c r="AJ407" s="79" t="b">
        <v>0</v>
      </c>
      <c r="AK407" s="79">
        <v>1</v>
      </c>
      <c r="AL407" s="85" t="s">
        <v>2100</v>
      </c>
      <c r="AM407" s="79" t="s">
        <v>2144</v>
      </c>
      <c r="AN407" s="79" t="b">
        <v>0</v>
      </c>
      <c r="AO407" s="85" t="s">
        <v>1858</v>
      </c>
      <c r="AP407" s="79" t="s">
        <v>178</v>
      </c>
      <c r="AQ407" s="79">
        <v>0</v>
      </c>
      <c r="AR407" s="79">
        <v>0</v>
      </c>
      <c r="AS407" s="79"/>
      <c r="AT407" s="79"/>
      <c r="AU407" s="79"/>
      <c r="AV407" s="79"/>
      <c r="AW407" s="79"/>
      <c r="AX407" s="79"/>
      <c r="AY407" s="79"/>
      <c r="AZ407" s="79"/>
      <c r="BA407" s="78" t="str">
        <f>REPLACE(INDEX(GroupVertices[Group],MATCH(Edges[[#This Row],[Vertex 1]],GroupVertices[Vertex],0)),1,1,"")</f>
        <v>2</v>
      </c>
      <c r="BB407" s="78" t="str">
        <f>REPLACE(INDEX(GroupVertices[Group],MATCH(Edges[[#This Row],[Vertex 2]],GroupVertices[Vertex],0)),1,1,"")</f>
        <v>2</v>
      </c>
    </row>
    <row r="408" spans="1:54" ht="15">
      <c r="A408" s="65" t="s">
        <v>278</v>
      </c>
      <c r="B408" s="65" t="s">
        <v>278</v>
      </c>
      <c r="C408" s="66" t="s">
        <v>2795</v>
      </c>
      <c r="D408" s="67"/>
      <c r="E408" s="68"/>
      <c r="F408" s="69"/>
      <c r="G408" s="66"/>
      <c r="H408" s="70"/>
      <c r="I408" s="71"/>
      <c r="J408" s="71"/>
      <c r="K408" s="34" t="s">
        <v>65</v>
      </c>
      <c r="L408" s="77">
        <v>408</v>
      </c>
      <c r="M408" s="77"/>
      <c r="N408" s="73"/>
      <c r="O408" s="79" t="s">
        <v>178</v>
      </c>
      <c r="P408" s="81">
        <v>43534.864849537036</v>
      </c>
      <c r="Q408" s="79" t="s">
        <v>603</v>
      </c>
      <c r="R408" s="79"/>
      <c r="S408" s="79"/>
      <c r="T408" s="79" t="s">
        <v>787</v>
      </c>
      <c r="U408" s="79"/>
      <c r="V408" s="82" t="s">
        <v>868</v>
      </c>
      <c r="W408" s="81">
        <v>43534.864849537036</v>
      </c>
      <c r="X408" s="82" t="s">
        <v>1275</v>
      </c>
      <c r="Y408" s="79"/>
      <c r="Z408" s="79"/>
      <c r="AA408" s="85" t="s">
        <v>1859</v>
      </c>
      <c r="AB408" s="85" t="s">
        <v>1858</v>
      </c>
      <c r="AC408" s="79" t="b">
        <v>0</v>
      </c>
      <c r="AD408" s="79">
        <v>3</v>
      </c>
      <c r="AE408" s="85" t="s">
        <v>2131</v>
      </c>
      <c r="AF408" s="79" t="b">
        <v>0</v>
      </c>
      <c r="AG408" s="79" t="s">
        <v>2139</v>
      </c>
      <c r="AH408" s="79"/>
      <c r="AI408" s="85" t="s">
        <v>2100</v>
      </c>
      <c r="AJ408" s="79" t="b">
        <v>0</v>
      </c>
      <c r="AK408" s="79">
        <v>0</v>
      </c>
      <c r="AL408" s="85" t="s">
        <v>2100</v>
      </c>
      <c r="AM408" s="79" t="s">
        <v>2144</v>
      </c>
      <c r="AN408" s="79" t="b">
        <v>0</v>
      </c>
      <c r="AO408" s="85" t="s">
        <v>1858</v>
      </c>
      <c r="AP408" s="79" t="s">
        <v>178</v>
      </c>
      <c r="AQ408" s="79">
        <v>0</v>
      </c>
      <c r="AR408" s="79">
        <v>0</v>
      </c>
      <c r="AS408" s="79"/>
      <c r="AT408" s="79"/>
      <c r="AU408" s="79"/>
      <c r="AV408" s="79"/>
      <c r="AW408" s="79"/>
      <c r="AX408" s="79"/>
      <c r="AY408" s="79"/>
      <c r="AZ408" s="79"/>
      <c r="BA408" s="78" t="str">
        <f>REPLACE(INDEX(GroupVertices[Group],MATCH(Edges[[#This Row],[Vertex 1]],GroupVertices[Vertex],0)),1,1,"")</f>
        <v>2</v>
      </c>
      <c r="BB408" s="78" t="str">
        <f>REPLACE(INDEX(GroupVertices[Group],MATCH(Edges[[#This Row],[Vertex 2]],GroupVertices[Vertex],0)),1,1,"")</f>
        <v>2</v>
      </c>
    </row>
    <row r="409" spans="1:54" ht="15">
      <c r="A409" s="65" t="s">
        <v>278</v>
      </c>
      <c r="B409" s="65" t="s">
        <v>278</v>
      </c>
      <c r="C409" s="66" t="s">
        <v>2795</v>
      </c>
      <c r="D409" s="67"/>
      <c r="E409" s="68"/>
      <c r="F409" s="69"/>
      <c r="G409" s="66"/>
      <c r="H409" s="70"/>
      <c r="I409" s="71"/>
      <c r="J409" s="71"/>
      <c r="K409" s="34" t="s">
        <v>65</v>
      </c>
      <c r="L409" s="77">
        <v>409</v>
      </c>
      <c r="M409" s="77"/>
      <c r="N409" s="73"/>
      <c r="O409" s="79" t="s">
        <v>178</v>
      </c>
      <c r="P409" s="81">
        <v>43534.883564814816</v>
      </c>
      <c r="Q409" s="79" t="s">
        <v>610</v>
      </c>
      <c r="R409" s="79"/>
      <c r="S409" s="79"/>
      <c r="T409" s="79" t="s">
        <v>787</v>
      </c>
      <c r="U409" s="79"/>
      <c r="V409" s="82" t="s">
        <v>868</v>
      </c>
      <c r="W409" s="81">
        <v>43534.883564814816</v>
      </c>
      <c r="X409" s="82" t="s">
        <v>1284</v>
      </c>
      <c r="Y409" s="79"/>
      <c r="Z409" s="79"/>
      <c r="AA409" s="85" t="s">
        <v>1868</v>
      </c>
      <c r="AB409" s="79"/>
      <c r="AC409" s="79" t="b">
        <v>0</v>
      </c>
      <c r="AD409" s="79">
        <v>1</v>
      </c>
      <c r="AE409" s="85" t="s">
        <v>2100</v>
      </c>
      <c r="AF409" s="79" t="b">
        <v>0</v>
      </c>
      <c r="AG409" s="79" t="s">
        <v>2139</v>
      </c>
      <c r="AH409" s="79"/>
      <c r="AI409" s="85" t="s">
        <v>2100</v>
      </c>
      <c r="AJ409" s="79" t="b">
        <v>0</v>
      </c>
      <c r="AK409" s="79">
        <v>0</v>
      </c>
      <c r="AL409" s="85" t="s">
        <v>2100</v>
      </c>
      <c r="AM409" s="79" t="s">
        <v>2144</v>
      </c>
      <c r="AN409" s="79" t="b">
        <v>0</v>
      </c>
      <c r="AO409" s="85" t="s">
        <v>1868</v>
      </c>
      <c r="AP409" s="79" t="s">
        <v>178</v>
      </c>
      <c r="AQ409" s="79">
        <v>0</v>
      </c>
      <c r="AR409" s="79">
        <v>0</v>
      </c>
      <c r="AS409" s="79"/>
      <c r="AT409" s="79"/>
      <c r="AU409" s="79"/>
      <c r="AV409" s="79"/>
      <c r="AW409" s="79"/>
      <c r="AX409" s="79"/>
      <c r="AY409" s="79"/>
      <c r="AZ409" s="79"/>
      <c r="BA409" s="78" t="str">
        <f>REPLACE(INDEX(GroupVertices[Group],MATCH(Edges[[#This Row],[Vertex 1]],GroupVertices[Vertex],0)),1,1,"")</f>
        <v>2</v>
      </c>
      <c r="BB409" s="78" t="str">
        <f>REPLACE(INDEX(GroupVertices[Group],MATCH(Edges[[#This Row],[Vertex 2]],GroupVertices[Vertex],0)),1,1,"")</f>
        <v>2</v>
      </c>
    </row>
    <row r="410" spans="1:54" ht="15">
      <c r="A410" s="65" t="s">
        <v>299</v>
      </c>
      <c r="B410" s="65" t="s">
        <v>278</v>
      </c>
      <c r="C410" s="66" t="s">
        <v>2798</v>
      </c>
      <c r="D410" s="67"/>
      <c r="E410" s="68"/>
      <c r="F410" s="69"/>
      <c r="G410" s="66"/>
      <c r="H410" s="70"/>
      <c r="I410" s="71"/>
      <c r="J410" s="71"/>
      <c r="K410" s="34" t="s">
        <v>65</v>
      </c>
      <c r="L410" s="77">
        <v>410</v>
      </c>
      <c r="M410" s="77"/>
      <c r="N410" s="73"/>
      <c r="O410" s="79" t="s">
        <v>326</v>
      </c>
      <c r="P410" s="81">
        <v>43534.91321759259</v>
      </c>
      <c r="Q410" s="79" t="s">
        <v>616</v>
      </c>
      <c r="R410" s="79"/>
      <c r="S410" s="79"/>
      <c r="T410" s="79" t="s">
        <v>787</v>
      </c>
      <c r="U410" s="79"/>
      <c r="V410" s="82" t="s">
        <v>889</v>
      </c>
      <c r="W410" s="81">
        <v>43534.91321759259</v>
      </c>
      <c r="X410" s="82" t="s">
        <v>1291</v>
      </c>
      <c r="Y410" s="79"/>
      <c r="Z410" s="79"/>
      <c r="AA410" s="85" t="s">
        <v>1875</v>
      </c>
      <c r="AB410" s="85" t="s">
        <v>1878</v>
      </c>
      <c r="AC410" s="79" t="b">
        <v>0</v>
      </c>
      <c r="AD410" s="79">
        <v>2</v>
      </c>
      <c r="AE410" s="85" t="s">
        <v>2112</v>
      </c>
      <c r="AF410" s="79" t="b">
        <v>0</v>
      </c>
      <c r="AG410" s="79" t="s">
        <v>2139</v>
      </c>
      <c r="AH410" s="79"/>
      <c r="AI410" s="85" t="s">
        <v>2100</v>
      </c>
      <c r="AJ410" s="79" t="b">
        <v>0</v>
      </c>
      <c r="AK410" s="79">
        <v>0</v>
      </c>
      <c r="AL410" s="85" t="s">
        <v>2100</v>
      </c>
      <c r="AM410" s="79" t="s">
        <v>2145</v>
      </c>
      <c r="AN410" s="79" t="b">
        <v>0</v>
      </c>
      <c r="AO410" s="85" t="s">
        <v>1878</v>
      </c>
      <c r="AP410" s="79" t="s">
        <v>178</v>
      </c>
      <c r="AQ410" s="79">
        <v>0</v>
      </c>
      <c r="AR410" s="79">
        <v>0</v>
      </c>
      <c r="AS410" s="79"/>
      <c r="AT410" s="79"/>
      <c r="AU410" s="79"/>
      <c r="AV410" s="79"/>
      <c r="AW410" s="79"/>
      <c r="AX410" s="79"/>
      <c r="AY410" s="79"/>
      <c r="AZ410" s="79"/>
      <c r="BA410" s="78" t="str">
        <f>REPLACE(INDEX(GroupVertices[Group],MATCH(Edges[[#This Row],[Vertex 1]],GroupVertices[Vertex],0)),1,1,"")</f>
        <v>2</v>
      </c>
      <c r="BB410" s="78" t="str">
        <f>REPLACE(INDEX(GroupVertices[Group],MATCH(Edges[[#This Row],[Vertex 2]],GroupVertices[Vertex],0)),1,1,"")</f>
        <v>2</v>
      </c>
    </row>
    <row r="411" spans="1:54" ht="15">
      <c r="A411" s="65" t="s">
        <v>299</v>
      </c>
      <c r="B411" s="65" t="s">
        <v>278</v>
      </c>
      <c r="C411" s="66" t="s">
        <v>2797</v>
      </c>
      <c r="D411" s="67"/>
      <c r="E411" s="68"/>
      <c r="F411" s="69"/>
      <c r="G411" s="66"/>
      <c r="H411" s="70"/>
      <c r="I411" s="71"/>
      <c r="J411" s="71"/>
      <c r="K411" s="34" t="s">
        <v>65</v>
      </c>
      <c r="L411" s="77">
        <v>411</v>
      </c>
      <c r="M411" s="77"/>
      <c r="N411" s="73"/>
      <c r="O411" s="79" t="s">
        <v>327</v>
      </c>
      <c r="P411" s="81">
        <v>43534.915659722225</v>
      </c>
      <c r="Q411" s="79" t="s">
        <v>617</v>
      </c>
      <c r="R411" s="79"/>
      <c r="S411" s="79"/>
      <c r="T411" s="79" t="s">
        <v>787</v>
      </c>
      <c r="U411" s="79"/>
      <c r="V411" s="82" t="s">
        <v>889</v>
      </c>
      <c r="W411" s="81">
        <v>43534.915659722225</v>
      </c>
      <c r="X411" s="82" t="s">
        <v>1292</v>
      </c>
      <c r="Y411" s="79"/>
      <c r="Z411" s="79"/>
      <c r="AA411" s="85" t="s">
        <v>1876</v>
      </c>
      <c r="AB411" s="85" t="s">
        <v>1846</v>
      </c>
      <c r="AC411" s="79" t="b">
        <v>0</v>
      </c>
      <c r="AD411" s="79">
        <v>4</v>
      </c>
      <c r="AE411" s="85" t="s">
        <v>2131</v>
      </c>
      <c r="AF411" s="79" t="b">
        <v>0</v>
      </c>
      <c r="AG411" s="79" t="s">
        <v>2139</v>
      </c>
      <c r="AH411" s="79"/>
      <c r="AI411" s="85" t="s">
        <v>2100</v>
      </c>
      <c r="AJ411" s="79" t="b">
        <v>0</v>
      </c>
      <c r="AK411" s="79">
        <v>0</v>
      </c>
      <c r="AL411" s="85" t="s">
        <v>2100</v>
      </c>
      <c r="AM411" s="79" t="s">
        <v>2145</v>
      </c>
      <c r="AN411" s="79" t="b">
        <v>0</v>
      </c>
      <c r="AO411" s="85" t="s">
        <v>1846</v>
      </c>
      <c r="AP411" s="79" t="s">
        <v>178</v>
      </c>
      <c r="AQ411" s="79">
        <v>0</v>
      </c>
      <c r="AR411" s="79">
        <v>0</v>
      </c>
      <c r="AS411" s="79"/>
      <c r="AT411" s="79"/>
      <c r="AU411" s="79"/>
      <c r="AV411" s="79"/>
      <c r="AW411" s="79"/>
      <c r="AX411" s="79"/>
      <c r="AY411" s="79"/>
      <c r="AZ411" s="79"/>
      <c r="BA411" s="78" t="str">
        <f>REPLACE(INDEX(GroupVertices[Group],MATCH(Edges[[#This Row],[Vertex 1]],GroupVertices[Vertex],0)),1,1,"")</f>
        <v>2</v>
      </c>
      <c r="BB411" s="78" t="str">
        <f>REPLACE(INDEX(GroupVertices[Group],MATCH(Edges[[#This Row],[Vertex 2]],GroupVertices[Vertex],0)),1,1,"")</f>
        <v>2</v>
      </c>
    </row>
    <row r="412" spans="1:54" ht="15">
      <c r="A412" s="65" t="s">
        <v>299</v>
      </c>
      <c r="B412" s="65" t="s">
        <v>278</v>
      </c>
      <c r="C412" s="66" t="s">
        <v>2797</v>
      </c>
      <c r="D412" s="67"/>
      <c r="E412" s="68"/>
      <c r="F412" s="69"/>
      <c r="G412" s="66"/>
      <c r="H412" s="70"/>
      <c r="I412" s="71"/>
      <c r="J412" s="71"/>
      <c r="K412" s="34" t="s">
        <v>65</v>
      </c>
      <c r="L412" s="77">
        <v>412</v>
      </c>
      <c r="M412" s="77"/>
      <c r="N412" s="73"/>
      <c r="O412" s="79" t="s">
        <v>327</v>
      </c>
      <c r="P412" s="81">
        <v>43534.92564814815</v>
      </c>
      <c r="Q412" s="79" t="s">
        <v>618</v>
      </c>
      <c r="R412" s="79"/>
      <c r="S412" s="79"/>
      <c r="T412" s="79" t="s">
        <v>787</v>
      </c>
      <c r="U412" s="79"/>
      <c r="V412" s="82" t="s">
        <v>889</v>
      </c>
      <c r="W412" s="81">
        <v>43534.92564814815</v>
      </c>
      <c r="X412" s="82" t="s">
        <v>1293</v>
      </c>
      <c r="Y412" s="79"/>
      <c r="Z412" s="79"/>
      <c r="AA412" s="85" t="s">
        <v>1877</v>
      </c>
      <c r="AB412" s="85" t="s">
        <v>2095</v>
      </c>
      <c r="AC412" s="79" t="b">
        <v>0</v>
      </c>
      <c r="AD412" s="79">
        <v>2</v>
      </c>
      <c r="AE412" s="85" t="s">
        <v>2131</v>
      </c>
      <c r="AF412" s="79" t="b">
        <v>0</v>
      </c>
      <c r="AG412" s="79" t="s">
        <v>2139</v>
      </c>
      <c r="AH412" s="79"/>
      <c r="AI412" s="85" t="s">
        <v>2100</v>
      </c>
      <c r="AJ412" s="79" t="b">
        <v>0</v>
      </c>
      <c r="AK412" s="79">
        <v>0</v>
      </c>
      <c r="AL412" s="85" t="s">
        <v>2100</v>
      </c>
      <c r="AM412" s="79" t="s">
        <v>2145</v>
      </c>
      <c r="AN412" s="79" t="b">
        <v>0</v>
      </c>
      <c r="AO412" s="85" t="s">
        <v>2095</v>
      </c>
      <c r="AP412" s="79" t="s">
        <v>178</v>
      </c>
      <c r="AQ412" s="79">
        <v>0</v>
      </c>
      <c r="AR412" s="79">
        <v>0</v>
      </c>
      <c r="AS412" s="79"/>
      <c r="AT412" s="79"/>
      <c r="AU412" s="79"/>
      <c r="AV412" s="79"/>
      <c r="AW412" s="79"/>
      <c r="AX412" s="79"/>
      <c r="AY412" s="79"/>
      <c r="AZ412" s="79"/>
      <c r="BA412" s="78" t="str">
        <f>REPLACE(INDEX(GroupVertices[Group],MATCH(Edges[[#This Row],[Vertex 1]],GroupVertices[Vertex],0)),1,1,"")</f>
        <v>2</v>
      </c>
      <c r="BB412" s="78" t="str">
        <f>REPLACE(INDEX(GroupVertices[Group],MATCH(Edges[[#This Row],[Vertex 2]],GroupVertices[Vertex],0)),1,1,"")</f>
        <v>2</v>
      </c>
    </row>
    <row r="413" spans="1:54" ht="15">
      <c r="A413" s="65" t="s">
        <v>277</v>
      </c>
      <c r="B413" s="65" t="s">
        <v>278</v>
      </c>
      <c r="C413" s="66" t="s">
        <v>2796</v>
      </c>
      <c r="D413" s="67"/>
      <c r="E413" s="68"/>
      <c r="F413" s="69"/>
      <c r="G413" s="66"/>
      <c r="H413" s="70"/>
      <c r="I413" s="71"/>
      <c r="J413" s="71"/>
      <c r="K413" s="34" t="s">
        <v>66</v>
      </c>
      <c r="L413" s="77">
        <v>413</v>
      </c>
      <c r="M413" s="77"/>
      <c r="N413" s="73"/>
      <c r="O413" s="79" t="s">
        <v>325</v>
      </c>
      <c r="P413" s="81">
        <v>43534.843506944446</v>
      </c>
      <c r="Q413" s="79" t="s">
        <v>490</v>
      </c>
      <c r="R413" s="79"/>
      <c r="S413" s="79"/>
      <c r="T413" s="79"/>
      <c r="U413" s="79"/>
      <c r="V413" s="82" t="s">
        <v>867</v>
      </c>
      <c r="W413" s="81">
        <v>43534.843506944446</v>
      </c>
      <c r="X413" s="82" t="s">
        <v>1116</v>
      </c>
      <c r="Y413" s="79"/>
      <c r="Z413" s="79"/>
      <c r="AA413" s="85" t="s">
        <v>1698</v>
      </c>
      <c r="AB413" s="79"/>
      <c r="AC413" s="79" t="b">
        <v>0</v>
      </c>
      <c r="AD413" s="79">
        <v>0</v>
      </c>
      <c r="AE413" s="85" t="s">
        <v>2100</v>
      </c>
      <c r="AF413" s="79" t="b">
        <v>0</v>
      </c>
      <c r="AG413" s="79" t="s">
        <v>2139</v>
      </c>
      <c r="AH413" s="79"/>
      <c r="AI413" s="85" t="s">
        <v>2100</v>
      </c>
      <c r="AJ413" s="79" t="b">
        <v>0</v>
      </c>
      <c r="AK413" s="79">
        <v>1</v>
      </c>
      <c r="AL413" s="85" t="s">
        <v>1841</v>
      </c>
      <c r="AM413" s="79" t="s">
        <v>2149</v>
      </c>
      <c r="AN413" s="79" t="b">
        <v>0</v>
      </c>
      <c r="AO413" s="85" t="s">
        <v>1841</v>
      </c>
      <c r="AP413" s="79" t="s">
        <v>178</v>
      </c>
      <c r="AQ413" s="79">
        <v>0</v>
      </c>
      <c r="AR413" s="79">
        <v>0</v>
      </c>
      <c r="AS413" s="79"/>
      <c r="AT413" s="79"/>
      <c r="AU413" s="79"/>
      <c r="AV413" s="79"/>
      <c r="AW413" s="79"/>
      <c r="AX413" s="79"/>
      <c r="AY413" s="79"/>
      <c r="AZ413" s="79"/>
      <c r="BA413" s="78" t="str">
        <f>REPLACE(INDEX(GroupVertices[Group],MATCH(Edges[[#This Row],[Vertex 1]],GroupVertices[Vertex],0)),1,1,"")</f>
        <v>2</v>
      </c>
      <c r="BB413" s="78" t="str">
        <f>REPLACE(INDEX(GroupVertices[Group],MATCH(Edges[[#This Row],[Vertex 2]],GroupVertices[Vertex],0)),1,1,"")</f>
        <v>2</v>
      </c>
    </row>
    <row r="414" spans="1:54" ht="15">
      <c r="A414" s="65" t="s">
        <v>277</v>
      </c>
      <c r="B414" s="65" t="s">
        <v>278</v>
      </c>
      <c r="C414" s="66" t="s">
        <v>2796</v>
      </c>
      <c r="D414" s="67"/>
      <c r="E414" s="68"/>
      <c r="F414" s="69"/>
      <c r="G414" s="66"/>
      <c r="H414" s="70"/>
      <c r="I414" s="71"/>
      <c r="J414" s="71"/>
      <c r="K414" s="34" t="s">
        <v>66</v>
      </c>
      <c r="L414" s="77">
        <v>414</v>
      </c>
      <c r="M414" s="77"/>
      <c r="N414" s="73"/>
      <c r="O414" s="79" t="s">
        <v>325</v>
      </c>
      <c r="P414" s="81">
        <v>43534.84769675926</v>
      </c>
      <c r="Q414" s="79" t="s">
        <v>494</v>
      </c>
      <c r="R414" s="79"/>
      <c r="S414" s="79"/>
      <c r="T414" s="79"/>
      <c r="U414" s="79"/>
      <c r="V414" s="82" t="s">
        <v>867</v>
      </c>
      <c r="W414" s="81">
        <v>43534.84769675926</v>
      </c>
      <c r="X414" s="82" t="s">
        <v>1121</v>
      </c>
      <c r="Y414" s="79"/>
      <c r="Z414" s="79"/>
      <c r="AA414" s="85" t="s">
        <v>1703</v>
      </c>
      <c r="AB414" s="79"/>
      <c r="AC414" s="79" t="b">
        <v>0</v>
      </c>
      <c r="AD414" s="79">
        <v>0</v>
      </c>
      <c r="AE414" s="85" t="s">
        <v>2100</v>
      </c>
      <c r="AF414" s="79" t="b">
        <v>0</v>
      </c>
      <c r="AG414" s="79" t="s">
        <v>2139</v>
      </c>
      <c r="AH414" s="79"/>
      <c r="AI414" s="85" t="s">
        <v>2100</v>
      </c>
      <c r="AJ414" s="79" t="b">
        <v>0</v>
      </c>
      <c r="AK414" s="79">
        <v>1</v>
      </c>
      <c r="AL414" s="85" t="s">
        <v>1845</v>
      </c>
      <c r="AM414" s="79" t="s">
        <v>2149</v>
      </c>
      <c r="AN414" s="79" t="b">
        <v>0</v>
      </c>
      <c r="AO414" s="85" t="s">
        <v>1845</v>
      </c>
      <c r="AP414" s="79" t="s">
        <v>178</v>
      </c>
      <c r="AQ414" s="79">
        <v>0</v>
      </c>
      <c r="AR414" s="79">
        <v>0</v>
      </c>
      <c r="AS414" s="79"/>
      <c r="AT414" s="79"/>
      <c r="AU414" s="79"/>
      <c r="AV414" s="79"/>
      <c r="AW414" s="79"/>
      <c r="AX414" s="79"/>
      <c r="AY414" s="79"/>
      <c r="AZ414" s="79"/>
      <c r="BA414" s="78" t="str">
        <f>REPLACE(INDEX(GroupVertices[Group],MATCH(Edges[[#This Row],[Vertex 1]],GroupVertices[Vertex],0)),1,1,"")</f>
        <v>2</v>
      </c>
      <c r="BB414" s="78" t="str">
        <f>REPLACE(INDEX(GroupVertices[Group],MATCH(Edges[[#This Row],[Vertex 2]],GroupVertices[Vertex],0)),1,1,"")</f>
        <v>2</v>
      </c>
    </row>
    <row r="415" spans="1:54" ht="15">
      <c r="A415" s="65" t="s">
        <v>277</v>
      </c>
      <c r="B415" s="65" t="s">
        <v>278</v>
      </c>
      <c r="C415" s="66" t="s">
        <v>2796</v>
      </c>
      <c r="D415" s="67"/>
      <c r="E415" s="68"/>
      <c r="F415" s="69"/>
      <c r="G415" s="66"/>
      <c r="H415" s="70"/>
      <c r="I415" s="71"/>
      <c r="J415" s="71"/>
      <c r="K415" s="34" t="s">
        <v>66</v>
      </c>
      <c r="L415" s="77">
        <v>415</v>
      </c>
      <c r="M415" s="77"/>
      <c r="N415" s="73"/>
      <c r="O415" s="79" t="s">
        <v>325</v>
      </c>
      <c r="P415" s="81">
        <v>43534.85407407407</v>
      </c>
      <c r="Q415" s="79" t="s">
        <v>497</v>
      </c>
      <c r="R415" s="79"/>
      <c r="S415" s="79"/>
      <c r="T415" s="79"/>
      <c r="U415" s="79"/>
      <c r="V415" s="82" t="s">
        <v>867</v>
      </c>
      <c r="W415" s="81">
        <v>43534.85407407407</v>
      </c>
      <c r="X415" s="82" t="s">
        <v>1124</v>
      </c>
      <c r="Y415" s="79"/>
      <c r="Z415" s="79"/>
      <c r="AA415" s="85" t="s">
        <v>1706</v>
      </c>
      <c r="AB415" s="79"/>
      <c r="AC415" s="79" t="b">
        <v>0</v>
      </c>
      <c r="AD415" s="79">
        <v>0</v>
      </c>
      <c r="AE415" s="85" t="s">
        <v>2100</v>
      </c>
      <c r="AF415" s="79" t="b">
        <v>0</v>
      </c>
      <c r="AG415" s="79" t="s">
        <v>2139</v>
      </c>
      <c r="AH415" s="79"/>
      <c r="AI415" s="85" t="s">
        <v>2100</v>
      </c>
      <c r="AJ415" s="79" t="b">
        <v>0</v>
      </c>
      <c r="AK415" s="79">
        <v>2</v>
      </c>
      <c r="AL415" s="85" t="s">
        <v>1771</v>
      </c>
      <c r="AM415" s="79" t="s">
        <v>2149</v>
      </c>
      <c r="AN415" s="79" t="b">
        <v>0</v>
      </c>
      <c r="AO415" s="85" t="s">
        <v>1771</v>
      </c>
      <c r="AP415" s="79" t="s">
        <v>178</v>
      </c>
      <c r="AQ415" s="79">
        <v>0</v>
      </c>
      <c r="AR415" s="79">
        <v>0</v>
      </c>
      <c r="AS415" s="79"/>
      <c r="AT415" s="79"/>
      <c r="AU415" s="79"/>
      <c r="AV415" s="79"/>
      <c r="AW415" s="79"/>
      <c r="AX415" s="79"/>
      <c r="AY415" s="79"/>
      <c r="AZ415" s="79"/>
      <c r="BA415" s="78" t="str">
        <f>REPLACE(INDEX(GroupVertices[Group],MATCH(Edges[[#This Row],[Vertex 1]],GroupVertices[Vertex],0)),1,1,"")</f>
        <v>2</v>
      </c>
      <c r="BB415" s="78" t="str">
        <f>REPLACE(INDEX(GroupVertices[Group],MATCH(Edges[[#This Row],[Vertex 2]],GroupVertices[Vertex],0)),1,1,"")</f>
        <v>2</v>
      </c>
    </row>
    <row r="416" spans="1:54" ht="15">
      <c r="A416" s="65" t="s">
        <v>277</v>
      </c>
      <c r="B416" s="65" t="s">
        <v>278</v>
      </c>
      <c r="C416" s="66" t="s">
        <v>2796</v>
      </c>
      <c r="D416" s="67"/>
      <c r="E416" s="68"/>
      <c r="F416" s="69"/>
      <c r="G416" s="66"/>
      <c r="H416" s="70"/>
      <c r="I416" s="71"/>
      <c r="J416" s="71"/>
      <c r="K416" s="34" t="s">
        <v>66</v>
      </c>
      <c r="L416" s="77">
        <v>416</v>
      </c>
      <c r="M416" s="77"/>
      <c r="N416" s="73"/>
      <c r="O416" s="79" t="s">
        <v>325</v>
      </c>
      <c r="P416" s="81">
        <v>43534.86510416667</v>
      </c>
      <c r="Q416" s="79" t="s">
        <v>502</v>
      </c>
      <c r="R416" s="79"/>
      <c r="S416" s="79"/>
      <c r="T416" s="79" t="s">
        <v>787</v>
      </c>
      <c r="U416" s="79"/>
      <c r="V416" s="82" t="s">
        <v>867</v>
      </c>
      <c r="W416" s="81">
        <v>43534.86510416667</v>
      </c>
      <c r="X416" s="82" t="s">
        <v>1131</v>
      </c>
      <c r="Y416" s="79"/>
      <c r="Z416" s="79"/>
      <c r="AA416" s="85" t="s">
        <v>1713</v>
      </c>
      <c r="AB416" s="79"/>
      <c r="AC416" s="79" t="b">
        <v>0</v>
      </c>
      <c r="AD416" s="79">
        <v>0</v>
      </c>
      <c r="AE416" s="85" t="s">
        <v>2100</v>
      </c>
      <c r="AF416" s="79" t="b">
        <v>0</v>
      </c>
      <c r="AG416" s="79" t="s">
        <v>2139</v>
      </c>
      <c r="AH416" s="79"/>
      <c r="AI416" s="85" t="s">
        <v>2100</v>
      </c>
      <c r="AJ416" s="79" t="b">
        <v>0</v>
      </c>
      <c r="AK416" s="79">
        <v>1</v>
      </c>
      <c r="AL416" s="85" t="s">
        <v>1858</v>
      </c>
      <c r="AM416" s="79" t="s">
        <v>2149</v>
      </c>
      <c r="AN416" s="79" t="b">
        <v>0</v>
      </c>
      <c r="AO416" s="85" t="s">
        <v>1858</v>
      </c>
      <c r="AP416" s="79" t="s">
        <v>178</v>
      </c>
      <c r="AQ416" s="79">
        <v>0</v>
      </c>
      <c r="AR416" s="79">
        <v>0</v>
      </c>
      <c r="AS416" s="79"/>
      <c r="AT416" s="79"/>
      <c r="AU416" s="79"/>
      <c r="AV416" s="79"/>
      <c r="AW416" s="79"/>
      <c r="AX416" s="79"/>
      <c r="AY416" s="79"/>
      <c r="AZ416" s="79"/>
      <c r="BA416" s="78" t="str">
        <f>REPLACE(INDEX(GroupVertices[Group],MATCH(Edges[[#This Row],[Vertex 1]],GroupVertices[Vertex],0)),1,1,"")</f>
        <v>2</v>
      </c>
      <c r="BB416" s="78" t="str">
        <f>REPLACE(INDEX(GroupVertices[Group],MATCH(Edges[[#This Row],[Vertex 2]],GroupVertices[Vertex],0)),1,1,"")</f>
        <v>2</v>
      </c>
    </row>
    <row r="417" spans="1:54" ht="15">
      <c r="A417" s="65" t="s">
        <v>302</v>
      </c>
      <c r="B417" s="65" t="s">
        <v>278</v>
      </c>
      <c r="C417" s="66" t="s">
        <v>2798</v>
      </c>
      <c r="D417" s="67"/>
      <c r="E417" s="68"/>
      <c r="F417" s="69"/>
      <c r="G417" s="66"/>
      <c r="H417" s="70"/>
      <c r="I417" s="71"/>
      <c r="J417" s="71"/>
      <c r="K417" s="34" t="s">
        <v>66</v>
      </c>
      <c r="L417" s="77">
        <v>417</v>
      </c>
      <c r="M417" s="77"/>
      <c r="N417" s="73"/>
      <c r="O417" s="79" t="s">
        <v>326</v>
      </c>
      <c r="P417" s="81">
        <v>43534.872025462966</v>
      </c>
      <c r="Q417" s="79" t="s">
        <v>620</v>
      </c>
      <c r="R417" s="79"/>
      <c r="S417" s="79"/>
      <c r="T417" s="79" t="s">
        <v>787</v>
      </c>
      <c r="U417" s="79"/>
      <c r="V417" s="82" t="s">
        <v>892</v>
      </c>
      <c r="W417" s="81">
        <v>43534.872025462966</v>
      </c>
      <c r="X417" s="82" t="s">
        <v>1295</v>
      </c>
      <c r="Y417" s="79"/>
      <c r="Z417" s="79"/>
      <c r="AA417" s="85" t="s">
        <v>1879</v>
      </c>
      <c r="AB417" s="85" t="s">
        <v>1873</v>
      </c>
      <c r="AC417" s="79" t="b">
        <v>0</v>
      </c>
      <c r="AD417" s="79">
        <v>2</v>
      </c>
      <c r="AE417" s="85" t="s">
        <v>2117</v>
      </c>
      <c r="AF417" s="79" t="b">
        <v>0</v>
      </c>
      <c r="AG417" s="79" t="s">
        <v>2139</v>
      </c>
      <c r="AH417" s="79"/>
      <c r="AI417" s="85" t="s">
        <v>2100</v>
      </c>
      <c r="AJ417" s="79" t="b">
        <v>0</v>
      </c>
      <c r="AK417" s="79">
        <v>0</v>
      </c>
      <c r="AL417" s="85" t="s">
        <v>2100</v>
      </c>
      <c r="AM417" s="79" t="s">
        <v>2144</v>
      </c>
      <c r="AN417" s="79" t="b">
        <v>0</v>
      </c>
      <c r="AO417" s="85" t="s">
        <v>1873</v>
      </c>
      <c r="AP417" s="79" t="s">
        <v>178</v>
      </c>
      <c r="AQ417" s="79">
        <v>0</v>
      </c>
      <c r="AR417" s="79">
        <v>0</v>
      </c>
      <c r="AS417" s="79"/>
      <c r="AT417" s="79"/>
      <c r="AU417" s="79"/>
      <c r="AV417" s="79"/>
      <c r="AW417" s="79"/>
      <c r="AX417" s="79"/>
      <c r="AY417" s="79"/>
      <c r="AZ417" s="79"/>
      <c r="BA417" s="78" t="str">
        <f>REPLACE(INDEX(GroupVertices[Group],MATCH(Edges[[#This Row],[Vertex 1]],GroupVertices[Vertex],0)),1,1,"")</f>
        <v>2</v>
      </c>
      <c r="BB417" s="78" t="str">
        <f>REPLACE(INDEX(GroupVertices[Group],MATCH(Edges[[#This Row],[Vertex 2]],GroupVertices[Vertex],0)),1,1,"")</f>
        <v>2</v>
      </c>
    </row>
    <row r="418" spans="1:54" ht="15">
      <c r="A418" s="65" t="s">
        <v>302</v>
      </c>
      <c r="B418" s="65" t="s">
        <v>278</v>
      </c>
      <c r="C418" s="66" t="s">
        <v>2798</v>
      </c>
      <c r="D418" s="67"/>
      <c r="E418" s="68"/>
      <c r="F418" s="69"/>
      <c r="G418" s="66"/>
      <c r="H418" s="70"/>
      <c r="I418" s="71"/>
      <c r="J418" s="71"/>
      <c r="K418" s="34" t="s">
        <v>66</v>
      </c>
      <c r="L418" s="77">
        <v>418</v>
      </c>
      <c r="M418" s="77"/>
      <c r="N418" s="73"/>
      <c r="O418" s="79" t="s">
        <v>326</v>
      </c>
      <c r="P418" s="81">
        <v>43534.94153935185</v>
      </c>
      <c r="Q418" s="79" t="s">
        <v>621</v>
      </c>
      <c r="R418" s="79"/>
      <c r="S418" s="79"/>
      <c r="T418" s="79" t="s">
        <v>787</v>
      </c>
      <c r="U418" s="79"/>
      <c r="V418" s="82" t="s">
        <v>892</v>
      </c>
      <c r="W418" s="81">
        <v>43534.94153935185</v>
      </c>
      <c r="X418" s="82" t="s">
        <v>1296</v>
      </c>
      <c r="Y418" s="79"/>
      <c r="Z418" s="79"/>
      <c r="AA418" s="85" t="s">
        <v>1880</v>
      </c>
      <c r="AB418" s="85" t="s">
        <v>1875</v>
      </c>
      <c r="AC418" s="79" t="b">
        <v>0</v>
      </c>
      <c r="AD418" s="79">
        <v>2</v>
      </c>
      <c r="AE418" s="85" t="s">
        <v>2132</v>
      </c>
      <c r="AF418" s="79" t="b">
        <v>0</v>
      </c>
      <c r="AG418" s="79" t="s">
        <v>2139</v>
      </c>
      <c r="AH418" s="79"/>
      <c r="AI418" s="85" t="s">
        <v>2100</v>
      </c>
      <c r="AJ418" s="79" t="b">
        <v>0</v>
      </c>
      <c r="AK418" s="79">
        <v>0</v>
      </c>
      <c r="AL418" s="85" t="s">
        <v>2100</v>
      </c>
      <c r="AM418" s="79" t="s">
        <v>2144</v>
      </c>
      <c r="AN418" s="79" t="b">
        <v>0</v>
      </c>
      <c r="AO418" s="85" t="s">
        <v>1875</v>
      </c>
      <c r="AP418" s="79" t="s">
        <v>178</v>
      </c>
      <c r="AQ418" s="79">
        <v>0</v>
      </c>
      <c r="AR418" s="79">
        <v>0</v>
      </c>
      <c r="AS418" s="79"/>
      <c r="AT418" s="79"/>
      <c r="AU418" s="79"/>
      <c r="AV418" s="79"/>
      <c r="AW418" s="79"/>
      <c r="AX418" s="79"/>
      <c r="AY418" s="79"/>
      <c r="AZ418" s="79"/>
      <c r="BA418" s="78" t="str">
        <f>REPLACE(INDEX(GroupVertices[Group],MATCH(Edges[[#This Row],[Vertex 1]],GroupVertices[Vertex],0)),1,1,"")</f>
        <v>2</v>
      </c>
      <c r="BB418" s="78" t="str">
        <f>REPLACE(INDEX(GroupVertices[Group],MATCH(Edges[[#This Row],[Vertex 2]],GroupVertices[Vertex],0)),1,1,"")</f>
        <v>2</v>
      </c>
    </row>
    <row r="419" spans="1:54" ht="15">
      <c r="A419" s="65" t="s">
        <v>302</v>
      </c>
      <c r="B419" s="65" t="s">
        <v>278</v>
      </c>
      <c r="C419" s="66" t="s">
        <v>2797</v>
      </c>
      <c r="D419" s="67"/>
      <c r="E419" s="68"/>
      <c r="F419" s="69"/>
      <c r="G419" s="66"/>
      <c r="H419" s="70"/>
      <c r="I419" s="71"/>
      <c r="J419" s="71"/>
      <c r="K419" s="34" t="s">
        <v>66</v>
      </c>
      <c r="L419" s="77">
        <v>419</v>
      </c>
      <c r="M419" s="77"/>
      <c r="N419" s="73"/>
      <c r="O419" s="79" t="s">
        <v>327</v>
      </c>
      <c r="P419" s="81">
        <v>43534.85780092593</v>
      </c>
      <c r="Q419" s="79" t="s">
        <v>619</v>
      </c>
      <c r="R419" s="79"/>
      <c r="S419" s="79"/>
      <c r="T419" s="79" t="s">
        <v>787</v>
      </c>
      <c r="U419" s="79"/>
      <c r="V419" s="82" t="s">
        <v>892</v>
      </c>
      <c r="W419" s="81">
        <v>43534.85780092593</v>
      </c>
      <c r="X419" s="82" t="s">
        <v>1294</v>
      </c>
      <c r="Y419" s="79"/>
      <c r="Z419" s="79"/>
      <c r="AA419" s="85" t="s">
        <v>1878</v>
      </c>
      <c r="AB419" s="85" t="s">
        <v>1849</v>
      </c>
      <c r="AC419" s="79" t="b">
        <v>0</v>
      </c>
      <c r="AD419" s="79">
        <v>3</v>
      </c>
      <c r="AE419" s="85" t="s">
        <v>2131</v>
      </c>
      <c r="AF419" s="79" t="b">
        <v>0</v>
      </c>
      <c r="AG419" s="79" t="s">
        <v>2139</v>
      </c>
      <c r="AH419" s="79"/>
      <c r="AI419" s="85" t="s">
        <v>2100</v>
      </c>
      <c r="AJ419" s="79" t="b">
        <v>0</v>
      </c>
      <c r="AK419" s="79">
        <v>0</v>
      </c>
      <c r="AL419" s="85" t="s">
        <v>2100</v>
      </c>
      <c r="AM419" s="79" t="s">
        <v>2144</v>
      </c>
      <c r="AN419" s="79" t="b">
        <v>0</v>
      </c>
      <c r="AO419" s="85" t="s">
        <v>1849</v>
      </c>
      <c r="AP419" s="79" t="s">
        <v>178</v>
      </c>
      <c r="AQ419" s="79">
        <v>0</v>
      </c>
      <c r="AR419" s="79">
        <v>0</v>
      </c>
      <c r="AS419" s="79"/>
      <c r="AT419" s="79"/>
      <c r="AU419" s="79"/>
      <c r="AV419" s="79"/>
      <c r="AW419" s="79"/>
      <c r="AX419" s="79"/>
      <c r="AY419" s="79"/>
      <c r="AZ419" s="79"/>
      <c r="BA419" s="78" t="str">
        <f>REPLACE(INDEX(GroupVertices[Group],MATCH(Edges[[#This Row],[Vertex 1]],GroupVertices[Vertex],0)),1,1,"")</f>
        <v>2</v>
      </c>
      <c r="BB419" s="78" t="str">
        <f>REPLACE(INDEX(GroupVertices[Group],MATCH(Edges[[#This Row],[Vertex 2]],GroupVertices[Vertex],0)),1,1,"")</f>
        <v>2</v>
      </c>
    </row>
    <row r="420" spans="1:54" ht="15">
      <c r="A420" s="65" t="s">
        <v>264</v>
      </c>
      <c r="B420" s="65" t="s">
        <v>278</v>
      </c>
      <c r="C420" s="66" t="s">
        <v>2796</v>
      </c>
      <c r="D420" s="67"/>
      <c r="E420" s="68"/>
      <c r="F420" s="69"/>
      <c r="G420" s="66"/>
      <c r="H420" s="70"/>
      <c r="I420" s="71"/>
      <c r="J420" s="71"/>
      <c r="K420" s="34" t="s">
        <v>66</v>
      </c>
      <c r="L420" s="77">
        <v>420</v>
      </c>
      <c r="M420" s="77"/>
      <c r="N420" s="73"/>
      <c r="O420" s="79" t="s">
        <v>325</v>
      </c>
      <c r="P420" s="81">
        <v>43534.853784722225</v>
      </c>
      <c r="Q420" s="79" t="s">
        <v>497</v>
      </c>
      <c r="R420" s="79"/>
      <c r="S420" s="79"/>
      <c r="T420" s="79"/>
      <c r="U420" s="79"/>
      <c r="V420" s="82" t="s">
        <v>854</v>
      </c>
      <c r="W420" s="81">
        <v>43534.853784722225</v>
      </c>
      <c r="X420" s="82" t="s">
        <v>1185</v>
      </c>
      <c r="Y420" s="79"/>
      <c r="Z420" s="79"/>
      <c r="AA420" s="85" t="s">
        <v>1769</v>
      </c>
      <c r="AB420" s="79"/>
      <c r="AC420" s="79" t="b">
        <v>0</v>
      </c>
      <c r="AD420" s="79">
        <v>0</v>
      </c>
      <c r="AE420" s="85" t="s">
        <v>2100</v>
      </c>
      <c r="AF420" s="79" t="b">
        <v>0</v>
      </c>
      <c r="AG420" s="79" t="s">
        <v>2139</v>
      </c>
      <c r="AH420" s="79"/>
      <c r="AI420" s="85" t="s">
        <v>2100</v>
      </c>
      <c r="AJ420" s="79" t="b">
        <v>0</v>
      </c>
      <c r="AK420" s="79">
        <v>2</v>
      </c>
      <c r="AL420" s="85" t="s">
        <v>1771</v>
      </c>
      <c r="AM420" s="79" t="s">
        <v>2145</v>
      </c>
      <c r="AN420" s="79" t="b">
        <v>0</v>
      </c>
      <c r="AO420" s="85" t="s">
        <v>1771</v>
      </c>
      <c r="AP420" s="79" t="s">
        <v>178</v>
      </c>
      <c r="AQ420" s="79">
        <v>0</v>
      </c>
      <c r="AR420" s="79">
        <v>0</v>
      </c>
      <c r="AS420" s="79"/>
      <c r="AT420" s="79"/>
      <c r="AU420" s="79"/>
      <c r="AV420" s="79"/>
      <c r="AW420" s="79"/>
      <c r="AX420" s="79"/>
      <c r="AY420" s="79"/>
      <c r="AZ420" s="79"/>
      <c r="BA420" s="78" t="str">
        <f>REPLACE(INDEX(GroupVertices[Group],MATCH(Edges[[#This Row],[Vertex 1]],GroupVertices[Vertex],0)),1,1,"")</f>
        <v>3</v>
      </c>
      <c r="BB420" s="78" t="str">
        <f>REPLACE(INDEX(GroupVertices[Group],MATCH(Edges[[#This Row],[Vertex 2]],GroupVertices[Vertex],0)),1,1,"")</f>
        <v>2</v>
      </c>
    </row>
    <row r="421" spans="1:54" ht="15">
      <c r="A421" s="65" t="s">
        <v>258</v>
      </c>
      <c r="B421" s="65" t="s">
        <v>278</v>
      </c>
      <c r="C421" s="66" t="s">
        <v>2798</v>
      </c>
      <c r="D421" s="67"/>
      <c r="E421" s="68"/>
      <c r="F421" s="69"/>
      <c r="G421" s="66"/>
      <c r="H421" s="70"/>
      <c r="I421" s="71"/>
      <c r="J421" s="71"/>
      <c r="K421" s="34" t="s">
        <v>65</v>
      </c>
      <c r="L421" s="77">
        <v>421</v>
      </c>
      <c r="M421" s="77"/>
      <c r="N421" s="73"/>
      <c r="O421" s="79" t="s">
        <v>326</v>
      </c>
      <c r="P421" s="81">
        <v>43520.60329861111</v>
      </c>
      <c r="Q421" s="79" t="s">
        <v>382</v>
      </c>
      <c r="R421" s="79"/>
      <c r="S421" s="79"/>
      <c r="T421" s="79" t="s">
        <v>792</v>
      </c>
      <c r="U421" s="79"/>
      <c r="V421" s="82" t="s">
        <v>848</v>
      </c>
      <c r="W421" s="81">
        <v>43520.60329861111</v>
      </c>
      <c r="X421" s="82" t="s">
        <v>980</v>
      </c>
      <c r="Y421" s="79"/>
      <c r="Z421" s="79"/>
      <c r="AA421" s="85" t="s">
        <v>1562</v>
      </c>
      <c r="AB421" s="85" t="s">
        <v>2089</v>
      </c>
      <c r="AC421" s="79" t="b">
        <v>0</v>
      </c>
      <c r="AD421" s="79">
        <v>8</v>
      </c>
      <c r="AE421" s="85" t="s">
        <v>2104</v>
      </c>
      <c r="AF421" s="79" t="b">
        <v>0</v>
      </c>
      <c r="AG421" s="79" t="s">
        <v>2139</v>
      </c>
      <c r="AH421" s="79"/>
      <c r="AI421" s="85" t="s">
        <v>2100</v>
      </c>
      <c r="AJ421" s="79" t="b">
        <v>0</v>
      </c>
      <c r="AK421" s="79">
        <v>4</v>
      </c>
      <c r="AL421" s="85" t="s">
        <v>2100</v>
      </c>
      <c r="AM421" s="79" t="s">
        <v>2146</v>
      </c>
      <c r="AN421" s="79" t="b">
        <v>0</v>
      </c>
      <c r="AO421" s="85" t="s">
        <v>2089</v>
      </c>
      <c r="AP421" s="79" t="s">
        <v>325</v>
      </c>
      <c r="AQ421" s="79">
        <v>0</v>
      </c>
      <c r="AR421" s="79">
        <v>0</v>
      </c>
      <c r="AS421" s="79"/>
      <c r="AT421" s="79"/>
      <c r="AU421" s="79"/>
      <c r="AV421" s="79"/>
      <c r="AW421" s="79"/>
      <c r="AX421" s="79"/>
      <c r="AY421" s="79"/>
      <c r="AZ421" s="79"/>
      <c r="BA421" s="78" t="str">
        <f>REPLACE(INDEX(GroupVertices[Group],MATCH(Edges[[#This Row],[Vertex 1]],GroupVertices[Vertex],0)),1,1,"")</f>
        <v>7</v>
      </c>
      <c r="BB421" s="78" t="str">
        <f>REPLACE(INDEX(GroupVertices[Group],MATCH(Edges[[#This Row],[Vertex 2]],GroupVertices[Vertex],0)),1,1,"")</f>
        <v>2</v>
      </c>
    </row>
    <row r="422" spans="1:54" ht="15">
      <c r="A422" s="65" t="s">
        <v>278</v>
      </c>
      <c r="B422" s="65" t="s">
        <v>283</v>
      </c>
      <c r="C422" s="66" t="s">
        <v>2796</v>
      </c>
      <c r="D422" s="67"/>
      <c r="E422" s="68"/>
      <c r="F422" s="69"/>
      <c r="G422" s="66"/>
      <c r="H422" s="70"/>
      <c r="I422" s="71"/>
      <c r="J422" s="71"/>
      <c r="K422" s="34" t="s">
        <v>65</v>
      </c>
      <c r="L422" s="77">
        <v>422</v>
      </c>
      <c r="M422" s="77"/>
      <c r="N422" s="73"/>
      <c r="O422" s="79" t="s">
        <v>325</v>
      </c>
      <c r="P422" s="81">
        <v>43534.86540509259</v>
      </c>
      <c r="Q422" s="79" t="s">
        <v>459</v>
      </c>
      <c r="R422" s="79"/>
      <c r="S422" s="79"/>
      <c r="T422" s="79"/>
      <c r="U422" s="79"/>
      <c r="V422" s="82" t="s">
        <v>868</v>
      </c>
      <c r="W422" s="81">
        <v>43534.86540509259</v>
      </c>
      <c r="X422" s="82" t="s">
        <v>1087</v>
      </c>
      <c r="Y422" s="79"/>
      <c r="Z422" s="79"/>
      <c r="AA422" s="85" t="s">
        <v>1669</v>
      </c>
      <c r="AB422" s="79"/>
      <c r="AC422" s="79" t="b">
        <v>0</v>
      </c>
      <c r="AD422" s="79">
        <v>0</v>
      </c>
      <c r="AE422" s="85" t="s">
        <v>2100</v>
      </c>
      <c r="AF422" s="79" t="b">
        <v>1</v>
      </c>
      <c r="AG422" s="79" t="s">
        <v>2139</v>
      </c>
      <c r="AH422" s="79"/>
      <c r="AI422" s="85" t="s">
        <v>1986</v>
      </c>
      <c r="AJ422" s="79" t="b">
        <v>0</v>
      </c>
      <c r="AK422" s="79">
        <v>1</v>
      </c>
      <c r="AL422" s="85" t="s">
        <v>1662</v>
      </c>
      <c r="AM422" s="79" t="s">
        <v>2144</v>
      </c>
      <c r="AN422" s="79" t="b">
        <v>0</v>
      </c>
      <c r="AO422" s="85" t="s">
        <v>1662</v>
      </c>
      <c r="AP422" s="79" t="s">
        <v>178</v>
      </c>
      <c r="AQ422" s="79">
        <v>0</v>
      </c>
      <c r="AR422" s="79">
        <v>0</v>
      </c>
      <c r="AS422" s="79"/>
      <c r="AT422" s="79"/>
      <c r="AU422" s="79"/>
      <c r="AV422" s="79"/>
      <c r="AW422" s="79"/>
      <c r="AX422" s="79"/>
      <c r="AY422" s="79"/>
      <c r="AZ422" s="79"/>
      <c r="BA422" s="78" t="str">
        <f>REPLACE(INDEX(GroupVertices[Group],MATCH(Edges[[#This Row],[Vertex 1]],GroupVertices[Vertex],0)),1,1,"")</f>
        <v>2</v>
      </c>
      <c r="BB422" s="78" t="str">
        <f>REPLACE(INDEX(GroupVertices[Group],MATCH(Edges[[#This Row],[Vertex 2]],GroupVertices[Vertex],0)),1,1,"")</f>
        <v>2</v>
      </c>
    </row>
    <row r="423" spans="1:54" ht="15">
      <c r="A423" s="65" t="s">
        <v>278</v>
      </c>
      <c r="B423" s="65" t="s">
        <v>283</v>
      </c>
      <c r="C423" s="66" t="s">
        <v>2796</v>
      </c>
      <c r="D423" s="67"/>
      <c r="E423" s="68"/>
      <c r="F423" s="69"/>
      <c r="G423" s="66"/>
      <c r="H423" s="70"/>
      <c r="I423" s="71"/>
      <c r="J423" s="71"/>
      <c r="K423" s="34" t="s">
        <v>65</v>
      </c>
      <c r="L423" s="77">
        <v>423</v>
      </c>
      <c r="M423" s="77"/>
      <c r="N423" s="73"/>
      <c r="O423" s="79" t="s">
        <v>325</v>
      </c>
      <c r="P423" s="81">
        <v>43534.86783564815</v>
      </c>
      <c r="Q423" s="79" t="s">
        <v>460</v>
      </c>
      <c r="R423" s="79"/>
      <c r="S423" s="79"/>
      <c r="T423" s="79"/>
      <c r="U423" s="79"/>
      <c r="V423" s="82" t="s">
        <v>868</v>
      </c>
      <c r="W423" s="81">
        <v>43534.86783564815</v>
      </c>
      <c r="X423" s="82" t="s">
        <v>1088</v>
      </c>
      <c r="Y423" s="79"/>
      <c r="Z423" s="79"/>
      <c r="AA423" s="85" t="s">
        <v>1670</v>
      </c>
      <c r="AB423" s="79"/>
      <c r="AC423" s="79" t="b">
        <v>0</v>
      </c>
      <c r="AD423" s="79">
        <v>0</v>
      </c>
      <c r="AE423" s="85" t="s">
        <v>2100</v>
      </c>
      <c r="AF423" s="79" t="b">
        <v>1</v>
      </c>
      <c r="AG423" s="79" t="s">
        <v>2139</v>
      </c>
      <c r="AH423" s="79"/>
      <c r="AI423" s="85" t="s">
        <v>1987</v>
      </c>
      <c r="AJ423" s="79" t="b">
        <v>0</v>
      </c>
      <c r="AK423" s="79">
        <v>1</v>
      </c>
      <c r="AL423" s="85" t="s">
        <v>1663</v>
      </c>
      <c r="AM423" s="79" t="s">
        <v>2144</v>
      </c>
      <c r="AN423" s="79" t="b">
        <v>0</v>
      </c>
      <c r="AO423" s="85" t="s">
        <v>1663</v>
      </c>
      <c r="AP423" s="79" t="s">
        <v>178</v>
      </c>
      <c r="AQ423" s="79">
        <v>0</v>
      </c>
      <c r="AR423" s="79">
        <v>0</v>
      </c>
      <c r="AS423" s="79"/>
      <c r="AT423" s="79"/>
      <c r="AU423" s="79"/>
      <c r="AV423" s="79"/>
      <c r="AW423" s="79"/>
      <c r="AX423" s="79"/>
      <c r="AY423" s="79"/>
      <c r="AZ423" s="79"/>
      <c r="BA423" s="78" t="str">
        <f>REPLACE(INDEX(GroupVertices[Group],MATCH(Edges[[#This Row],[Vertex 1]],GroupVertices[Vertex],0)),1,1,"")</f>
        <v>2</v>
      </c>
      <c r="BB423" s="78" t="str">
        <f>REPLACE(INDEX(GroupVertices[Group],MATCH(Edges[[#This Row],[Vertex 2]],GroupVertices[Vertex],0)),1,1,"")</f>
        <v>2</v>
      </c>
    </row>
    <row r="424" spans="1:54" ht="15">
      <c r="A424" s="65" t="s">
        <v>278</v>
      </c>
      <c r="B424" s="65" t="s">
        <v>283</v>
      </c>
      <c r="C424" s="66" t="s">
        <v>2796</v>
      </c>
      <c r="D424" s="67"/>
      <c r="E424" s="68"/>
      <c r="F424" s="69"/>
      <c r="G424" s="66"/>
      <c r="H424" s="70"/>
      <c r="I424" s="71"/>
      <c r="J424" s="71"/>
      <c r="K424" s="34" t="s">
        <v>65</v>
      </c>
      <c r="L424" s="77">
        <v>424</v>
      </c>
      <c r="M424" s="77"/>
      <c r="N424" s="73"/>
      <c r="O424" s="79" t="s">
        <v>325</v>
      </c>
      <c r="P424" s="81">
        <v>43534.88224537037</v>
      </c>
      <c r="Q424" s="79" t="s">
        <v>463</v>
      </c>
      <c r="R424" s="79"/>
      <c r="S424" s="79"/>
      <c r="T424" s="79"/>
      <c r="U424" s="79"/>
      <c r="V424" s="82" t="s">
        <v>868</v>
      </c>
      <c r="W424" s="81">
        <v>43534.88224537037</v>
      </c>
      <c r="X424" s="82" t="s">
        <v>1089</v>
      </c>
      <c r="Y424" s="79"/>
      <c r="Z424" s="79"/>
      <c r="AA424" s="85" t="s">
        <v>1671</v>
      </c>
      <c r="AB424" s="79"/>
      <c r="AC424" s="79" t="b">
        <v>0</v>
      </c>
      <c r="AD424" s="79">
        <v>0</v>
      </c>
      <c r="AE424" s="85" t="s">
        <v>2100</v>
      </c>
      <c r="AF424" s="79" t="b">
        <v>0</v>
      </c>
      <c r="AG424" s="79" t="s">
        <v>2139</v>
      </c>
      <c r="AH424" s="79"/>
      <c r="AI424" s="85" t="s">
        <v>2100</v>
      </c>
      <c r="AJ424" s="79" t="b">
        <v>0</v>
      </c>
      <c r="AK424" s="79">
        <v>1</v>
      </c>
      <c r="AL424" s="85" t="s">
        <v>1666</v>
      </c>
      <c r="AM424" s="79" t="s">
        <v>2144</v>
      </c>
      <c r="AN424" s="79" t="b">
        <v>0</v>
      </c>
      <c r="AO424" s="85" t="s">
        <v>1666</v>
      </c>
      <c r="AP424" s="79" t="s">
        <v>178</v>
      </c>
      <c r="AQ424" s="79">
        <v>0</v>
      </c>
      <c r="AR424" s="79">
        <v>0</v>
      </c>
      <c r="AS424" s="79"/>
      <c r="AT424" s="79"/>
      <c r="AU424" s="79"/>
      <c r="AV424" s="79"/>
      <c r="AW424" s="79"/>
      <c r="AX424" s="79"/>
      <c r="AY424" s="79"/>
      <c r="AZ424" s="79"/>
      <c r="BA424" s="78" t="str">
        <f>REPLACE(INDEX(GroupVertices[Group],MATCH(Edges[[#This Row],[Vertex 1]],GroupVertices[Vertex],0)),1,1,"")</f>
        <v>2</v>
      </c>
      <c r="BB424" s="78" t="str">
        <f>REPLACE(INDEX(GroupVertices[Group],MATCH(Edges[[#This Row],[Vertex 2]],GroupVertices[Vertex],0)),1,1,"")</f>
        <v>2</v>
      </c>
    </row>
    <row r="425" spans="1:54" ht="15">
      <c r="A425" s="65" t="s">
        <v>283</v>
      </c>
      <c r="B425" s="65" t="s">
        <v>283</v>
      </c>
      <c r="C425" s="66" t="s">
        <v>2795</v>
      </c>
      <c r="D425" s="67"/>
      <c r="E425" s="68"/>
      <c r="F425" s="69"/>
      <c r="G425" s="66"/>
      <c r="H425" s="70"/>
      <c r="I425" s="71"/>
      <c r="J425" s="71"/>
      <c r="K425" s="34" t="s">
        <v>65</v>
      </c>
      <c r="L425" s="77">
        <v>425</v>
      </c>
      <c r="M425" s="77"/>
      <c r="N425" s="73"/>
      <c r="O425" s="79" t="s">
        <v>178</v>
      </c>
      <c r="P425" s="81">
        <v>43534.861805555556</v>
      </c>
      <c r="Q425" s="79" t="s">
        <v>458</v>
      </c>
      <c r="R425" s="82" t="s">
        <v>755</v>
      </c>
      <c r="S425" s="79" t="s">
        <v>780</v>
      </c>
      <c r="T425" s="79" t="s">
        <v>787</v>
      </c>
      <c r="U425" s="79"/>
      <c r="V425" s="82" t="s">
        <v>873</v>
      </c>
      <c r="W425" s="81">
        <v>43534.861805555556</v>
      </c>
      <c r="X425" s="82" t="s">
        <v>1079</v>
      </c>
      <c r="Y425" s="79"/>
      <c r="Z425" s="79"/>
      <c r="AA425" s="85" t="s">
        <v>1661</v>
      </c>
      <c r="AB425" s="79"/>
      <c r="AC425" s="79" t="b">
        <v>0</v>
      </c>
      <c r="AD425" s="79">
        <v>8</v>
      </c>
      <c r="AE425" s="85" t="s">
        <v>2100</v>
      </c>
      <c r="AF425" s="79" t="b">
        <v>1</v>
      </c>
      <c r="AG425" s="79" t="s">
        <v>2139</v>
      </c>
      <c r="AH425" s="79"/>
      <c r="AI425" s="85" t="s">
        <v>1985</v>
      </c>
      <c r="AJ425" s="79" t="b">
        <v>0</v>
      </c>
      <c r="AK425" s="79">
        <v>0</v>
      </c>
      <c r="AL425" s="85" t="s">
        <v>2100</v>
      </c>
      <c r="AM425" s="79" t="s">
        <v>2145</v>
      </c>
      <c r="AN425" s="79" t="b">
        <v>0</v>
      </c>
      <c r="AO425" s="85" t="s">
        <v>1661</v>
      </c>
      <c r="AP425" s="79" t="s">
        <v>178</v>
      </c>
      <c r="AQ425" s="79">
        <v>0</v>
      </c>
      <c r="AR425" s="79">
        <v>0</v>
      </c>
      <c r="AS425" s="79" t="s">
        <v>2156</v>
      </c>
      <c r="AT425" s="79" t="s">
        <v>2158</v>
      </c>
      <c r="AU425" s="79" t="s">
        <v>2160</v>
      </c>
      <c r="AV425" s="79" t="s">
        <v>2163</v>
      </c>
      <c r="AW425" s="79" t="s">
        <v>2166</v>
      </c>
      <c r="AX425" s="79" t="s">
        <v>2169</v>
      </c>
      <c r="AY425" s="79" t="s">
        <v>2170</v>
      </c>
      <c r="AZ425" s="82" t="s">
        <v>2173</v>
      </c>
      <c r="BA425" s="78" t="str">
        <f>REPLACE(INDEX(GroupVertices[Group],MATCH(Edges[[#This Row],[Vertex 1]],GroupVertices[Vertex],0)),1,1,"")</f>
        <v>2</v>
      </c>
      <c r="BB425" s="78" t="str">
        <f>REPLACE(INDEX(GroupVertices[Group],MATCH(Edges[[#This Row],[Vertex 2]],GroupVertices[Vertex],0)),1,1,"")</f>
        <v>2</v>
      </c>
    </row>
    <row r="426" spans="1:54" ht="15">
      <c r="A426" s="65" t="s">
        <v>283</v>
      </c>
      <c r="B426" s="65" t="s">
        <v>283</v>
      </c>
      <c r="C426" s="66" t="s">
        <v>2795</v>
      </c>
      <c r="D426" s="67"/>
      <c r="E426" s="68"/>
      <c r="F426" s="69"/>
      <c r="G426" s="66"/>
      <c r="H426" s="70"/>
      <c r="I426" s="71"/>
      <c r="J426" s="71"/>
      <c r="K426" s="34" t="s">
        <v>65</v>
      </c>
      <c r="L426" s="77">
        <v>426</v>
      </c>
      <c r="M426" s="77"/>
      <c r="N426" s="73"/>
      <c r="O426" s="79" t="s">
        <v>178</v>
      </c>
      <c r="P426" s="81">
        <v>43534.864120370374</v>
      </c>
      <c r="Q426" s="79" t="s">
        <v>459</v>
      </c>
      <c r="R426" s="82" t="s">
        <v>756</v>
      </c>
      <c r="S426" s="79" t="s">
        <v>780</v>
      </c>
      <c r="T426" s="79" t="s">
        <v>787</v>
      </c>
      <c r="U426" s="79"/>
      <c r="V426" s="82" t="s">
        <v>873</v>
      </c>
      <c r="W426" s="81">
        <v>43534.864120370374</v>
      </c>
      <c r="X426" s="82" t="s">
        <v>1080</v>
      </c>
      <c r="Y426" s="79"/>
      <c r="Z426" s="79"/>
      <c r="AA426" s="85" t="s">
        <v>1662</v>
      </c>
      <c r="AB426" s="79"/>
      <c r="AC426" s="79" t="b">
        <v>0</v>
      </c>
      <c r="AD426" s="79">
        <v>10</v>
      </c>
      <c r="AE426" s="85" t="s">
        <v>2100</v>
      </c>
      <c r="AF426" s="79" t="b">
        <v>1</v>
      </c>
      <c r="AG426" s="79" t="s">
        <v>2139</v>
      </c>
      <c r="AH426" s="79"/>
      <c r="AI426" s="85" t="s">
        <v>1986</v>
      </c>
      <c r="AJ426" s="79" t="b">
        <v>0</v>
      </c>
      <c r="AK426" s="79">
        <v>1</v>
      </c>
      <c r="AL426" s="85" t="s">
        <v>2100</v>
      </c>
      <c r="AM426" s="79" t="s">
        <v>2145</v>
      </c>
      <c r="AN426" s="79" t="b">
        <v>0</v>
      </c>
      <c r="AO426" s="85" t="s">
        <v>1662</v>
      </c>
      <c r="AP426" s="79" t="s">
        <v>178</v>
      </c>
      <c r="AQ426" s="79">
        <v>0</v>
      </c>
      <c r="AR426" s="79">
        <v>0</v>
      </c>
      <c r="AS426" s="79" t="s">
        <v>2156</v>
      </c>
      <c r="AT426" s="79" t="s">
        <v>2158</v>
      </c>
      <c r="AU426" s="79" t="s">
        <v>2160</v>
      </c>
      <c r="AV426" s="79" t="s">
        <v>2163</v>
      </c>
      <c r="AW426" s="79" t="s">
        <v>2166</v>
      </c>
      <c r="AX426" s="79" t="s">
        <v>2169</v>
      </c>
      <c r="AY426" s="79" t="s">
        <v>2170</v>
      </c>
      <c r="AZ426" s="82" t="s">
        <v>2173</v>
      </c>
      <c r="BA426" s="78" t="str">
        <f>REPLACE(INDEX(GroupVertices[Group],MATCH(Edges[[#This Row],[Vertex 1]],GroupVertices[Vertex],0)),1,1,"")</f>
        <v>2</v>
      </c>
      <c r="BB426" s="78" t="str">
        <f>REPLACE(INDEX(GroupVertices[Group],MATCH(Edges[[#This Row],[Vertex 2]],GroupVertices[Vertex],0)),1,1,"")</f>
        <v>2</v>
      </c>
    </row>
    <row r="427" spans="1:54" ht="15">
      <c r="A427" s="65" t="s">
        <v>283</v>
      </c>
      <c r="B427" s="65" t="s">
        <v>283</v>
      </c>
      <c r="C427" s="66" t="s">
        <v>2795</v>
      </c>
      <c r="D427" s="67"/>
      <c r="E427" s="68"/>
      <c r="F427" s="69"/>
      <c r="G427" s="66"/>
      <c r="H427" s="70"/>
      <c r="I427" s="71"/>
      <c r="J427" s="71"/>
      <c r="K427" s="34" t="s">
        <v>65</v>
      </c>
      <c r="L427" s="77">
        <v>427</v>
      </c>
      <c r="M427" s="77"/>
      <c r="N427" s="73"/>
      <c r="O427" s="79" t="s">
        <v>178</v>
      </c>
      <c r="P427" s="81">
        <v>43534.866747685184</v>
      </c>
      <c r="Q427" s="79" t="s">
        <v>460</v>
      </c>
      <c r="R427" s="82" t="s">
        <v>757</v>
      </c>
      <c r="S427" s="79" t="s">
        <v>780</v>
      </c>
      <c r="T427" s="79" t="s">
        <v>787</v>
      </c>
      <c r="U427" s="79"/>
      <c r="V427" s="82" t="s">
        <v>873</v>
      </c>
      <c r="W427" s="81">
        <v>43534.866747685184</v>
      </c>
      <c r="X427" s="82" t="s">
        <v>1081</v>
      </c>
      <c r="Y427" s="79"/>
      <c r="Z427" s="79"/>
      <c r="AA427" s="85" t="s">
        <v>1663</v>
      </c>
      <c r="AB427" s="79"/>
      <c r="AC427" s="79" t="b">
        <v>0</v>
      </c>
      <c r="AD427" s="79">
        <v>3</v>
      </c>
      <c r="AE427" s="85" t="s">
        <v>2100</v>
      </c>
      <c r="AF427" s="79" t="b">
        <v>1</v>
      </c>
      <c r="AG427" s="79" t="s">
        <v>2139</v>
      </c>
      <c r="AH427" s="79"/>
      <c r="AI427" s="85" t="s">
        <v>1987</v>
      </c>
      <c r="AJ427" s="79" t="b">
        <v>0</v>
      </c>
      <c r="AK427" s="79">
        <v>1</v>
      </c>
      <c r="AL427" s="85" t="s">
        <v>2100</v>
      </c>
      <c r="AM427" s="79" t="s">
        <v>2145</v>
      </c>
      <c r="AN427" s="79" t="b">
        <v>0</v>
      </c>
      <c r="AO427" s="85" t="s">
        <v>1663</v>
      </c>
      <c r="AP427" s="79" t="s">
        <v>178</v>
      </c>
      <c r="AQ427" s="79">
        <v>0</v>
      </c>
      <c r="AR427" s="79">
        <v>0</v>
      </c>
      <c r="AS427" s="79" t="s">
        <v>2156</v>
      </c>
      <c r="AT427" s="79" t="s">
        <v>2158</v>
      </c>
      <c r="AU427" s="79" t="s">
        <v>2160</v>
      </c>
      <c r="AV427" s="79" t="s">
        <v>2163</v>
      </c>
      <c r="AW427" s="79" t="s">
        <v>2166</v>
      </c>
      <c r="AX427" s="79" t="s">
        <v>2169</v>
      </c>
      <c r="AY427" s="79" t="s">
        <v>2170</v>
      </c>
      <c r="AZ427" s="82" t="s">
        <v>2173</v>
      </c>
      <c r="BA427" s="78" t="str">
        <f>REPLACE(INDEX(GroupVertices[Group],MATCH(Edges[[#This Row],[Vertex 1]],GroupVertices[Vertex],0)),1,1,"")</f>
        <v>2</v>
      </c>
      <c r="BB427" s="78" t="str">
        <f>REPLACE(INDEX(GroupVertices[Group],MATCH(Edges[[#This Row],[Vertex 2]],GroupVertices[Vertex],0)),1,1,"")</f>
        <v>2</v>
      </c>
    </row>
    <row r="428" spans="1:54" ht="15">
      <c r="A428" s="65" t="s">
        <v>283</v>
      </c>
      <c r="B428" s="65" t="s">
        <v>283</v>
      </c>
      <c r="C428" s="66" t="s">
        <v>2795</v>
      </c>
      <c r="D428" s="67"/>
      <c r="E428" s="68"/>
      <c r="F428" s="69"/>
      <c r="G428" s="66"/>
      <c r="H428" s="70"/>
      <c r="I428" s="71"/>
      <c r="J428" s="71"/>
      <c r="K428" s="34" t="s">
        <v>65</v>
      </c>
      <c r="L428" s="77">
        <v>428</v>
      </c>
      <c r="M428" s="77"/>
      <c r="N428" s="73"/>
      <c r="O428" s="79" t="s">
        <v>178</v>
      </c>
      <c r="P428" s="81">
        <v>43534.87002314815</v>
      </c>
      <c r="Q428" s="79" t="s">
        <v>461</v>
      </c>
      <c r="R428" s="82" t="s">
        <v>758</v>
      </c>
      <c r="S428" s="79" t="s">
        <v>780</v>
      </c>
      <c r="T428" s="79" t="s">
        <v>787</v>
      </c>
      <c r="U428" s="79"/>
      <c r="V428" s="82" t="s">
        <v>873</v>
      </c>
      <c r="W428" s="81">
        <v>43534.87002314815</v>
      </c>
      <c r="X428" s="82" t="s">
        <v>1082</v>
      </c>
      <c r="Y428" s="79"/>
      <c r="Z428" s="79"/>
      <c r="AA428" s="85" t="s">
        <v>1664</v>
      </c>
      <c r="AB428" s="79"/>
      <c r="AC428" s="79" t="b">
        <v>0</v>
      </c>
      <c r="AD428" s="79">
        <v>0</v>
      </c>
      <c r="AE428" s="85" t="s">
        <v>2100</v>
      </c>
      <c r="AF428" s="79" t="b">
        <v>1</v>
      </c>
      <c r="AG428" s="79" t="s">
        <v>2139</v>
      </c>
      <c r="AH428" s="79"/>
      <c r="AI428" s="85" t="s">
        <v>1988</v>
      </c>
      <c r="AJ428" s="79" t="b">
        <v>0</v>
      </c>
      <c r="AK428" s="79">
        <v>0</v>
      </c>
      <c r="AL428" s="85" t="s">
        <v>2100</v>
      </c>
      <c r="AM428" s="79" t="s">
        <v>2145</v>
      </c>
      <c r="AN428" s="79" t="b">
        <v>0</v>
      </c>
      <c r="AO428" s="85" t="s">
        <v>1664</v>
      </c>
      <c r="AP428" s="79" t="s">
        <v>178</v>
      </c>
      <c r="AQ428" s="79">
        <v>0</v>
      </c>
      <c r="AR428" s="79">
        <v>0</v>
      </c>
      <c r="AS428" s="79" t="s">
        <v>2156</v>
      </c>
      <c r="AT428" s="79" t="s">
        <v>2158</v>
      </c>
      <c r="AU428" s="79" t="s">
        <v>2160</v>
      </c>
      <c r="AV428" s="79" t="s">
        <v>2163</v>
      </c>
      <c r="AW428" s="79" t="s">
        <v>2166</v>
      </c>
      <c r="AX428" s="79" t="s">
        <v>2169</v>
      </c>
      <c r="AY428" s="79" t="s">
        <v>2170</v>
      </c>
      <c r="AZ428" s="82" t="s">
        <v>2173</v>
      </c>
      <c r="BA428" s="78" t="str">
        <f>REPLACE(INDEX(GroupVertices[Group],MATCH(Edges[[#This Row],[Vertex 1]],GroupVertices[Vertex],0)),1,1,"")</f>
        <v>2</v>
      </c>
      <c r="BB428" s="78" t="str">
        <f>REPLACE(INDEX(GroupVertices[Group],MATCH(Edges[[#This Row],[Vertex 2]],GroupVertices[Vertex],0)),1,1,"")</f>
        <v>2</v>
      </c>
    </row>
    <row r="429" spans="1:54" ht="15">
      <c r="A429" s="65" t="s">
        <v>283</v>
      </c>
      <c r="B429" s="65" t="s">
        <v>283</v>
      </c>
      <c r="C429" s="66" t="s">
        <v>2795</v>
      </c>
      <c r="D429" s="67"/>
      <c r="E429" s="68"/>
      <c r="F429" s="69"/>
      <c r="G429" s="66"/>
      <c r="H429" s="70"/>
      <c r="I429" s="71"/>
      <c r="J429" s="71"/>
      <c r="K429" s="34" t="s">
        <v>65</v>
      </c>
      <c r="L429" s="77">
        <v>429</v>
      </c>
      <c r="M429" s="77"/>
      <c r="N429" s="73"/>
      <c r="O429" s="79" t="s">
        <v>178</v>
      </c>
      <c r="P429" s="81">
        <v>43534.874710648146</v>
      </c>
      <c r="Q429" s="79" t="s">
        <v>462</v>
      </c>
      <c r="R429" s="82" t="s">
        <v>753</v>
      </c>
      <c r="S429" s="79" t="s">
        <v>780</v>
      </c>
      <c r="T429" s="79" t="s">
        <v>787</v>
      </c>
      <c r="U429" s="79"/>
      <c r="V429" s="82" t="s">
        <v>873</v>
      </c>
      <c r="W429" s="81">
        <v>43534.874710648146</v>
      </c>
      <c r="X429" s="82" t="s">
        <v>1083</v>
      </c>
      <c r="Y429" s="79"/>
      <c r="Z429" s="79"/>
      <c r="AA429" s="85" t="s">
        <v>1665</v>
      </c>
      <c r="AB429" s="79"/>
      <c r="AC429" s="79" t="b">
        <v>0</v>
      </c>
      <c r="AD429" s="79">
        <v>11</v>
      </c>
      <c r="AE429" s="85" t="s">
        <v>2100</v>
      </c>
      <c r="AF429" s="79" t="b">
        <v>1</v>
      </c>
      <c r="AG429" s="79" t="s">
        <v>2139</v>
      </c>
      <c r="AH429" s="79"/>
      <c r="AI429" s="85" t="s">
        <v>1982</v>
      </c>
      <c r="AJ429" s="79" t="b">
        <v>0</v>
      </c>
      <c r="AK429" s="79">
        <v>0</v>
      </c>
      <c r="AL429" s="85" t="s">
        <v>2100</v>
      </c>
      <c r="AM429" s="79" t="s">
        <v>2145</v>
      </c>
      <c r="AN429" s="79" t="b">
        <v>0</v>
      </c>
      <c r="AO429" s="85" t="s">
        <v>1665</v>
      </c>
      <c r="AP429" s="79" t="s">
        <v>178</v>
      </c>
      <c r="AQ429" s="79">
        <v>0</v>
      </c>
      <c r="AR429" s="79">
        <v>0</v>
      </c>
      <c r="AS429" s="79" t="s">
        <v>2156</v>
      </c>
      <c r="AT429" s="79" t="s">
        <v>2158</v>
      </c>
      <c r="AU429" s="79" t="s">
        <v>2160</v>
      </c>
      <c r="AV429" s="79" t="s">
        <v>2163</v>
      </c>
      <c r="AW429" s="79" t="s">
        <v>2166</v>
      </c>
      <c r="AX429" s="79" t="s">
        <v>2169</v>
      </c>
      <c r="AY429" s="79" t="s">
        <v>2170</v>
      </c>
      <c r="AZ429" s="82" t="s">
        <v>2173</v>
      </c>
      <c r="BA429" s="78" t="str">
        <f>REPLACE(INDEX(GroupVertices[Group],MATCH(Edges[[#This Row],[Vertex 1]],GroupVertices[Vertex],0)),1,1,"")</f>
        <v>2</v>
      </c>
      <c r="BB429" s="78" t="str">
        <f>REPLACE(INDEX(GroupVertices[Group],MATCH(Edges[[#This Row],[Vertex 2]],GroupVertices[Vertex],0)),1,1,"")</f>
        <v>2</v>
      </c>
    </row>
    <row r="430" spans="1:54" ht="15">
      <c r="A430" s="65" t="s">
        <v>283</v>
      </c>
      <c r="B430" s="65" t="s">
        <v>283</v>
      </c>
      <c r="C430" s="66" t="s">
        <v>2795</v>
      </c>
      <c r="D430" s="67"/>
      <c r="E430" s="68"/>
      <c r="F430" s="69"/>
      <c r="G430" s="66"/>
      <c r="H430" s="70"/>
      <c r="I430" s="71"/>
      <c r="J430" s="71"/>
      <c r="K430" s="34" t="s">
        <v>65</v>
      </c>
      <c r="L430" s="77">
        <v>430</v>
      </c>
      <c r="M430" s="77"/>
      <c r="N430" s="73"/>
      <c r="O430" s="79" t="s">
        <v>178</v>
      </c>
      <c r="P430" s="81">
        <v>43534.8809375</v>
      </c>
      <c r="Q430" s="79" t="s">
        <v>463</v>
      </c>
      <c r="R430" s="79"/>
      <c r="S430" s="79"/>
      <c r="T430" s="79" t="s">
        <v>787</v>
      </c>
      <c r="U430" s="79"/>
      <c r="V430" s="82" t="s">
        <v>873</v>
      </c>
      <c r="W430" s="81">
        <v>43534.8809375</v>
      </c>
      <c r="X430" s="82" t="s">
        <v>1084</v>
      </c>
      <c r="Y430" s="79"/>
      <c r="Z430" s="79"/>
      <c r="AA430" s="85" t="s">
        <v>1666</v>
      </c>
      <c r="AB430" s="79"/>
      <c r="AC430" s="79" t="b">
        <v>0</v>
      </c>
      <c r="AD430" s="79">
        <v>1</v>
      </c>
      <c r="AE430" s="85" t="s">
        <v>2100</v>
      </c>
      <c r="AF430" s="79" t="b">
        <v>0</v>
      </c>
      <c r="AG430" s="79" t="s">
        <v>2139</v>
      </c>
      <c r="AH430" s="79"/>
      <c r="AI430" s="85" t="s">
        <v>2100</v>
      </c>
      <c r="AJ430" s="79" t="b">
        <v>0</v>
      </c>
      <c r="AK430" s="79">
        <v>1</v>
      </c>
      <c r="AL430" s="85" t="s">
        <v>2100</v>
      </c>
      <c r="AM430" s="79" t="s">
        <v>2145</v>
      </c>
      <c r="AN430" s="79" t="b">
        <v>0</v>
      </c>
      <c r="AO430" s="85" t="s">
        <v>1666</v>
      </c>
      <c r="AP430" s="79" t="s">
        <v>178</v>
      </c>
      <c r="AQ430" s="79">
        <v>0</v>
      </c>
      <c r="AR430" s="79">
        <v>0</v>
      </c>
      <c r="AS430" s="79" t="s">
        <v>2156</v>
      </c>
      <c r="AT430" s="79" t="s">
        <v>2158</v>
      </c>
      <c r="AU430" s="79" t="s">
        <v>2160</v>
      </c>
      <c r="AV430" s="79" t="s">
        <v>2163</v>
      </c>
      <c r="AW430" s="79" t="s">
        <v>2166</v>
      </c>
      <c r="AX430" s="79" t="s">
        <v>2169</v>
      </c>
      <c r="AY430" s="79" t="s">
        <v>2170</v>
      </c>
      <c r="AZ430" s="82" t="s">
        <v>2173</v>
      </c>
      <c r="BA430" s="78" t="str">
        <f>REPLACE(INDEX(GroupVertices[Group],MATCH(Edges[[#This Row],[Vertex 1]],GroupVertices[Vertex],0)),1,1,"")</f>
        <v>2</v>
      </c>
      <c r="BB430" s="78" t="str">
        <f>REPLACE(INDEX(GroupVertices[Group],MATCH(Edges[[#This Row],[Vertex 2]],GroupVertices[Vertex],0)),1,1,"")</f>
        <v>2</v>
      </c>
    </row>
    <row r="431" spans="1:54" ht="15">
      <c r="A431" s="65" t="s">
        <v>283</v>
      </c>
      <c r="B431" s="65" t="s">
        <v>283</v>
      </c>
      <c r="C431" s="66" t="s">
        <v>2795</v>
      </c>
      <c r="D431" s="67"/>
      <c r="E431" s="68"/>
      <c r="F431" s="69"/>
      <c r="G431" s="66"/>
      <c r="H431" s="70"/>
      <c r="I431" s="71"/>
      <c r="J431" s="71"/>
      <c r="K431" s="34" t="s">
        <v>65</v>
      </c>
      <c r="L431" s="77">
        <v>431</v>
      </c>
      <c r="M431" s="77"/>
      <c r="N431" s="73"/>
      <c r="O431" s="79" t="s">
        <v>178</v>
      </c>
      <c r="P431" s="81">
        <v>43534.88097222222</v>
      </c>
      <c r="Q431" s="79" t="s">
        <v>464</v>
      </c>
      <c r="R431" s="79"/>
      <c r="S431" s="79"/>
      <c r="T431" s="79" t="s">
        <v>787</v>
      </c>
      <c r="U431" s="82" t="s">
        <v>802</v>
      </c>
      <c r="V431" s="82" t="s">
        <v>802</v>
      </c>
      <c r="W431" s="81">
        <v>43534.88097222222</v>
      </c>
      <c r="X431" s="82" t="s">
        <v>1085</v>
      </c>
      <c r="Y431" s="79"/>
      <c r="Z431" s="79"/>
      <c r="AA431" s="85" t="s">
        <v>1667</v>
      </c>
      <c r="AB431" s="85" t="s">
        <v>1666</v>
      </c>
      <c r="AC431" s="79" t="b">
        <v>0</v>
      </c>
      <c r="AD431" s="79">
        <v>3</v>
      </c>
      <c r="AE431" s="85" t="s">
        <v>2118</v>
      </c>
      <c r="AF431" s="79" t="b">
        <v>0</v>
      </c>
      <c r="AG431" s="79" t="s">
        <v>2139</v>
      </c>
      <c r="AH431" s="79"/>
      <c r="AI431" s="85" t="s">
        <v>2100</v>
      </c>
      <c r="AJ431" s="79" t="b">
        <v>0</v>
      </c>
      <c r="AK431" s="79">
        <v>0</v>
      </c>
      <c r="AL431" s="85" t="s">
        <v>2100</v>
      </c>
      <c r="AM431" s="79" t="s">
        <v>2145</v>
      </c>
      <c r="AN431" s="79" t="b">
        <v>0</v>
      </c>
      <c r="AO431" s="85" t="s">
        <v>1666</v>
      </c>
      <c r="AP431" s="79" t="s">
        <v>178</v>
      </c>
      <c r="AQ431" s="79">
        <v>0</v>
      </c>
      <c r="AR431" s="79">
        <v>0</v>
      </c>
      <c r="AS431" s="79" t="s">
        <v>2156</v>
      </c>
      <c r="AT431" s="79" t="s">
        <v>2158</v>
      </c>
      <c r="AU431" s="79" t="s">
        <v>2160</v>
      </c>
      <c r="AV431" s="79" t="s">
        <v>2163</v>
      </c>
      <c r="AW431" s="79" t="s">
        <v>2166</v>
      </c>
      <c r="AX431" s="79" t="s">
        <v>2169</v>
      </c>
      <c r="AY431" s="79" t="s">
        <v>2170</v>
      </c>
      <c r="AZ431" s="82" t="s">
        <v>2173</v>
      </c>
      <c r="BA431" s="78" t="str">
        <f>REPLACE(INDEX(GroupVertices[Group],MATCH(Edges[[#This Row],[Vertex 1]],GroupVertices[Vertex],0)),1,1,"")</f>
        <v>2</v>
      </c>
      <c r="BB431" s="78" t="str">
        <f>REPLACE(INDEX(GroupVertices[Group],MATCH(Edges[[#This Row],[Vertex 2]],GroupVertices[Vertex],0)),1,1,"")</f>
        <v>2</v>
      </c>
    </row>
    <row r="432" spans="1:54" ht="15">
      <c r="A432" s="65" t="s">
        <v>302</v>
      </c>
      <c r="B432" s="65" t="s">
        <v>299</v>
      </c>
      <c r="C432" s="66" t="s">
        <v>2797</v>
      </c>
      <c r="D432" s="67"/>
      <c r="E432" s="68"/>
      <c r="F432" s="69"/>
      <c r="G432" s="66"/>
      <c r="H432" s="70"/>
      <c r="I432" s="71"/>
      <c r="J432" s="71"/>
      <c r="K432" s="34" t="s">
        <v>66</v>
      </c>
      <c r="L432" s="77">
        <v>432</v>
      </c>
      <c r="M432" s="77"/>
      <c r="N432" s="73"/>
      <c r="O432" s="79" t="s">
        <v>327</v>
      </c>
      <c r="P432" s="81">
        <v>43534.937523148146</v>
      </c>
      <c r="Q432" s="79" t="s">
        <v>624</v>
      </c>
      <c r="R432" s="79"/>
      <c r="S432" s="79"/>
      <c r="T432" s="79" t="s">
        <v>787</v>
      </c>
      <c r="U432" s="79"/>
      <c r="V432" s="82" t="s">
        <v>892</v>
      </c>
      <c r="W432" s="81">
        <v>43534.937523148146</v>
      </c>
      <c r="X432" s="82" t="s">
        <v>1299</v>
      </c>
      <c r="Y432" s="79"/>
      <c r="Z432" s="79"/>
      <c r="AA432" s="85" t="s">
        <v>1883</v>
      </c>
      <c r="AB432" s="85" t="s">
        <v>1881</v>
      </c>
      <c r="AC432" s="79" t="b">
        <v>0</v>
      </c>
      <c r="AD432" s="79">
        <v>1</v>
      </c>
      <c r="AE432" s="85" t="s">
        <v>2132</v>
      </c>
      <c r="AF432" s="79" t="b">
        <v>0</v>
      </c>
      <c r="AG432" s="79" t="s">
        <v>2139</v>
      </c>
      <c r="AH432" s="79"/>
      <c r="AI432" s="85" t="s">
        <v>2100</v>
      </c>
      <c r="AJ432" s="79" t="b">
        <v>0</v>
      </c>
      <c r="AK432" s="79">
        <v>0</v>
      </c>
      <c r="AL432" s="85" t="s">
        <v>2100</v>
      </c>
      <c r="AM432" s="79" t="s">
        <v>2144</v>
      </c>
      <c r="AN432" s="79" t="b">
        <v>0</v>
      </c>
      <c r="AO432" s="85" t="s">
        <v>1881</v>
      </c>
      <c r="AP432" s="79" t="s">
        <v>178</v>
      </c>
      <c r="AQ432" s="79">
        <v>0</v>
      </c>
      <c r="AR432" s="79">
        <v>0</v>
      </c>
      <c r="AS432" s="79"/>
      <c r="AT432" s="79"/>
      <c r="AU432" s="79"/>
      <c r="AV432" s="79"/>
      <c r="AW432" s="79"/>
      <c r="AX432" s="79"/>
      <c r="AY432" s="79"/>
      <c r="AZ432" s="79"/>
      <c r="BA432" s="78" t="str">
        <f>REPLACE(INDEX(GroupVertices[Group],MATCH(Edges[[#This Row],[Vertex 1]],GroupVertices[Vertex],0)),1,1,"")</f>
        <v>2</v>
      </c>
      <c r="BB432" s="78" t="str">
        <f>REPLACE(INDEX(GroupVertices[Group],MATCH(Edges[[#This Row],[Vertex 2]],GroupVertices[Vertex],0)),1,1,"")</f>
        <v>2</v>
      </c>
    </row>
    <row r="433" spans="1:54" ht="15">
      <c r="A433" s="65" t="s">
        <v>302</v>
      </c>
      <c r="B433" s="65" t="s">
        <v>299</v>
      </c>
      <c r="C433" s="66" t="s">
        <v>2797</v>
      </c>
      <c r="D433" s="67"/>
      <c r="E433" s="68"/>
      <c r="F433" s="69"/>
      <c r="G433" s="66"/>
      <c r="H433" s="70"/>
      <c r="I433" s="71"/>
      <c r="J433" s="71"/>
      <c r="K433" s="34" t="s">
        <v>66</v>
      </c>
      <c r="L433" s="77">
        <v>433</v>
      </c>
      <c r="M433" s="77"/>
      <c r="N433" s="73"/>
      <c r="O433" s="79" t="s">
        <v>327</v>
      </c>
      <c r="P433" s="81">
        <v>43534.94153935185</v>
      </c>
      <c r="Q433" s="79" t="s">
        <v>621</v>
      </c>
      <c r="R433" s="79"/>
      <c r="S433" s="79"/>
      <c r="T433" s="79" t="s">
        <v>787</v>
      </c>
      <c r="U433" s="79"/>
      <c r="V433" s="82" t="s">
        <v>892</v>
      </c>
      <c r="W433" s="81">
        <v>43534.94153935185</v>
      </c>
      <c r="X433" s="82" t="s">
        <v>1296</v>
      </c>
      <c r="Y433" s="79"/>
      <c r="Z433" s="79"/>
      <c r="AA433" s="85" t="s">
        <v>1880</v>
      </c>
      <c r="AB433" s="85" t="s">
        <v>1875</v>
      </c>
      <c r="AC433" s="79" t="b">
        <v>0</v>
      </c>
      <c r="AD433" s="79">
        <v>2</v>
      </c>
      <c r="AE433" s="85" t="s">
        <v>2132</v>
      </c>
      <c r="AF433" s="79" t="b">
        <v>0</v>
      </c>
      <c r="AG433" s="79" t="s">
        <v>2139</v>
      </c>
      <c r="AH433" s="79"/>
      <c r="AI433" s="85" t="s">
        <v>2100</v>
      </c>
      <c r="AJ433" s="79" t="b">
        <v>0</v>
      </c>
      <c r="AK433" s="79">
        <v>0</v>
      </c>
      <c r="AL433" s="85" t="s">
        <v>2100</v>
      </c>
      <c r="AM433" s="79" t="s">
        <v>2144</v>
      </c>
      <c r="AN433" s="79" t="b">
        <v>0</v>
      </c>
      <c r="AO433" s="85" t="s">
        <v>1875</v>
      </c>
      <c r="AP433" s="79" t="s">
        <v>178</v>
      </c>
      <c r="AQ433" s="79">
        <v>0</v>
      </c>
      <c r="AR433" s="79">
        <v>0</v>
      </c>
      <c r="AS433" s="79"/>
      <c r="AT433" s="79"/>
      <c r="AU433" s="79"/>
      <c r="AV433" s="79"/>
      <c r="AW433" s="79"/>
      <c r="AX433" s="79"/>
      <c r="AY433" s="79"/>
      <c r="AZ433" s="79"/>
      <c r="BA433" s="78" t="str">
        <f>REPLACE(INDEX(GroupVertices[Group],MATCH(Edges[[#This Row],[Vertex 1]],GroupVertices[Vertex],0)),1,1,"")</f>
        <v>2</v>
      </c>
      <c r="BB433" s="78" t="str">
        <f>REPLACE(INDEX(GroupVertices[Group],MATCH(Edges[[#This Row],[Vertex 2]],GroupVertices[Vertex],0)),1,1,"")</f>
        <v>2</v>
      </c>
    </row>
    <row r="434" spans="1:54" ht="15">
      <c r="A434" s="65" t="s">
        <v>299</v>
      </c>
      <c r="B434" s="65" t="s">
        <v>298</v>
      </c>
      <c r="C434" s="66" t="s">
        <v>2797</v>
      </c>
      <c r="D434" s="67"/>
      <c r="E434" s="68"/>
      <c r="F434" s="69"/>
      <c r="G434" s="66"/>
      <c r="H434" s="70"/>
      <c r="I434" s="71"/>
      <c r="J434" s="71"/>
      <c r="K434" s="34" t="s">
        <v>65</v>
      </c>
      <c r="L434" s="77">
        <v>434</v>
      </c>
      <c r="M434" s="77"/>
      <c r="N434" s="73"/>
      <c r="O434" s="79" t="s">
        <v>327</v>
      </c>
      <c r="P434" s="81">
        <v>43527.931446759256</v>
      </c>
      <c r="Q434" s="79" t="s">
        <v>557</v>
      </c>
      <c r="R434" s="79"/>
      <c r="S434" s="79"/>
      <c r="T434" s="79" t="s">
        <v>787</v>
      </c>
      <c r="U434" s="79"/>
      <c r="V434" s="82" t="s">
        <v>889</v>
      </c>
      <c r="W434" s="81">
        <v>43527.931446759256</v>
      </c>
      <c r="X434" s="82" t="s">
        <v>1207</v>
      </c>
      <c r="Y434" s="79"/>
      <c r="Z434" s="79"/>
      <c r="AA434" s="85" t="s">
        <v>1791</v>
      </c>
      <c r="AB434" s="85" t="s">
        <v>1787</v>
      </c>
      <c r="AC434" s="79" t="b">
        <v>0</v>
      </c>
      <c r="AD434" s="79">
        <v>2</v>
      </c>
      <c r="AE434" s="85" t="s">
        <v>2127</v>
      </c>
      <c r="AF434" s="79" t="b">
        <v>0</v>
      </c>
      <c r="AG434" s="79" t="s">
        <v>2139</v>
      </c>
      <c r="AH434" s="79"/>
      <c r="AI434" s="85" t="s">
        <v>2100</v>
      </c>
      <c r="AJ434" s="79" t="b">
        <v>0</v>
      </c>
      <c r="AK434" s="79">
        <v>0</v>
      </c>
      <c r="AL434" s="85" t="s">
        <v>2100</v>
      </c>
      <c r="AM434" s="79" t="s">
        <v>2145</v>
      </c>
      <c r="AN434" s="79" t="b">
        <v>0</v>
      </c>
      <c r="AO434" s="85" t="s">
        <v>1787</v>
      </c>
      <c r="AP434" s="79" t="s">
        <v>178</v>
      </c>
      <c r="AQ434" s="79">
        <v>0</v>
      </c>
      <c r="AR434" s="79">
        <v>0</v>
      </c>
      <c r="AS434" s="79"/>
      <c r="AT434" s="79"/>
      <c r="AU434" s="79"/>
      <c r="AV434" s="79"/>
      <c r="AW434" s="79"/>
      <c r="AX434" s="79"/>
      <c r="AY434" s="79"/>
      <c r="AZ434" s="79"/>
      <c r="BA434" s="78" t="str">
        <f>REPLACE(INDEX(GroupVertices[Group],MATCH(Edges[[#This Row],[Vertex 1]],GroupVertices[Vertex],0)),1,1,"")</f>
        <v>2</v>
      </c>
      <c r="BB434" s="78" t="str">
        <f>REPLACE(INDEX(GroupVertices[Group],MATCH(Edges[[#This Row],[Vertex 2]],GroupVertices[Vertex],0)),1,1,"")</f>
        <v>2</v>
      </c>
    </row>
    <row r="435" spans="1:54" ht="15">
      <c r="A435" s="65" t="s">
        <v>298</v>
      </c>
      <c r="B435" s="65" t="s">
        <v>298</v>
      </c>
      <c r="C435" s="66" t="s">
        <v>2795</v>
      </c>
      <c r="D435" s="67"/>
      <c r="E435" s="68"/>
      <c r="F435" s="69"/>
      <c r="G435" s="66"/>
      <c r="H435" s="70"/>
      <c r="I435" s="71"/>
      <c r="J435" s="71"/>
      <c r="K435" s="34" t="s">
        <v>65</v>
      </c>
      <c r="L435" s="77">
        <v>435</v>
      </c>
      <c r="M435" s="77"/>
      <c r="N435" s="73"/>
      <c r="O435" s="79" t="s">
        <v>178</v>
      </c>
      <c r="P435" s="81">
        <v>43527.90112268519</v>
      </c>
      <c r="Q435" s="79" t="s">
        <v>548</v>
      </c>
      <c r="R435" s="82" t="s">
        <v>748</v>
      </c>
      <c r="S435" s="79" t="s">
        <v>780</v>
      </c>
      <c r="T435" s="79" t="s">
        <v>787</v>
      </c>
      <c r="U435" s="79"/>
      <c r="V435" s="82" t="s">
        <v>888</v>
      </c>
      <c r="W435" s="81">
        <v>43527.90112268519</v>
      </c>
      <c r="X435" s="82" t="s">
        <v>1198</v>
      </c>
      <c r="Y435" s="79"/>
      <c r="Z435" s="79"/>
      <c r="AA435" s="85" t="s">
        <v>1782</v>
      </c>
      <c r="AB435" s="79"/>
      <c r="AC435" s="79" t="b">
        <v>0</v>
      </c>
      <c r="AD435" s="79">
        <v>8</v>
      </c>
      <c r="AE435" s="85" t="s">
        <v>2100</v>
      </c>
      <c r="AF435" s="79" t="b">
        <v>1</v>
      </c>
      <c r="AG435" s="79" t="s">
        <v>2139</v>
      </c>
      <c r="AH435" s="79"/>
      <c r="AI435" s="85" t="s">
        <v>1959</v>
      </c>
      <c r="AJ435" s="79" t="b">
        <v>0</v>
      </c>
      <c r="AK435" s="79">
        <v>0</v>
      </c>
      <c r="AL435" s="85" t="s">
        <v>2100</v>
      </c>
      <c r="AM435" s="79" t="s">
        <v>2145</v>
      </c>
      <c r="AN435" s="79" t="b">
        <v>0</v>
      </c>
      <c r="AO435" s="85" t="s">
        <v>1782</v>
      </c>
      <c r="AP435" s="79" t="s">
        <v>178</v>
      </c>
      <c r="AQ435" s="79">
        <v>0</v>
      </c>
      <c r="AR435" s="79">
        <v>0</v>
      </c>
      <c r="AS435" s="79"/>
      <c r="AT435" s="79"/>
      <c r="AU435" s="79"/>
      <c r="AV435" s="79"/>
      <c r="AW435" s="79"/>
      <c r="AX435" s="79"/>
      <c r="AY435" s="79"/>
      <c r="AZ435" s="79"/>
      <c r="BA435" s="78" t="str">
        <f>REPLACE(INDEX(GroupVertices[Group],MATCH(Edges[[#This Row],[Vertex 1]],GroupVertices[Vertex],0)),1,1,"")</f>
        <v>2</v>
      </c>
      <c r="BB435" s="78" t="str">
        <f>REPLACE(INDEX(GroupVertices[Group],MATCH(Edges[[#This Row],[Vertex 2]],GroupVertices[Vertex],0)),1,1,"")</f>
        <v>2</v>
      </c>
    </row>
    <row r="436" spans="1:54" ht="15">
      <c r="A436" s="65" t="s">
        <v>298</v>
      </c>
      <c r="B436" s="65" t="s">
        <v>298</v>
      </c>
      <c r="C436" s="66" t="s">
        <v>2795</v>
      </c>
      <c r="D436" s="67"/>
      <c r="E436" s="68"/>
      <c r="F436" s="69"/>
      <c r="G436" s="66"/>
      <c r="H436" s="70"/>
      <c r="I436" s="71"/>
      <c r="J436" s="71"/>
      <c r="K436" s="34" t="s">
        <v>65</v>
      </c>
      <c r="L436" s="77">
        <v>436</v>
      </c>
      <c r="M436" s="77"/>
      <c r="N436" s="73"/>
      <c r="O436" s="79" t="s">
        <v>178</v>
      </c>
      <c r="P436" s="81">
        <v>43527.90304398148</v>
      </c>
      <c r="Q436" s="79" t="s">
        <v>549</v>
      </c>
      <c r="R436" s="82" t="s">
        <v>762</v>
      </c>
      <c r="S436" s="79" t="s">
        <v>780</v>
      </c>
      <c r="T436" s="79" t="s">
        <v>787</v>
      </c>
      <c r="U436" s="79"/>
      <c r="V436" s="82" t="s">
        <v>888</v>
      </c>
      <c r="W436" s="81">
        <v>43527.90304398148</v>
      </c>
      <c r="X436" s="82" t="s">
        <v>1199</v>
      </c>
      <c r="Y436" s="79"/>
      <c r="Z436" s="79"/>
      <c r="AA436" s="85" t="s">
        <v>1783</v>
      </c>
      <c r="AB436" s="85" t="s">
        <v>1782</v>
      </c>
      <c r="AC436" s="79" t="b">
        <v>0</v>
      </c>
      <c r="AD436" s="79">
        <v>1</v>
      </c>
      <c r="AE436" s="85" t="s">
        <v>2127</v>
      </c>
      <c r="AF436" s="79" t="b">
        <v>1</v>
      </c>
      <c r="AG436" s="79" t="s">
        <v>2139</v>
      </c>
      <c r="AH436" s="79"/>
      <c r="AI436" s="85" t="s">
        <v>1961</v>
      </c>
      <c r="AJ436" s="79" t="b">
        <v>0</v>
      </c>
      <c r="AK436" s="79">
        <v>0</v>
      </c>
      <c r="AL436" s="85" t="s">
        <v>2100</v>
      </c>
      <c r="AM436" s="79" t="s">
        <v>2145</v>
      </c>
      <c r="AN436" s="79" t="b">
        <v>0</v>
      </c>
      <c r="AO436" s="85" t="s">
        <v>1782</v>
      </c>
      <c r="AP436" s="79" t="s">
        <v>178</v>
      </c>
      <c r="AQ436" s="79">
        <v>0</v>
      </c>
      <c r="AR436" s="79">
        <v>0</v>
      </c>
      <c r="AS436" s="79"/>
      <c r="AT436" s="79"/>
      <c r="AU436" s="79"/>
      <c r="AV436" s="79"/>
      <c r="AW436" s="79"/>
      <c r="AX436" s="79"/>
      <c r="AY436" s="79"/>
      <c r="AZ436" s="79"/>
      <c r="BA436" s="78" t="str">
        <f>REPLACE(INDEX(GroupVertices[Group],MATCH(Edges[[#This Row],[Vertex 1]],GroupVertices[Vertex],0)),1,1,"")</f>
        <v>2</v>
      </c>
      <c r="BB436" s="78" t="str">
        <f>REPLACE(INDEX(GroupVertices[Group],MATCH(Edges[[#This Row],[Vertex 2]],GroupVertices[Vertex],0)),1,1,"")</f>
        <v>2</v>
      </c>
    </row>
    <row r="437" spans="1:54" ht="15">
      <c r="A437" s="65" t="s">
        <v>298</v>
      </c>
      <c r="B437" s="65" t="s">
        <v>298</v>
      </c>
      <c r="C437" s="66" t="s">
        <v>2795</v>
      </c>
      <c r="D437" s="67"/>
      <c r="E437" s="68"/>
      <c r="F437" s="69"/>
      <c r="G437" s="66"/>
      <c r="H437" s="70"/>
      <c r="I437" s="71"/>
      <c r="J437" s="71"/>
      <c r="K437" s="34" t="s">
        <v>65</v>
      </c>
      <c r="L437" s="77">
        <v>437</v>
      </c>
      <c r="M437" s="77"/>
      <c r="N437" s="73"/>
      <c r="O437" s="79" t="s">
        <v>178</v>
      </c>
      <c r="P437" s="81">
        <v>43527.90347222222</v>
      </c>
      <c r="Q437" s="79" t="s">
        <v>550</v>
      </c>
      <c r="R437" s="79"/>
      <c r="S437" s="79"/>
      <c r="T437" s="79" t="s">
        <v>787</v>
      </c>
      <c r="U437" s="79"/>
      <c r="V437" s="82" t="s">
        <v>888</v>
      </c>
      <c r="W437" s="81">
        <v>43527.90347222222</v>
      </c>
      <c r="X437" s="82" t="s">
        <v>1200</v>
      </c>
      <c r="Y437" s="79"/>
      <c r="Z437" s="79"/>
      <c r="AA437" s="85" t="s">
        <v>1784</v>
      </c>
      <c r="AB437" s="85" t="s">
        <v>1783</v>
      </c>
      <c r="AC437" s="79" t="b">
        <v>0</v>
      </c>
      <c r="AD437" s="79">
        <v>0</v>
      </c>
      <c r="AE437" s="85" t="s">
        <v>2127</v>
      </c>
      <c r="AF437" s="79" t="b">
        <v>0</v>
      </c>
      <c r="AG437" s="79" t="s">
        <v>2139</v>
      </c>
      <c r="AH437" s="79"/>
      <c r="AI437" s="85" t="s">
        <v>2100</v>
      </c>
      <c r="AJ437" s="79" t="b">
        <v>0</v>
      </c>
      <c r="AK437" s="79">
        <v>0</v>
      </c>
      <c r="AL437" s="85" t="s">
        <v>2100</v>
      </c>
      <c r="AM437" s="79" t="s">
        <v>2145</v>
      </c>
      <c r="AN437" s="79" t="b">
        <v>0</v>
      </c>
      <c r="AO437" s="85" t="s">
        <v>1783</v>
      </c>
      <c r="AP437" s="79" t="s">
        <v>178</v>
      </c>
      <c r="AQ437" s="79">
        <v>0</v>
      </c>
      <c r="AR437" s="79">
        <v>0</v>
      </c>
      <c r="AS437" s="79"/>
      <c r="AT437" s="79"/>
      <c r="AU437" s="79"/>
      <c r="AV437" s="79"/>
      <c r="AW437" s="79"/>
      <c r="AX437" s="79"/>
      <c r="AY437" s="79"/>
      <c r="AZ437" s="79"/>
      <c r="BA437" s="78" t="str">
        <f>REPLACE(INDEX(GroupVertices[Group],MATCH(Edges[[#This Row],[Vertex 1]],GroupVertices[Vertex],0)),1,1,"")</f>
        <v>2</v>
      </c>
      <c r="BB437" s="78" t="str">
        <f>REPLACE(INDEX(GroupVertices[Group],MATCH(Edges[[#This Row],[Vertex 2]],GroupVertices[Vertex],0)),1,1,"")</f>
        <v>2</v>
      </c>
    </row>
    <row r="438" spans="1:54" ht="15">
      <c r="A438" s="65" t="s">
        <v>298</v>
      </c>
      <c r="B438" s="65" t="s">
        <v>298</v>
      </c>
      <c r="C438" s="66" t="s">
        <v>2795</v>
      </c>
      <c r="D438" s="67"/>
      <c r="E438" s="68"/>
      <c r="F438" s="69"/>
      <c r="G438" s="66"/>
      <c r="H438" s="70"/>
      <c r="I438" s="71"/>
      <c r="J438" s="71"/>
      <c r="K438" s="34" t="s">
        <v>65</v>
      </c>
      <c r="L438" s="77">
        <v>438</v>
      </c>
      <c r="M438" s="77"/>
      <c r="N438" s="73"/>
      <c r="O438" s="79" t="s">
        <v>178</v>
      </c>
      <c r="P438" s="81">
        <v>43527.90388888889</v>
      </c>
      <c r="Q438" s="79" t="s">
        <v>551</v>
      </c>
      <c r="R438" s="79"/>
      <c r="S438" s="79"/>
      <c r="T438" s="79" t="s">
        <v>787</v>
      </c>
      <c r="U438" s="79"/>
      <c r="V438" s="82" t="s">
        <v>888</v>
      </c>
      <c r="W438" s="81">
        <v>43527.90388888889</v>
      </c>
      <c r="X438" s="82" t="s">
        <v>1201</v>
      </c>
      <c r="Y438" s="79"/>
      <c r="Z438" s="79"/>
      <c r="AA438" s="85" t="s">
        <v>1785</v>
      </c>
      <c r="AB438" s="85" t="s">
        <v>1784</v>
      </c>
      <c r="AC438" s="79" t="b">
        <v>0</v>
      </c>
      <c r="AD438" s="79">
        <v>0</v>
      </c>
      <c r="AE438" s="85" t="s">
        <v>2127</v>
      </c>
      <c r="AF438" s="79" t="b">
        <v>0</v>
      </c>
      <c r="AG438" s="79" t="s">
        <v>2139</v>
      </c>
      <c r="AH438" s="79"/>
      <c r="AI438" s="85" t="s">
        <v>2100</v>
      </c>
      <c r="AJ438" s="79" t="b">
        <v>0</v>
      </c>
      <c r="AK438" s="79">
        <v>0</v>
      </c>
      <c r="AL438" s="85" t="s">
        <v>2100</v>
      </c>
      <c r="AM438" s="79" t="s">
        <v>2145</v>
      </c>
      <c r="AN438" s="79" t="b">
        <v>0</v>
      </c>
      <c r="AO438" s="85" t="s">
        <v>1784</v>
      </c>
      <c r="AP438" s="79" t="s">
        <v>178</v>
      </c>
      <c r="AQ438" s="79">
        <v>0</v>
      </c>
      <c r="AR438" s="79">
        <v>0</v>
      </c>
      <c r="AS438" s="79"/>
      <c r="AT438" s="79"/>
      <c r="AU438" s="79"/>
      <c r="AV438" s="79"/>
      <c r="AW438" s="79"/>
      <c r="AX438" s="79"/>
      <c r="AY438" s="79"/>
      <c r="AZ438" s="79"/>
      <c r="BA438" s="78" t="str">
        <f>REPLACE(INDEX(GroupVertices[Group],MATCH(Edges[[#This Row],[Vertex 1]],GroupVertices[Vertex],0)),1,1,"")</f>
        <v>2</v>
      </c>
      <c r="BB438" s="78" t="str">
        <f>REPLACE(INDEX(GroupVertices[Group],MATCH(Edges[[#This Row],[Vertex 2]],GroupVertices[Vertex],0)),1,1,"")</f>
        <v>2</v>
      </c>
    </row>
    <row r="439" spans="1:54" ht="15">
      <c r="A439" s="65" t="s">
        <v>298</v>
      </c>
      <c r="B439" s="65" t="s">
        <v>298</v>
      </c>
      <c r="C439" s="66" t="s">
        <v>2795</v>
      </c>
      <c r="D439" s="67"/>
      <c r="E439" s="68"/>
      <c r="F439" s="69"/>
      <c r="G439" s="66"/>
      <c r="H439" s="70"/>
      <c r="I439" s="71"/>
      <c r="J439" s="71"/>
      <c r="K439" s="34" t="s">
        <v>65</v>
      </c>
      <c r="L439" s="77">
        <v>439</v>
      </c>
      <c r="M439" s="77"/>
      <c r="N439" s="73"/>
      <c r="O439" s="79" t="s">
        <v>178</v>
      </c>
      <c r="P439" s="81">
        <v>43527.90524305555</v>
      </c>
      <c r="Q439" s="79" t="s">
        <v>552</v>
      </c>
      <c r="R439" s="82" t="s">
        <v>763</v>
      </c>
      <c r="S439" s="79" t="s">
        <v>780</v>
      </c>
      <c r="T439" s="79" t="s">
        <v>787</v>
      </c>
      <c r="U439" s="79"/>
      <c r="V439" s="82" t="s">
        <v>888</v>
      </c>
      <c r="W439" s="81">
        <v>43527.90524305555</v>
      </c>
      <c r="X439" s="82" t="s">
        <v>1202</v>
      </c>
      <c r="Y439" s="79"/>
      <c r="Z439" s="79"/>
      <c r="AA439" s="85" t="s">
        <v>1786</v>
      </c>
      <c r="AB439" s="85" t="s">
        <v>1785</v>
      </c>
      <c r="AC439" s="79" t="b">
        <v>0</v>
      </c>
      <c r="AD439" s="79">
        <v>2</v>
      </c>
      <c r="AE439" s="85" t="s">
        <v>2127</v>
      </c>
      <c r="AF439" s="79" t="b">
        <v>1</v>
      </c>
      <c r="AG439" s="79" t="s">
        <v>2139</v>
      </c>
      <c r="AH439" s="79"/>
      <c r="AI439" s="85" t="s">
        <v>1962</v>
      </c>
      <c r="AJ439" s="79" t="b">
        <v>0</v>
      </c>
      <c r="AK439" s="79">
        <v>0</v>
      </c>
      <c r="AL439" s="85" t="s">
        <v>2100</v>
      </c>
      <c r="AM439" s="79" t="s">
        <v>2145</v>
      </c>
      <c r="AN439" s="79" t="b">
        <v>0</v>
      </c>
      <c r="AO439" s="85" t="s">
        <v>1785</v>
      </c>
      <c r="AP439" s="79" t="s">
        <v>178</v>
      </c>
      <c r="AQ439" s="79">
        <v>0</v>
      </c>
      <c r="AR439" s="79">
        <v>0</v>
      </c>
      <c r="AS439" s="79"/>
      <c r="AT439" s="79"/>
      <c r="AU439" s="79"/>
      <c r="AV439" s="79"/>
      <c r="AW439" s="79"/>
      <c r="AX439" s="79"/>
      <c r="AY439" s="79"/>
      <c r="AZ439" s="79"/>
      <c r="BA439" s="78" t="str">
        <f>REPLACE(INDEX(GroupVertices[Group],MATCH(Edges[[#This Row],[Vertex 1]],GroupVertices[Vertex],0)),1,1,"")</f>
        <v>2</v>
      </c>
      <c r="BB439" s="78" t="str">
        <f>REPLACE(INDEX(GroupVertices[Group],MATCH(Edges[[#This Row],[Vertex 2]],GroupVertices[Vertex],0)),1,1,"")</f>
        <v>2</v>
      </c>
    </row>
    <row r="440" spans="1:54" ht="15">
      <c r="A440" s="65" t="s">
        <v>298</v>
      </c>
      <c r="B440" s="65" t="s">
        <v>298</v>
      </c>
      <c r="C440" s="66" t="s">
        <v>2795</v>
      </c>
      <c r="D440" s="67"/>
      <c r="E440" s="68"/>
      <c r="F440" s="69"/>
      <c r="G440" s="66"/>
      <c r="H440" s="70"/>
      <c r="I440" s="71"/>
      <c r="J440" s="71"/>
      <c r="K440" s="34" t="s">
        <v>65</v>
      </c>
      <c r="L440" s="77">
        <v>440</v>
      </c>
      <c r="M440" s="77"/>
      <c r="N440" s="73"/>
      <c r="O440" s="79" t="s">
        <v>178</v>
      </c>
      <c r="P440" s="81">
        <v>43527.90628472222</v>
      </c>
      <c r="Q440" s="79" t="s">
        <v>553</v>
      </c>
      <c r="R440" s="79"/>
      <c r="S440" s="79"/>
      <c r="T440" s="79" t="s">
        <v>787</v>
      </c>
      <c r="U440" s="79"/>
      <c r="V440" s="82" t="s">
        <v>888</v>
      </c>
      <c r="W440" s="81">
        <v>43527.90628472222</v>
      </c>
      <c r="X440" s="82" t="s">
        <v>1203</v>
      </c>
      <c r="Y440" s="79"/>
      <c r="Z440" s="79"/>
      <c r="AA440" s="85" t="s">
        <v>1787</v>
      </c>
      <c r="AB440" s="85" t="s">
        <v>1786</v>
      </c>
      <c r="AC440" s="79" t="b">
        <v>0</v>
      </c>
      <c r="AD440" s="79">
        <v>1</v>
      </c>
      <c r="AE440" s="85" t="s">
        <v>2127</v>
      </c>
      <c r="AF440" s="79" t="b">
        <v>0</v>
      </c>
      <c r="AG440" s="79" t="s">
        <v>2139</v>
      </c>
      <c r="AH440" s="79"/>
      <c r="AI440" s="85" t="s">
        <v>2100</v>
      </c>
      <c r="AJ440" s="79" t="b">
        <v>0</v>
      </c>
      <c r="AK440" s="79">
        <v>0</v>
      </c>
      <c r="AL440" s="85" t="s">
        <v>2100</v>
      </c>
      <c r="AM440" s="79" t="s">
        <v>2145</v>
      </c>
      <c r="AN440" s="79" t="b">
        <v>0</v>
      </c>
      <c r="AO440" s="85" t="s">
        <v>1786</v>
      </c>
      <c r="AP440" s="79" t="s">
        <v>178</v>
      </c>
      <c r="AQ440" s="79">
        <v>0</v>
      </c>
      <c r="AR440" s="79">
        <v>0</v>
      </c>
      <c r="AS440" s="79"/>
      <c r="AT440" s="79"/>
      <c r="AU440" s="79"/>
      <c r="AV440" s="79"/>
      <c r="AW440" s="79"/>
      <c r="AX440" s="79"/>
      <c r="AY440" s="79"/>
      <c r="AZ440" s="79"/>
      <c r="BA440" s="78" t="str">
        <f>REPLACE(INDEX(GroupVertices[Group],MATCH(Edges[[#This Row],[Vertex 1]],GroupVertices[Vertex],0)),1,1,"")</f>
        <v>2</v>
      </c>
      <c r="BB440" s="78" t="str">
        <f>REPLACE(INDEX(GroupVertices[Group],MATCH(Edges[[#This Row],[Vertex 2]],GroupVertices[Vertex],0)),1,1,"")</f>
        <v>2</v>
      </c>
    </row>
    <row r="441" spans="1:54" ht="15">
      <c r="A441" s="65" t="s">
        <v>298</v>
      </c>
      <c r="B441" s="65" t="s">
        <v>298</v>
      </c>
      <c r="C441" s="66" t="s">
        <v>2795</v>
      </c>
      <c r="D441" s="67"/>
      <c r="E441" s="68"/>
      <c r="F441" s="69"/>
      <c r="G441" s="66"/>
      <c r="H441" s="70"/>
      <c r="I441" s="71"/>
      <c r="J441" s="71"/>
      <c r="K441" s="34" t="s">
        <v>65</v>
      </c>
      <c r="L441" s="77">
        <v>441</v>
      </c>
      <c r="M441" s="77"/>
      <c r="N441" s="73"/>
      <c r="O441" s="79" t="s">
        <v>178</v>
      </c>
      <c r="P441" s="81">
        <v>43527.906747685185</v>
      </c>
      <c r="Q441" s="79" t="s">
        <v>554</v>
      </c>
      <c r="R441" s="79"/>
      <c r="S441" s="79"/>
      <c r="T441" s="79" t="s">
        <v>787</v>
      </c>
      <c r="U441" s="79"/>
      <c r="V441" s="82" t="s">
        <v>888</v>
      </c>
      <c r="W441" s="81">
        <v>43527.906747685185</v>
      </c>
      <c r="X441" s="82" t="s">
        <v>1204</v>
      </c>
      <c r="Y441" s="79"/>
      <c r="Z441" s="79"/>
      <c r="AA441" s="85" t="s">
        <v>1788</v>
      </c>
      <c r="AB441" s="85" t="s">
        <v>1787</v>
      </c>
      <c r="AC441" s="79" t="b">
        <v>0</v>
      </c>
      <c r="AD441" s="79">
        <v>1</v>
      </c>
      <c r="AE441" s="85" t="s">
        <v>2127</v>
      </c>
      <c r="AF441" s="79" t="b">
        <v>0</v>
      </c>
      <c r="AG441" s="79" t="s">
        <v>2139</v>
      </c>
      <c r="AH441" s="79"/>
      <c r="AI441" s="85" t="s">
        <v>2100</v>
      </c>
      <c r="AJ441" s="79" t="b">
        <v>0</v>
      </c>
      <c r="AK441" s="79">
        <v>0</v>
      </c>
      <c r="AL441" s="85" t="s">
        <v>2100</v>
      </c>
      <c r="AM441" s="79" t="s">
        <v>2145</v>
      </c>
      <c r="AN441" s="79" t="b">
        <v>0</v>
      </c>
      <c r="AO441" s="85" t="s">
        <v>1787</v>
      </c>
      <c r="AP441" s="79" t="s">
        <v>178</v>
      </c>
      <c r="AQ441" s="79">
        <v>0</v>
      </c>
      <c r="AR441" s="79">
        <v>0</v>
      </c>
      <c r="AS441" s="79"/>
      <c r="AT441" s="79"/>
      <c r="AU441" s="79"/>
      <c r="AV441" s="79"/>
      <c r="AW441" s="79"/>
      <c r="AX441" s="79"/>
      <c r="AY441" s="79"/>
      <c r="AZ441" s="79"/>
      <c r="BA441" s="78" t="str">
        <f>REPLACE(INDEX(GroupVertices[Group],MATCH(Edges[[#This Row],[Vertex 1]],GroupVertices[Vertex],0)),1,1,"")</f>
        <v>2</v>
      </c>
      <c r="BB441" s="78" t="str">
        <f>REPLACE(INDEX(GroupVertices[Group],MATCH(Edges[[#This Row],[Vertex 2]],GroupVertices[Vertex],0)),1,1,"")</f>
        <v>2</v>
      </c>
    </row>
    <row r="442" spans="1:54" ht="15">
      <c r="A442" s="65" t="s">
        <v>298</v>
      </c>
      <c r="B442" s="65" t="s">
        <v>298</v>
      </c>
      <c r="C442" s="66" t="s">
        <v>2795</v>
      </c>
      <c r="D442" s="67"/>
      <c r="E442" s="68"/>
      <c r="F442" s="69"/>
      <c r="G442" s="66"/>
      <c r="H442" s="70"/>
      <c r="I442" s="71"/>
      <c r="J442" s="71"/>
      <c r="K442" s="34" t="s">
        <v>65</v>
      </c>
      <c r="L442" s="77">
        <v>442</v>
      </c>
      <c r="M442" s="77"/>
      <c r="N442" s="73"/>
      <c r="O442" s="79" t="s">
        <v>178</v>
      </c>
      <c r="P442" s="81">
        <v>43527.90829861111</v>
      </c>
      <c r="Q442" s="79" t="s">
        <v>555</v>
      </c>
      <c r="R442" s="82" t="s">
        <v>764</v>
      </c>
      <c r="S442" s="79" t="s">
        <v>780</v>
      </c>
      <c r="T442" s="79" t="s">
        <v>787</v>
      </c>
      <c r="U442" s="79"/>
      <c r="V442" s="82" t="s">
        <v>888</v>
      </c>
      <c r="W442" s="81">
        <v>43527.90829861111</v>
      </c>
      <c r="X442" s="82" t="s">
        <v>1205</v>
      </c>
      <c r="Y442" s="79"/>
      <c r="Z442" s="79"/>
      <c r="AA442" s="85" t="s">
        <v>1789</v>
      </c>
      <c r="AB442" s="85" t="s">
        <v>1788</v>
      </c>
      <c r="AC442" s="79" t="b">
        <v>0</v>
      </c>
      <c r="AD442" s="79">
        <v>2</v>
      </c>
      <c r="AE442" s="85" t="s">
        <v>2127</v>
      </c>
      <c r="AF442" s="79" t="b">
        <v>1</v>
      </c>
      <c r="AG442" s="79" t="s">
        <v>2139</v>
      </c>
      <c r="AH442" s="79"/>
      <c r="AI442" s="85" t="s">
        <v>1963</v>
      </c>
      <c r="AJ442" s="79" t="b">
        <v>0</v>
      </c>
      <c r="AK442" s="79">
        <v>0</v>
      </c>
      <c r="AL442" s="85" t="s">
        <v>2100</v>
      </c>
      <c r="AM442" s="79" t="s">
        <v>2145</v>
      </c>
      <c r="AN442" s="79" t="b">
        <v>0</v>
      </c>
      <c r="AO442" s="85" t="s">
        <v>1788</v>
      </c>
      <c r="AP442" s="79" t="s">
        <v>178</v>
      </c>
      <c r="AQ442" s="79">
        <v>0</v>
      </c>
      <c r="AR442" s="79">
        <v>0</v>
      </c>
      <c r="AS442" s="79"/>
      <c r="AT442" s="79"/>
      <c r="AU442" s="79"/>
      <c r="AV442" s="79"/>
      <c r="AW442" s="79"/>
      <c r="AX442" s="79"/>
      <c r="AY442" s="79"/>
      <c r="AZ442" s="79"/>
      <c r="BA442" s="78" t="str">
        <f>REPLACE(INDEX(GroupVertices[Group],MATCH(Edges[[#This Row],[Vertex 1]],GroupVertices[Vertex],0)),1,1,"")</f>
        <v>2</v>
      </c>
      <c r="BB442" s="78" t="str">
        <f>REPLACE(INDEX(GroupVertices[Group],MATCH(Edges[[#This Row],[Vertex 2]],GroupVertices[Vertex],0)),1,1,"")</f>
        <v>2</v>
      </c>
    </row>
    <row r="443" spans="1:54" ht="15">
      <c r="A443" s="65" t="s">
        <v>298</v>
      </c>
      <c r="B443" s="65" t="s">
        <v>298</v>
      </c>
      <c r="C443" s="66" t="s">
        <v>2795</v>
      </c>
      <c r="D443" s="67"/>
      <c r="E443" s="68"/>
      <c r="F443" s="69"/>
      <c r="G443" s="66"/>
      <c r="H443" s="70"/>
      <c r="I443" s="71"/>
      <c r="J443" s="71"/>
      <c r="K443" s="34" t="s">
        <v>65</v>
      </c>
      <c r="L443" s="77">
        <v>443</v>
      </c>
      <c r="M443" s="77"/>
      <c r="N443" s="73"/>
      <c r="O443" s="79" t="s">
        <v>178</v>
      </c>
      <c r="P443" s="81">
        <v>43527.90912037037</v>
      </c>
      <c r="Q443" s="79" t="s">
        <v>556</v>
      </c>
      <c r="R443" s="82" t="s">
        <v>765</v>
      </c>
      <c r="S443" s="79" t="s">
        <v>780</v>
      </c>
      <c r="T443" s="79" t="s">
        <v>787</v>
      </c>
      <c r="U443" s="79"/>
      <c r="V443" s="82" t="s">
        <v>888</v>
      </c>
      <c r="W443" s="81">
        <v>43527.90912037037</v>
      </c>
      <c r="X443" s="82" t="s">
        <v>1206</v>
      </c>
      <c r="Y443" s="79"/>
      <c r="Z443" s="79"/>
      <c r="AA443" s="85" t="s">
        <v>1790</v>
      </c>
      <c r="AB443" s="85" t="s">
        <v>1789</v>
      </c>
      <c r="AC443" s="79" t="b">
        <v>0</v>
      </c>
      <c r="AD443" s="79">
        <v>1</v>
      </c>
      <c r="AE443" s="85" t="s">
        <v>2127</v>
      </c>
      <c r="AF443" s="79" t="b">
        <v>1</v>
      </c>
      <c r="AG443" s="79" t="s">
        <v>2139</v>
      </c>
      <c r="AH443" s="79"/>
      <c r="AI443" s="85" t="s">
        <v>1964</v>
      </c>
      <c r="AJ443" s="79" t="b">
        <v>0</v>
      </c>
      <c r="AK443" s="79">
        <v>0</v>
      </c>
      <c r="AL443" s="85" t="s">
        <v>2100</v>
      </c>
      <c r="AM443" s="79" t="s">
        <v>2145</v>
      </c>
      <c r="AN443" s="79" t="b">
        <v>0</v>
      </c>
      <c r="AO443" s="85" t="s">
        <v>1789</v>
      </c>
      <c r="AP443" s="79" t="s">
        <v>178</v>
      </c>
      <c r="AQ443" s="79">
        <v>0</v>
      </c>
      <c r="AR443" s="79">
        <v>0</v>
      </c>
      <c r="AS443" s="79"/>
      <c r="AT443" s="79"/>
      <c r="AU443" s="79"/>
      <c r="AV443" s="79"/>
      <c r="AW443" s="79"/>
      <c r="AX443" s="79"/>
      <c r="AY443" s="79"/>
      <c r="AZ443" s="79"/>
      <c r="BA443" s="78" t="str">
        <f>REPLACE(INDEX(GroupVertices[Group],MATCH(Edges[[#This Row],[Vertex 1]],GroupVertices[Vertex],0)),1,1,"")</f>
        <v>2</v>
      </c>
      <c r="BB443" s="78" t="str">
        <f>REPLACE(INDEX(GroupVertices[Group],MATCH(Edges[[#This Row],[Vertex 2]],GroupVertices[Vertex],0)),1,1,"")</f>
        <v>2</v>
      </c>
    </row>
    <row r="444" spans="1:54" ht="15">
      <c r="A444" s="65" t="s">
        <v>285</v>
      </c>
      <c r="B444" s="65" t="s">
        <v>314</v>
      </c>
      <c r="C444" s="66" t="s">
        <v>2798</v>
      </c>
      <c r="D444" s="67"/>
      <c r="E444" s="68"/>
      <c r="F444" s="69"/>
      <c r="G444" s="66"/>
      <c r="H444" s="70"/>
      <c r="I444" s="71"/>
      <c r="J444" s="71"/>
      <c r="K444" s="34" t="s">
        <v>65</v>
      </c>
      <c r="L444" s="77">
        <v>444</v>
      </c>
      <c r="M444" s="77"/>
      <c r="N444" s="73"/>
      <c r="O444" s="79" t="s">
        <v>326</v>
      </c>
      <c r="P444" s="81">
        <v>43527.93282407407</v>
      </c>
      <c r="Q444" s="79" t="s">
        <v>467</v>
      </c>
      <c r="R444" s="79"/>
      <c r="S444" s="79"/>
      <c r="T444" s="79" t="s">
        <v>787</v>
      </c>
      <c r="U444" s="79"/>
      <c r="V444" s="82" t="s">
        <v>875</v>
      </c>
      <c r="W444" s="81">
        <v>43527.93282407407</v>
      </c>
      <c r="X444" s="82" t="s">
        <v>1091</v>
      </c>
      <c r="Y444" s="79"/>
      <c r="Z444" s="79"/>
      <c r="AA444" s="85" t="s">
        <v>1673</v>
      </c>
      <c r="AB444" s="85" t="s">
        <v>1672</v>
      </c>
      <c r="AC444" s="79" t="b">
        <v>0</v>
      </c>
      <c r="AD444" s="79">
        <v>2</v>
      </c>
      <c r="AE444" s="85" t="s">
        <v>2119</v>
      </c>
      <c r="AF444" s="79" t="b">
        <v>0</v>
      </c>
      <c r="AG444" s="79" t="s">
        <v>2139</v>
      </c>
      <c r="AH444" s="79"/>
      <c r="AI444" s="85" t="s">
        <v>2100</v>
      </c>
      <c r="AJ444" s="79" t="b">
        <v>0</v>
      </c>
      <c r="AK444" s="79">
        <v>0</v>
      </c>
      <c r="AL444" s="85" t="s">
        <v>2100</v>
      </c>
      <c r="AM444" s="79" t="s">
        <v>2144</v>
      </c>
      <c r="AN444" s="79" t="b">
        <v>0</v>
      </c>
      <c r="AO444" s="85" t="s">
        <v>1672</v>
      </c>
      <c r="AP444" s="79" t="s">
        <v>178</v>
      </c>
      <c r="AQ444" s="79">
        <v>0</v>
      </c>
      <c r="AR444" s="79">
        <v>0</v>
      </c>
      <c r="AS444" s="79"/>
      <c r="AT444" s="79"/>
      <c r="AU444" s="79"/>
      <c r="AV444" s="79"/>
      <c r="AW444" s="79"/>
      <c r="AX444" s="79"/>
      <c r="AY444" s="79"/>
      <c r="AZ444" s="79"/>
      <c r="BA444" s="78" t="str">
        <f>REPLACE(INDEX(GroupVertices[Group],MATCH(Edges[[#This Row],[Vertex 1]],GroupVertices[Vertex],0)),1,1,"")</f>
        <v>4</v>
      </c>
      <c r="BB444" s="78" t="str">
        <f>REPLACE(INDEX(GroupVertices[Group],MATCH(Edges[[#This Row],[Vertex 2]],GroupVertices[Vertex],0)),1,1,"")</f>
        <v>4</v>
      </c>
    </row>
    <row r="445" spans="1:54" ht="15">
      <c r="A445" s="65" t="s">
        <v>285</v>
      </c>
      <c r="B445" s="65" t="s">
        <v>314</v>
      </c>
      <c r="C445" s="66" t="s">
        <v>2797</v>
      </c>
      <c r="D445" s="67"/>
      <c r="E445" s="68"/>
      <c r="F445" s="69"/>
      <c r="G445" s="66"/>
      <c r="H445" s="70"/>
      <c r="I445" s="71"/>
      <c r="J445" s="71"/>
      <c r="K445" s="34" t="s">
        <v>65</v>
      </c>
      <c r="L445" s="77">
        <v>445</v>
      </c>
      <c r="M445" s="77"/>
      <c r="N445" s="73"/>
      <c r="O445" s="79" t="s">
        <v>327</v>
      </c>
      <c r="P445" s="81">
        <v>43527.919537037036</v>
      </c>
      <c r="Q445" s="79" t="s">
        <v>698</v>
      </c>
      <c r="R445" s="79"/>
      <c r="S445" s="79"/>
      <c r="T445" s="79" t="s">
        <v>787</v>
      </c>
      <c r="U445" s="79"/>
      <c r="V445" s="82" t="s">
        <v>875</v>
      </c>
      <c r="W445" s="81">
        <v>43527.919537037036</v>
      </c>
      <c r="X445" s="82" t="s">
        <v>1425</v>
      </c>
      <c r="Y445" s="79"/>
      <c r="Z445" s="79"/>
      <c r="AA445" s="85" t="s">
        <v>2023</v>
      </c>
      <c r="AB445" s="85" t="s">
        <v>2045</v>
      </c>
      <c r="AC445" s="79" t="b">
        <v>0</v>
      </c>
      <c r="AD445" s="79">
        <v>3</v>
      </c>
      <c r="AE445" s="85" t="s">
        <v>2138</v>
      </c>
      <c r="AF445" s="79" t="b">
        <v>0</v>
      </c>
      <c r="AG445" s="79" t="s">
        <v>2139</v>
      </c>
      <c r="AH445" s="79"/>
      <c r="AI445" s="85" t="s">
        <v>2100</v>
      </c>
      <c r="AJ445" s="79" t="b">
        <v>0</v>
      </c>
      <c r="AK445" s="79">
        <v>1</v>
      </c>
      <c r="AL445" s="85" t="s">
        <v>2100</v>
      </c>
      <c r="AM445" s="79" t="s">
        <v>2144</v>
      </c>
      <c r="AN445" s="79" t="b">
        <v>0</v>
      </c>
      <c r="AO445" s="85" t="s">
        <v>2045</v>
      </c>
      <c r="AP445" s="79" t="s">
        <v>178</v>
      </c>
      <c r="AQ445" s="79">
        <v>0</v>
      </c>
      <c r="AR445" s="79">
        <v>0</v>
      </c>
      <c r="AS445" s="79"/>
      <c r="AT445" s="79"/>
      <c r="AU445" s="79"/>
      <c r="AV445" s="79"/>
      <c r="AW445" s="79"/>
      <c r="AX445" s="79"/>
      <c r="AY445" s="79"/>
      <c r="AZ445" s="79"/>
      <c r="BA445" s="78" t="str">
        <f>REPLACE(INDEX(GroupVertices[Group],MATCH(Edges[[#This Row],[Vertex 1]],GroupVertices[Vertex],0)),1,1,"")</f>
        <v>4</v>
      </c>
      <c r="BB445" s="78" t="str">
        <f>REPLACE(INDEX(GroupVertices[Group],MATCH(Edges[[#This Row],[Vertex 2]],GroupVertices[Vertex],0)),1,1,"")</f>
        <v>4</v>
      </c>
    </row>
    <row r="446" spans="1:54" ht="15">
      <c r="A446" s="65" t="s">
        <v>285</v>
      </c>
      <c r="B446" s="65" t="s">
        <v>314</v>
      </c>
      <c r="C446" s="66" t="s">
        <v>2797</v>
      </c>
      <c r="D446" s="67"/>
      <c r="E446" s="68"/>
      <c r="F446" s="69"/>
      <c r="G446" s="66"/>
      <c r="H446" s="70"/>
      <c r="I446" s="71"/>
      <c r="J446" s="71"/>
      <c r="K446" s="34" t="s">
        <v>65</v>
      </c>
      <c r="L446" s="77">
        <v>446</v>
      </c>
      <c r="M446" s="77"/>
      <c r="N446" s="73"/>
      <c r="O446" s="79" t="s">
        <v>327</v>
      </c>
      <c r="P446" s="81">
        <v>43527.91982638889</v>
      </c>
      <c r="Q446" s="79" t="s">
        <v>699</v>
      </c>
      <c r="R446" s="79"/>
      <c r="S446" s="79"/>
      <c r="T446" s="79" t="s">
        <v>787</v>
      </c>
      <c r="U446" s="79"/>
      <c r="V446" s="82" t="s">
        <v>875</v>
      </c>
      <c r="W446" s="81">
        <v>43527.91982638889</v>
      </c>
      <c r="X446" s="82" t="s">
        <v>1426</v>
      </c>
      <c r="Y446" s="79"/>
      <c r="Z446" s="79"/>
      <c r="AA446" s="85" t="s">
        <v>2024</v>
      </c>
      <c r="AB446" s="85" t="s">
        <v>2046</v>
      </c>
      <c r="AC446" s="79" t="b">
        <v>0</v>
      </c>
      <c r="AD446" s="79">
        <v>1</v>
      </c>
      <c r="AE446" s="85" t="s">
        <v>2138</v>
      </c>
      <c r="AF446" s="79" t="b">
        <v>0</v>
      </c>
      <c r="AG446" s="79" t="s">
        <v>2139</v>
      </c>
      <c r="AH446" s="79"/>
      <c r="AI446" s="85" t="s">
        <v>2100</v>
      </c>
      <c r="AJ446" s="79" t="b">
        <v>0</v>
      </c>
      <c r="AK446" s="79">
        <v>0</v>
      </c>
      <c r="AL446" s="85" t="s">
        <v>2100</v>
      </c>
      <c r="AM446" s="79" t="s">
        <v>2144</v>
      </c>
      <c r="AN446" s="79" t="b">
        <v>0</v>
      </c>
      <c r="AO446" s="85" t="s">
        <v>2046</v>
      </c>
      <c r="AP446" s="79" t="s">
        <v>178</v>
      </c>
      <c r="AQ446" s="79">
        <v>0</v>
      </c>
      <c r="AR446" s="79">
        <v>0</v>
      </c>
      <c r="AS446" s="79"/>
      <c r="AT446" s="79"/>
      <c r="AU446" s="79"/>
      <c r="AV446" s="79"/>
      <c r="AW446" s="79"/>
      <c r="AX446" s="79"/>
      <c r="AY446" s="79"/>
      <c r="AZ446" s="79"/>
      <c r="BA446" s="78" t="str">
        <f>REPLACE(INDEX(GroupVertices[Group],MATCH(Edges[[#This Row],[Vertex 1]],GroupVertices[Vertex],0)),1,1,"")</f>
        <v>4</v>
      </c>
      <c r="BB446" s="78" t="str">
        <f>REPLACE(INDEX(GroupVertices[Group],MATCH(Edges[[#This Row],[Vertex 2]],GroupVertices[Vertex],0)),1,1,"")</f>
        <v>4</v>
      </c>
    </row>
    <row r="447" spans="1:54" ht="15">
      <c r="A447" s="65" t="s">
        <v>278</v>
      </c>
      <c r="B447" s="65" t="s">
        <v>314</v>
      </c>
      <c r="C447" s="66" t="s">
        <v>2796</v>
      </c>
      <c r="D447" s="67"/>
      <c r="E447" s="68"/>
      <c r="F447" s="69"/>
      <c r="G447" s="66"/>
      <c r="H447" s="70"/>
      <c r="I447" s="71"/>
      <c r="J447" s="71"/>
      <c r="K447" s="34" t="s">
        <v>65</v>
      </c>
      <c r="L447" s="77">
        <v>447</v>
      </c>
      <c r="M447" s="77"/>
      <c r="N447" s="73"/>
      <c r="O447" s="79" t="s">
        <v>325</v>
      </c>
      <c r="P447" s="81">
        <v>43527.89612268518</v>
      </c>
      <c r="Q447" s="79" t="s">
        <v>583</v>
      </c>
      <c r="R447" s="79"/>
      <c r="S447" s="79"/>
      <c r="T447" s="79" t="s">
        <v>787</v>
      </c>
      <c r="U447" s="79"/>
      <c r="V447" s="82" t="s">
        <v>868</v>
      </c>
      <c r="W447" s="81">
        <v>43527.89612268518</v>
      </c>
      <c r="X447" s="82" t="s">
        <v>1242</v>
      </c>
      <c r="Y447" s="79"/>
      <c r="Z447" s="79"/>
      <c r="AA447" s="85" t="s">
        <v>1826</v>
      </c>
      <c r="AB447" s="79"/>
      <c r="AC447" s="79" t="b">
        <v>0</v>
      </c>
      <c r="AD447" s="79">
        <v>0</v>
      </c>
      <c r="AE447" s="85" t="s">
        <v>2100</v>
      </c>
      <c r="AF447" s="79" t="b">
        <v>0</v>
      </c>
      <c r="AG447" s="79" t="s">
        <v>2139</v>
      </c>
      <c r="AH447" s="79"/>
      <c r="AI447" s="85" t="s">
        <v>2100</v>
      </c>
      <c r="AJ447" s="79" t="b">
        <v>0</v>
      </c>
      <c r="AK447" s="79">
        <v>1</v>
      </c>
      <c r="AL447" s="85" t="s">
        <v>2044</v>
      </c>
      <c r="AM447" s="79" t="s">
        <v>2144</v>
      </c>
      <c r="AN447" s="79" t="b">
        <v>0</v>
      </c>
      <c r="AO447" s="85" t="s">
        <v>2044</v>
      </c>
      <c r="AP447" s="79" t="s">
        <v>178</v>
      </c>
      <c r="AQ447" s="79">
        <v>0</v>
      </c>
      <c r="AR447" s="79">
        <v>0</v>
      </c>
      <c r="AS447" s="79"/>
      <c r="AT447" s="79"/>
      <c r="AU447" s="79"/>
      <c r="AV447" s="79"/>
      <c r="AW447" s="79"/>
      <c r="AX447" s="79"/>
      <c r="AY447" s="79"/>
      <c r="AZ447" s="79"/>
      <c r="BA447" s="78" t="str">
        <f>REPLACE(INDEX(GroupVertices[Group],MATCH(Edges[[#This Row],[Vertex 1]],GroupVertices[Vertex],0)),1,1,"")</f>
        <v>2</v>
      </c>
      <c r="BB447" s="78" t="str">
        <f>REPLACE(INDEX(GroupVertices[Group],MATCH(Edges[[#This Row],[Vertex 2]],GroupVertices[Vertex],0)),1,1,"")</f>
        <v>4</v>
      </c>
    </row>
    <row r="448" spans="1:54" ht="15">
      <c r="A448" s="65" t="s">
        <v>278</v>
      </c>
      <c r="B448" s="65" t="s">
        <v>314</v>
      </c>
      <c r="C448" s="66" t="s">
        <v>2796</v>
      </c>
      <c r="D448" s="67"/>
      <c r="E448" s="68"/>
      <c r="F448" s="69"/>
      <c r="G448" s="66"/>
      <c r="H448" s="70"/>
      <c r="I448" s="71"/>
      <c r="J448" s="71"/>
      <c r="K448" s="34" t="s">
        <v>65</v>
      </c>
      <c r="L448" s="77">
        <v>448</v>
      </c>
      <c r="M448" s="77"/>
      <c r="N448" s="73"/>
      <c r="O448" s="79" t="s">
        <v>325</v>
      </c>
      <c r="P448" s="81">
        <v>43534.8858912037</v>
      </c>
      <c r="Q448" s="79" t="s">
        <v>611</v>
      </c>
      <c r="R448" s="79"/>
      <c r="S448" s="79"/>
      <c r="T448" s="79"/>
      <c r="U448" s="79"/>
      <c r="V448" s="82" t="s">
        <v>868</v>
      </c>
      <c r="W448" s="81">
        <v>43534.8858912037</v>
      </c>
      <c r="X448" s="82" t="s">
        <v>1285</v>
      </c>
      <c r="Y448" s="79"/>
      <c r="Z448" s="79"/>
      <c r="AA448" s="85" t="s">
        <v>1869</v>
      </c>
      <c r="AB448" s="79"/>
      <c r="AC448" s="79" t="b">
        <v>0</v>
      </c>
      <c r="AD448" s="79">
        <v>0</v>
      </c>
      <c r="AE448" s="85" t="s">
        <v>2100</v>
      </c>
      <c r="AF448" s="79" t="b">
        <v>1</v>
      </c>
      <c r="AG448" s="79" t="s">
        <v>2139</v>
      </c>
      <c r="AH448" s="79"/>
      <c r="AI448" s="85" t="s">
        <v>1986</v>
      </c>
      <c r="AJ448" s="79" t="b">
        <v>0</v>
      </c>
      <c r="AK448" s="79">
        <v>1</v>
      </c>
      <c r="AL448" s="85" t="s">
        <v>2050</v>
      </c>
      <c r="AM448" s="79" t="s">
        <v>2144</v>
      </c>
      <c r="AN448" s="79" t="b">
        <v>0</v>
      </c>
      <c r="AO448" s="85" t="s">
        <v>2050</v>
      </c>
      <c r="AP448" s="79" t="s">
        <v>178</v>
      </c>
      <c r="AQ448" s="79">
        <v>0</v>
      </c>
      <c r="AR448" s="79">
        <v>0</v>
      </c>
      <c r="AS448" s="79"/>
      <c r="AT448" s="79"/>
      <c r="AU448" s="79"/>
      <c r="AV448" s="79"/>
      <c r="AW448" s="79"/>
      <c r="AX448" s="79"/>
      <c r="AY448" s="79"/>
      <c r="AZ448" s="79"/>
      <c r="BA448" s="78" t="str">
        <f>REPLACE(INDEX(GroupVertices[Group],MATCH(Edges[[#This Row],[Vertex 1]],GroupVertices[Vertex],0)),1,1,"")</f>
        <v>2</v>
      </c>
      <c r="BB448" s="78" t="str">
        <f>REPLACE(INDEX(GroupVertices[Group],MATCH(Edges[[#This Row],[Vertex 2]],GroupVertices[Vertex],0)),1,1,"")</f>
        <v>4</v>
      </c>
    </row>
    <row r="449" spans="1:54" ht="15">
      <c r="A449" s="65" t="s">
        <v>314</v>
      </c>
      <c r="B449" s="65" t="s">
        <v>314</v>
      </c>
      <c r="C449" s="66" t="s">
        <v>2795</v>
      </c>
      <c r="D449" s="67"/>
      <c r="E449" s="68"/>
      <c r="F449" s="69"/>
      <c r="G449" s="66"/>
      <c r="H449" s="70"/>
      <c r="I449" s="71"/>
      <c r="J449" s="71"/>
      <c r="K449" s="34" t="s">
        <v>65</v>
      </c>
      <c r="L449" s="77">
        <v>449</v>
      </c>
      <c r="M449" s="77"/>
      <c r="N449" s="73"/>
      <c r="O449" s="79" t="s">
        <v>178</v>
      </c>
      <c r="P449" s="81">
        <v>43527.88706018519</v>
      </c>
      <c r="Q449" s="79" t="s">
        <v>713</v>
      </c>
      <c r="R449" s="79"/>
      <c r="S449" s="79"/>
      <c r="T449" s="79" t="s">
        <v>787</v>
      </c>
      <c r="U449" s="79"/>
      <c r="V449" s="82" t="s">
        <v>904</v>
      </c>
      <c r="W449" s="81">
        <v>43527.88706018519</v>
      </c>
      <c r="X449" s="82" t="s">
        <v>1442</v>
      </c>
      <c r="Y449" s="79"/>
      <c r="Z449" s="79"/>
      <c r="AA449" s="85" t="s">
        <v>2041</v>
      </c>
      <c r="AB449" s="79"/>
      <c r="AC449" s="79" t="b">
        <v>0</v>
      </c>
      <c r="AD449" s="79">
        <v>6</v>
      </c>
      <c r="AE449" s="85" t="s">
        <v>2100</v>
      </c>
      <c r="AF449" s="79" t="b">
        <v>0</v>
      </c>
      <c r="AG449" s="79" t="s">
        <v>2139</v>
      </c>
      <c r="AH449" s="79"/>
      <c r="AI449" s="85" t="s">
        <v>2100</v>
      </c>
      <c r="AJ449" s="79" t="b">
        <v>0</v>
      </c>
      <c r="AK449" s="79">
        <v>0</v>
      </c>
      <c r="AL449" s="85" t="s">
        <v>2100</v>
      </c>
      <c r="AM449" s="79" t="s">
        <v>2147</v>
      </c>
      <c r="AN449" s="79" t="b">
        <v>0</v>
      </c>
      <c r="AO449" s="85" t="s">
        <v>2041</v>
      </c>
      <c r="AP449" s="79" t="s">
        <v>178</v>
      </c>
      <c r="AQ449" s="79">
        <v>0</v>
      </c>
      <c r="AR449" s="79">
        <v>0</v>
      </c>
      <c r="AS449" s="79"/>
      <c r="AT449" s="79"/>
      <c r="AU449" s="79"/>
      <c r="AV449" s="79"/>
      <c r="AW449" s="79"/>
      <c r="AX449" s="79"/>
      <c r="AY449" s="79"/>
      <c r="AZ449" s="79"/>
      <c r="BA449" s="78" t="str">
        <f>REPLACE(INDEX(GroupVertices[Group],MATCH(Edges[[#This Row],[Vertex 1]],GroupVertices[Vertex],0)),1,1,"")</f>
        <v>4</v>
      </c>
      <c r="BB449" s="78" t="str">
        <f>REPLACE(INDEX(GroupVertices[Group],MATCH(Edges[[#This Row],[Vertex 2]],GroupVertices[Vertex],0)),1,1,"")</f>
        <v>4</v>
      </c>
    </row>
    <row r="450" spans="1:54" ht="15">
      <c r="A450" s="65" t="s">
        <v>314</v>
      </c>
      <c r="B450" s="65" t="s">
        <v>314</v>
      </c>
      <c r="C450" s="66" t="s">
        <v>2795</v>
      </c>
      <c r="D450" s="67"/>
      <c r="E450" s="68"/>
      <c r="F450" s="69"/>
      <c r="G450" s="66"/>
      <c r="H450" s="70"/>
      <c r="I450" s="71"/>
      <c r="J450" s="71"/>
      <c r="K450" s="34" t="s">
        <v>65</v>
      </c>
      <c r="L450" s="77">
        <v>450</v>
      </c>
      <c r="M450" s="77"/>
      <c r="N450" s="73"/>
      <c r="O450" s="79" t="s">
        <v>178</v>
      </c>
      <c r="P450" s="81">
        <v>43527.88917824074</v>
      </c>
      <c r="Q450" s="79" t="s">
        <v>714</v>
      </c>
      <c r="R450" s="79"/>
      <c r="S450" s="79"/>
      <c r="T450" s="79" t="s">
        <v>787</v>
      </c>
      <c r="U450" s="79"/>
      <c r="V450" s="82" t="s">
        <v>904</v>
      </c>
      <c r="W450" s="81">
        <v>43527.88917824074</v>
      </c>
      <c r="X450" s="82" t="s">
        <v>1443</v>
      </c>
      <c r="Y450" s="79"/>
      <c r="Z450" s="79"/>
      <c r="AA450" s="85" t="s">
        <v>2042</v>
      </c>
      <c r="AB450" s="79"/>
      <c r="AC450" s="79" t="b">
        <v>0</v>
      </c>
      <c r="AD450" s="79">
        <v>2</v>
      </c>
      <c r="AE450" s="85" t="s">
        <v>2100</v>
      </c>
      <c r="AF450" s="79" t="b">
        <v>0</v>
      </c>
      <c r="AG450" s="79" t="s">
        <v>2139</v>
      </c>
      <c r="AH450" s="79"/>
      <c r="AI450" s="85" t="s">
        <v>2100</v>
      </c>
      <c r="AJ450" s="79" t="b">
        <v>0</v>
      </c>
      <c r="AK450" s="79">
        <v>0</v>
      </c>
      <c r="AL450" s="85" t="s">
        <v>2100</v>
      </c>
      <c r="AM450" s="79" t="s">
        <v>2147</v>
      </c>
      <c r="AN450" s="79" t="b">
        <v>0</v>
      </c>
      <c r="AO450" s="85" t="s">
        <v>2042</v>
      </c>
      <c r="AP450" s="79" t="s">
        <v>178</v>
      </c>
      <c r="AQ450" s="79">
        <v>0</v>
      </c>
      <c r="AR450" s="79">
        <v>0</v>
      </c>
      <c r="AS450" s="79"/>
      <c r="AT450" s="79"/>
      <c r="AU450" s="79"/>
      <c r="AV450" s="79"/>
      <c r="AW450" s="79"/>
      <c r="AX450" s="79"/>
      <c r="AY450" s="79"/>
      <c r="AZ450" s="79"/>
      <c r="BA450" s="78" t="str">
        <f>REPLACE(INDEX(GroupVertices[Group],MATCH(Edges[[#This Row],[Vertex 1]],GroupVertices[Vertex],0)),1,1,"")</f>
        <v>4</v>
      </c>
      <c r="BB450" s="78" t="str">
        <f>REPLACE(INDEX(GroupVertices[Group],MATCH(Edges[[#This Row],[Vertex 2]],GroupVertices[Vertex],0)),1,1,"")</f>
        <v>4</v>
      </c>
    </row>
    <row r="451" spans="1:54" ht="15">
      <c r="A451" s="65" t="s">
        <v>314</v>
      </c>
      <c r="B451" s="65" t="s">
        <v>314</v>
      </c>
      <c r="C451" s="66" t="s">
        <v>2795</v>
      </c>
      <c r="D451" s="67"/>
      <c r="E451" s="68"/>
      <c r="F451" s="69"/>
      <c r="G451" s="66"/>
      <c r="H451" s="70"/>
      <c r="I451" s="71"/>
      <c r="J451" s="71"/>
      <c r="K451" s="34" t="s">
        <v>65</v>
      </c>
      <c r="L451" s="77">
        <v>451</v>
      </c>
      <c r="M451" s="77"/>
      <c r="N451" s="73"/>
      <c r="O451" s="79" t="s">
        <v>178</v>
      </c>
      <c r="P451" s="81">
        <v>43527.8928125</v>
      </c>
      <c r="Q451" s="79" t="s">
        <v>715</v>
      </c>
      <c r="R451" s="79"/>
      <c r="S451" s="79"/>
      <c r="T451" s="79" t="s">
        <v>787</v>
      </c>
      <c r="U451" s="79"/>
      <c r="V451" s="82" t="s">
        <v>904</v>
      </c>
      <c r="W451" s="81">
        <v>43527.8928125</v>
      </c>
      <c r="X451" s="82" t="s">
        <v>1444</v>
      </c>
      <c r="Y451" s="79"/>
      <c r="Z451" s="79"/>
      <c r="AA451" s="85" t="s">
        <v>2043</v>
      </c>
      <c r="AB451" s="79"/>
      <c r="AC451" s="79" t="b">
        <v>0</v>
      </c>
      <c r="AD451" s="79">
        <v>4</v>
      </c>
      <c r="AE451" s="85" t="s">
        <v>2100</v>
      </c>
      <c r="AF451" s="79" t="b">
        <v>0</v>
      </c>
      <c r="AG451" s="79" t="s">
        <v>2139</v>
      </c>
      <c r="AH451" s="79"/>
      <c r="AI451" s="85" t="s">
        <v>2100</v>
      </c>
      <c r="AJ451" s="79" t="b">
        <v>0</v>
      </c>
      <c r="AK451" s="79">
        <v>0</v>
      </c>
      <c r="AL451" s="85" t="s">
        <v>2100</v>
      </c>
      <c r="AM451" s="79" t="s">
        <v>2147</v>
      </c>
      <c r="AN451" s="79" t="b">
        <v>0</v>
      </c>
      <c r="AO451" s="85" t="s">
        <v>2043</v>
      </c>
      <c r="AP451" s="79" t="s">
        <v>178</v>
      </c>
      <c r="AQ451" s="79">
        <v>0</v>
      </c>
      <c r="AR451" s="79">
        <v>0</v>
      </c>
      <c r="AS451" s="79"/>
      <c r="AT451" s="79"/>
      <c r="AU451" s="79"/>
      <c r="AV451" s="79"/>
      <c r="AW451" s="79"/>
      <c r="AX451" s="79"/>
      <c r="AY451" s="79"/>
      <c r="AZ451" s="79"/>
      <c r="BA451" s="78" t="str">
        <f>REPLACE(INDEX(GroupVertices[Group],MATCH(Edges[[#This Row],[Vertex 1]],GroupVertices[Vertex],0)),1,1,"")</f>
        <v>4</v>
      </c>
      <c r="BB451" s="78" t="str">
        <f>REPLACE(INDEX(GroupVertices[Group],MATCH(Edges[[#This Row],[Vertex 2]],GroupVertices[Vertex],0)),1,1,"")</f>
        <v>4</v>
      </c>
    </row>
    <row r="452" spans="1:54" ht="15">
      <c r="A452" s="65" t="s">
        <v>314</v>
      </c>
      <c r="B452" s="65" t="s">
        <v>314</v>
      </c>
      <c r="C452" s="66" t="s">
        <v>2795</v>
      </c>
      <c r="D452" s="67"/>
      <c r="E452" s="68"/>
      <c r="F452" s="69"/>
      <c r="G452" s="66"/>
      <c r="H452" s="70"/>
      <c r="I452" s="71"/>
      <c r="J452" s="71"/>
      <c r="K452" s="34" t="s">
        <v>65</v>
      </c>
      <c r="L452" s="77">
        <v>452</v>
      </c>
      <c r="M452" s="77"/>
      <c r="N452" s="73"/>
      <c r="O452" s="79" t="s">
        <v>178</v>
      </c>
      <c r="P452" s="81">
        <v>43527.89540509259</v>
      </c>
      <c r="Q452" s="79" t="s">
        <v>583</v>
      </c>
      <c r="R452" s="79"/>
      <c r="S452" s="79"/>
      <c r="T452" s="79" t="s">
        <v>787</v>
      </c>
      <c r="U452" s="79"/>
      <c r="V452" s="82" t="s">
        <v>904</v>
      </c>
      <c r="W452" s="81">
        <v>43527.89540509259</v>
      </c>
      <c r="X452" s="82" t="s">
        <v>1445</v>
      </c>
      <c r="Y452" s="79"/>
      <c r="Z452" s="79"/>
      <c r="AA452" s="85" t="s">
        <v>2044</v>
      </c>
      <c r="AB452" s="85" t="s">
        <v>2043</v>
      </c>
      <c r="AC452" s="79" t="b">
        <v>0</v>
      </c>
      <c r="AD452" s="79">
        <v>1</v>
      </c>
      <c r="AE452" s="85" t="s">
        <v>2138</v>
      </c>
      <c r="AF452" s="79" t="b">
        <v>0</v>
      </c>
      <c r="AG452" s="79" t="s">
        <v>2139</v>
      </c>
      <c r="AH452" s="79"/>
      <c r="AI452" s="85" t="s">
        <v>2100</v>
      </c>
      <c r="AJ452" s="79" t="b">
        <v>0</v>
      </c>
      <c r="AK452" s="79">
        <v>1</v>
      </c>
      <c r="AL452" s="85" t="s">
        <v>2100</v>
      </c>
      <c r="AM452" s="79" t="s">
        <v>2147</v>
      </c>
      <c r="AN452" s="79" t="b">
        <v>0</v>
      </c>
      <c r="AO452" s="85" t="s">
        <v>2043</v>
      </c>
      <c r="AP452" s="79" t="s">
        <v>178</v>
      </c>
      <c r="AQ452" s="79">
        <v>0</v>
      </c>
      <c r="AR452" s="79">
        <v>0</v>
      </c>
      <c r="AS452" s="79"/>
      <c r="AT452" s="79"/>
      <c r="AU452" s="79"/>
      <c r="AV452" s="79"/>
      <c r="AW452" s="79"/>
      <c r="AX452" s="79"/>
      <c r="AY452" s="79"/>
      <c r="AZ452" s="79"/>
      <c r="BA452" s="78" t="str">
        <f>REPLACE(INDEX(GroupVertices[Group],MATCH(Edges[[#This Row],[Vertex 1]],GroupVertices[Vertex],0)),1,1,"")</f>
        <v>4</v>
      </c>
      <c r="BB452" s="78" t="str">
        <f>REPLACE(INDEX(GroupVertices[Group],MATCH(Edges[[#This Row],[Vertex 2]],GroupVertices[Vertex],0)),1,1,"")</f>
        <v>4</v>
      </c>
    </row>
    <row r="453" spans="1:54" ht="15">
      <c r="A453" s="65" t="s">
        <v>314</v>
      </c>
      <c r="B453" s="65" t="s">
        <v>314</v>
      </c>
      <c r="C453" s="66" t="s">
        <v>2795</v>
      </c>
      <c r="D453" s="67"/>
      <c r="E453" s="68"/>
      <c r="F453" s="69"/>
      <c r="G453" s="66"/>
      <c r="H453" s="70"/>
      <c r="I453" s="71"/>
      <c r="J453" s="71"/>
      <c r="K453" s="34" t="s">
        <v>65</v>
      </c>
      <c r="L453" s="77">
        <v>453</v>
      </c>
      <c r="M453" s="77"/>
      <c r="N453" s="73"/>
      <c r="O453" s="79" t="s">
        <v>178</v>
      </c>
      <c r="P453" s="81">
        <v>43527.90252314815</v>
      </c>
      <c r="Q453" s="79" t="s">
        <v>716</v>
      </c>
      <c r="R453" s="79"/>
      <c r="S453" s="79"/>
      <c r="T453" s="79" t="s">
        <v>787</v>
      </c>
      <c r="U453" s="79"/>
      <c r="V453" s="82" t="s">
        <v>904</v>
      </c>
      <c r="W453" s="81">
        <v>43527.90252314815</v>
      </c>
      <c r="X453" s="82" t="s">
        <v>1446</v>
      </c>
      <c r="Y453" s="79"/>
      <c r="Z453" s="79"/>
      <c r="AA453" s="85" t="s">
        <v>2045</v>
      </c>
      <c r="AB453" s="79"/>
      <c r="AC453" s="79" t="b">
        <v>0</v>
      </c>
      <c r="AD453" s="79">
        <v>6</v>
      </c>
      <c r="AE453" s="85" t="s">
        <v>2100</v>
      </c>
      <c r="AF453" s="79" t="b">
        <v>0</v>
      </c>
      <c r="AG453" s="79" t="s">
        <v>2139</v>
      </c>
      <c r="AH453" s="79"/>
      <c r="AI453" s="85" t="s">
        <v>2100</v>
      </c>
      <c r="AJ453" s="79" t="b">
        <v>0</v>
      </c>
      <c r="AK453" s="79">
        <v>0</v>
      </c>
      <c r="AL453" s="85" t="s">
        <v>2100</v>
      </c>
      <c r="AM453" s="79" t="s">
        <v>2147</v>
      </c>
      <c r="AN453" s="79" t="b">
        <v>0</v>
      </c>
      <c r="AO453" s="85" t="s">
        <v>2045</v>
      </c>
      <c r="AP453" s="79" t="s">
        <v>178</v>
      </c>
      <c r="AQ453" s="79">
        <v>0</v>
      </c>
      <c r="AR453" s="79">
        <v>0</v>
      </c>
      <c r="AS453" s="79"/>
      <c r="AT453" s="79"/>
      <c r="AU453" s="79"/>
      <c r="AV453" s="79"/>
      <c r="AW453" s="79"/>
      <c r="AX453" s="79"/>
      <c r="AY453" s="79"/>
      <c r="AZ453" s="79"/>
      <c r="BA453" s="78" t="str">
        <f>REPLACE(INDEX(GroupVertices[Group],MATCH(Edges[[#This Row],[Vertex 1]],GroupVertices[Vertex],0)),1,1,"")</f>
        <v>4</v>
      </c>
      <c r="BB453" s="78" t="str">
        <f>REPLACE(INDEX(GroupVertices[Group],MATCH(Edges[[#This Row],[Vertex 2]],GroupVertices[Vertex],0)),1,1,"")</f>
        <v>4</v>
      </c>
    </row>
    <row r="454" spans="1:54" ht="15">
      <c r="A454" s="65" t="s">
        <v>314</v>
      </c>
      <c r="B454" s="65" t="s">
        <v>314</v>
      </c>
      <c r="C454" s="66" t="s">
        <v>2795</v>
      </c>
      <c r="D454" s="67"/>
      <c r="E454" s="68"/>
      <c r="F454" s="69"/>
      <c r="G454" s="66"/>
      <c r="H454" s="70"/>
      <c r="I454" s="71"/>
      <c r="J454" s="71"/>
      <c r="K454" s="34" t="s">
        <v>65</v>
      </c>
      <c r="L454" s="77">
        <v>454</v>
      </c>
      <c r="M454" s="77"/>
      <c r="N454" s="73"/>
      <c r="O454" s="79" t="s">
        <v>178</v>
      </c>
      <c r="P454" s="81">
        <v>43527.9040625</v>
      </c>
      <c r="Q454" s="79" t="s">
        <v>717</v>
      </c>
      <c r="R454" s="79"/>
      <c r="S454" s="79"/>
      <c r="T454" s="79" t="s">
        <v>787</v>
      </c>
      <c r="U454" s="79"/>
      <c r="V454" s="82" t="s">
        <v>904</v>
      </c>
      <c r="W454" s="81">
        <v>43527.9040625</v>
      </c>
      <c r="X454" s="82" t="s">
        <v>1447</v>
      </c>
      <c r="Y454" s="79"/>
      <c r="Z454" s="79"/>
      <c r="AA454" s="85" t="s">
        <v>2046</v>
      </c>
      <c r="AB454" s="85" t="s">
        <v>2045</v>
      </c>
      <c r="AC454" s="79" t="b">
        <v>0</v>
      </c>
      <c r="AD454" s="79">
        <v>8</v>
      </c>
      <c r="AE454" s="85" t="s">
        <v>2138</v>
      </c>
      <c r="AF454" s="79" t="b">
        <v>0</v>
      </c>
      <c r="AG454" s="79" t="s">
        <v>2139</v>
      </c>
      <c r="AH454" s="79"/>
      <c r="AI454" s="85" t="s">
        <v>2100</v>
      </c>
      <c r="AJ454" s="79" t="b">
        <v>0</v>
      </c>
      <c r="AK454" s="79">
        <v>0</v>
      </c>
      <c r="AL454" s="85" t="s">
        <v>2100</v>
      </c>
      <c r="AM454" s="79" t="s">
        <v>2147</v>
      </c>
      <c r="AN454" s="79" t="b">
        <v>0</v>
      </c>
      <c r="AO454" s="85" t="s">
        <v>2045</v>
      </c>
      <c r="AP454" s="79" t="s">
        <v>178</v>
      </c>
      <c r="AQ454" s="79">
        <v>0</v>
      </c>
      <c r="AR454" s="79">
        <v>0</v>
      </c>
      <c r="AS454" s="79"/>
      <c r="AT454" s="79"/>
      <c r="AU454" s="79"/>
      <c r="AV454" s="79"/>
      <c r="AW454" s="79"/>
      <c r="AX454" s="79"/>
      <c r="AY454" s="79"/>
      <c r="AZ454" s="79"/>
      <c r="BA454" s="78" t="str">
        <f>REPLACE(INDEX(GroupVertices[Group],MATCH(Edges[[#This Row],[Vertex 1]],GroupVertices[Vertex],0)),1,1,"")</f>
        <v>4</v>
      </c>
      <c r="BB454" s="78" t="str">
        <f>REPLACE(INDEX(GroupVertices[Group],MATCH(Edges[[#This Row],[Vertex 2]],GroupVertices[Vertex],0)),1,1,"")</f>
        <v>4</v>
      </c>
    </row>
    <row r="455" spans="1:54" ht="15">
      <c r="A455" s="65" t="s">
        <v>314</v>
      </c>
      <c r="B455" s="65" t="s">
        <v>314</v>
      </c>
      <c r="C455" s="66" t="s">
        <v>2795</v>
      </c>
      <c r="D455" s="67"/>
      <c r="E455" s="68"/>
      <c r="F455" s="69"/>
      <c r="G455" s="66"/>
      <c r="H455" s="70"/>
      <c r="I455" s="71"/>
      <c r="J455" s="71"/>
      <c r="K455" s="34" t="s">
        <v>65</v>
      </c>
      <c r="L455" s="77">
        <v>455</v>
      </c>
      <c r="M455" s="77"/>
      <c r="N455" s="73"/>
      <c r="O455" s="79" t="s">
        <v>178</v>
      </c>
      <c r="P455" s="81">
        <v>43527.90993055556</v>
      </c>
      <c r="Q455" s="79" t="s">
        <v>718</v>
      </c>
      <c r="R455" s="79"/>
      <c r="S455" s="79"/>
      <c r="T455" s="79" t="s">
        <v>787</v>
      </c>
      <c r="U455" s="79"/>
      <c r="V455" s="82" t="s">
        <v>904</v>
      </c>
      <c r="W455" s="81">
        <v>43527.90993055556</v>
      </c>
      <c r="X455" s="82" t="s">
        <v>1448</v>
      </c>
      <c r="Y455" s="79"/>
      <c r="Z455" s="79"/>
      <c r="AA455" s="85" t="s">
        <v>2047</v>
      </c>
      <c r="AB455" s="79"/>
      <c r="AC455" s="79" t="b">
        <v>0</v>
      </c>
      <c r="AD455" s="79">
        <v>12</v>
      </c>
      <c r="AE455" s="85" t="s">
        <v>2100</v>
      </c>
      <c r="AF455" s="79" t="b">
        <v>0</v>
      </c>
      <c r="AG455" s="79" t="s">
        <v>2139</v>
      </c>
      <c r="AH455" s="79"/>
      <c r="AI455" s="85" t="s">
        <v>2100</v>
      </c>
      <c r="AJ455" s="79" t="b">
        <v>0</v>
      </c>
      <c r="AK455" s="79">
        <v>0</v>
      </c>
      <c r="AL455" s="85" t="s">
        <v>2100</v>
      </c>
      <c r="AM455" s="79" t="s">
        <v>2147</v>
      </c>
      <c r="AN455" s="79" t="b">
        <v>0</v>
      </c>
      <c r="AO455" s="85" t="s">
        <v>2047</v>
      </c>
      <c r="AP455" s="79" t="s">
        <v>178</v>
      </c>
      <c r="AQ455" s="79">
        <v>0</v>
      </c>
      <c r="AR455" s="79">
        <v>0</v>
      </c>
      <c r="AS455" s="79"/>
      <c r="AT455" s="79"/>
      <c r="AU455" s="79"/>
      <c r="AV455" s="79"/>
      <c r="AW455" s="79"/>
      <c r="AX455" s="79"/>
      <c r="AY455" s="79"/>
      <c r="AZ455" s="79"/>
      <c r="BA455" s="78" t="str">
        <f>REPLACE(INDEX(GroupVertices[Group],MATCH(Edges[[#This Row],[Vertex 1]],GroupVertices[Vertex],0)),1,1,"")</f>
        <v>4</v>
      </c>
      <c r="BB455" s="78" t="str">
        <f>REPLACE(INDEX(GroupVertices[Group],MATCH(Edges[[#This Row],[Vertex 2]],GroupVertices[Vertex],0)),1,1,"")</f>
        <v>4</v>
      </c>
    </row>
    <row r="456" spans="1:54" ht="15">
      <c r="A456" s="65" t="s">
        <v>314</v>
      </c>
      <c r="B456" s="65" t="s">
        <v>314</v>
      </c>
      <c r="C456" s="66" t="s">
        <v>2795</v>
      </c>
      <c r="D456" s="67"/>
      <c r="E456" s="68"/>
      <c r="F456" s="69"/>
      <c r="G456" s="66"/>
      <c r="H456" s="70"/>
      <c r="I456" s="71"/>
      <c r="J456" s="71"/>
      <c r="K456" s="34" t="s">
        <v>65</v>
      </c>
      <c r="L456" s="77">
        <v>456</v>
      </c>
      <c r="M456" s="77"/>
      <c r="N456" s="73"/>
      <c r="O456" s="79" t="s">
        <v>178</v>
      </c>
      <c r="P456" s="81">
        <v>43527.916284722225</v>
      </c>
      <c r="Q456" s="79" t="s">
        <v>719</v>
      </c>
      <c r="R456" s="79"/>
      <c r="S456" s="79"/>
      <c r="T456" s="79" t="s">
        <v>787</v>
      </c>
      <c r="U456" s="79"/>
      <c r="V456" s="82" t="s">
        <v>904</v>
      </c>
      <c r="W456" s="81">
        <v>43527.916284722225</v>
      </c>
      <c r="X456" s="82" t="s">
        <v>1449</v>
      </c>
      <c r="Y456" s="79"/>
      <c r="Z456" s="79"/>
      <c r="AA456" s="85" t="s">
        <v>2048</v>
      </c>
      <c r="AB456" s="85" t="s">
        <v>2044</v>
      </c>
      <c r="AC456" s="79" t="b">
        <v>0</v>
      </c>
      <c r="AD456" s="79">
        <v>1</v>
      </c>
      <c r="AE456" s="85" t="s">
        <v>2138</v>
      </c>
      <c r="AF456" s="79" t="b">
        <v>0</v>
      </c>
      <c r="AG456" s="79" t="s">
        <v>2139</v>
      </c>
      <c r="AH456" s="79"/>
      <c r="AI456" s="85" t="s">
        <v>2100</v>
      </c>
      <c r="AJ456" s="79" t="b">
        <v>0</v>
      </c>
      <c r="AK456" s="79">
        <v>0</v>
      </c>
      <c r="AL456" s="85" t="s">
        <v>2100</v>
      </c>
      <c r="AM456" s="79" t="s">
        <v>2147</v>
      </c>
      <c r="AN456" s="79" t="b">
        <v>0</v>
      </c>
      <c r="AO456" s="85" t="s">
        <v>2044</v>
      </c>
      <c r="AP456" s="79" t="s">
        <v>178</v>
      </c>
      <c r="AQ456" s="79">
        <v>0</v>
      </c>
      <c r="AR456" s="79">
        <v>0</v>
      </c>
      <c r="AS456" s="79"/>
      <c r="AT456" s="79"/>
      <c r="AU456" s="79"/>
      <c r="AV456" s="79"/>
      <c r="AW456" s="79"/>
      <c r="AX456" s="79"/>
      <c r="AY456" s="79"/>
      <c r="AZ456" s="79"/>
      <c r="BA456" s="78" t="str">
        <f>REPLACE(INDEX(GroupVertices[Group],MATCH(Edges[[#This Row],[Vertex 1]],GroupVertices[Vertex],0)),1,1,"")</f>
        <v>4</v>
      </c>
      <c r="BB456" s="78" t="str">
        <f>REPLACE(INDEX(GroupVertices[Group],MATCH(Edges[[#This Row],[Vertex 2]],GroupVertices[Vertex],0)),1,1,"")</f>
        <v>4</v>
      </c>
    </row>
    <row r="457" spans="1:54" ht="15">
      <c r="A457" s="65" t="s">
        <v>314</v>
      </c>
      <c r="B457" s="65" t="s">
        <v>314</v>
      </c>
      <c r="C457" s="66" t="s">
        <v>2795</v>
      </c>
      <c r="D457" s="67"/>
      <c r="E457" s="68"/>
      <c r="F457" s="69"/>
      <c r="G457" s="66"/>
      <c r="H457" s="70"/>
      <c r="I457" s="71"/>
      <c r="J457" s="71"/>
      <c r="K457" s="34" t="s">
        <v>65</v>
      </c>
      <c r="L457" s="77">
        <v>457</v>
      </c>
      <c r="M457" s="77"/>
      <c r="N457" s="73"/>
      <c r="O457" s="79" t="s">
        <v>178</v>
      </c>
      <c r="P457" s="81">
        <v>43534.88150462963</v>
      </c>
      <c r="Q457" s="79" t="s">
        <v>720</v>
      </c>
      <c r="R457" s="82" t="s">
        <v>755</v>
      </c>
      <c r="S457" s="79" t="s">
        <v>780</v>
      </c>
      <c r="T457" s="79" t="s">
        <v>787</v>
      </c>
      <c r="U457" s="79"/>
      <c r="V457" s="82" t="s">
        <v>904</v>
      </c>
      <c r="W457" s="81">
        <v>43534.88150462963</v>
      </c>
      <c r="X457" s="82" t="s">
        <v>1450</v>
      </c>
      <c r="Y457" s="79"/>
      <c r="Z457" s="79"/>
      <c r="AA457" s="85" t="s">
        <v>2049</v>
      </c>
      <c r="AB457" s="79"/>
      <c r="AC457" s="79" t="b">
        <v>0</v>
      </c>
      <c r="AD457" s="79">
        <v>2</v>
      </c>
      <c r="AE457" s="85" t="s">
        <v>2100</v>
      </c>
      <c r="AF457" s="79" t="b">
        <v>1</v>
      </c>
      <c r="AG457" s="79" t="s">
        <v>2139</v>
      </c>
      <c r="AH457" s="79"/>
      <c r="AI457" s="85" t="s">
        <v>1985</v>
      </c>
      <c r="AJ457" s="79" t="b">
        <v>0</v>
      </c>
      <c r="AK457" s="79">
        <v>0</v>
      </c>
      <c r="AL457" s="85" t="s">
        <v>2100</v>
      </c>
      <c r="AM457" s="79" t="s">
        <v>2147</v>
      </c>
      <c r="AN457" s="79" t="b">
        <v>0</v>
      </c>
      <c r="AO457" s="85" t="s">
        <v>2049</v>
      </c>
      <c r="AP457" s="79" t="s">
        <v>178</v>
      </c>
      <c r="AQ457" s="79">
        <v>0</v>
      </c>
      <c r="AR457" s="79">
        <v>0</v>
      </c>
      <c r="AS457" s="79"/>
      <c r="AT457" s="79"/>
      <c r="AU457" s="79"/>
      <c r="AV457" s="79"/>
      <c r="AW457" s="79"/>
      <c r="AX457" s="79"/>
      <c r="AY457" s="79"/>
      <c r="AZ457" s="79"/>
      <c r="BA457" s="78" t="str">
        <f>REPLACE(INDEX(GroupVertices[Group],MATCH(Edges[[#This Row],[Vertex 1]],GroupVertices[Vertex],0)),1,1,"")</f>
        <v>4</v>
      </c>
      <c r="BB457" s="78" t="str">
        <f>REPLACE(INDEX(GroupVertices[Group],MATCH(Edges[[#This Row],[Vertex 2]],GroupVertices[Vertex],0)),1,1,"")</f>
        <v>4</v>
      </c>
    </row>
    <row r="458" spans="1:54" ht="15">
      <c r="A458" s="65" t="s">
        <v>314</v>
      </c>
      <c r="B458" s="65" t="s">
        <v>314</v>
      </c>
      <c r="C458" s="66" t="s">
        <v>2795</v>
      </c>
      <c r="D458" s="67"/>
      <c r="E458" s="68"/>
      <c r="F458" s="69"/>
      <c r="G458" s="66"/>
      <c r="H458" s="70"/>
      <c r="I458" s="71"/>
      <c r="J458" s="71"/>
      <c r="K458" s="34" t="s">
        <v>65</v>
      </c>
      <c r="L458" s="77">
        <v>458</v>
      </c>
      <c r="M458" s="77"/>
      <c r="N458" s="73"/>
      <c r="O458" s="79" t="s">
        <v>178</v>
      </c>
      <c r="P458" s="81">
        <v>43534.88358796296</v>
      </c>
      <c r="Q458" s="79" t="s">
        <v>611</v>
      </c>
      <c r="R458" s="82" t="s">
        <v>756</v>
      </c>
      <c r="S458" s="79" t="s">
        <v>780</v>
      </c>
      <c r="T458" s="79" t="s">
        <v>787</v>
      </c>
      <c r="U458" s="79"/>
      <c r="V458" s="82" t="s">
        <v>904</v>
      </c>
      <c r="W458" s="81">
        <v>43534.88358796296</v>
      </c>
      <c r="X458" s="82" t="s">
        <v>1451</v>
      </c>
      <c r="Y458" s="79"/>
      <c r="Z458" s="79"/>
      <c r="AA458" s="85" t="s">
        <v>2050</v>
      </c>
      <c r="AB458" s="79"/>
      <c r="AC458" s="79" t="b">
        <v>0</v>
      </c>
      <c r="AD458" s="79">
        <v>3</v>
      </c>
      <c r="AE458" s="85" t="s">
        <v>2100</v>
      </c>
      <c r="AF458" s="79" t="b">
        <v>1</v>
      </c>
      <c r="AG458" s="79" t="s">
        <v>2139</v>
      </c>
      <c r="AH458" s="79"/>
      <c r="AI458" s="85" t="s">
        <v>1986</v>
      </c>
      <c r="AJ458" s="79" t="b">
        <v>0</v>
      </c>
      <c r="AK458" s="79">
        <v>1</v>
      </c>
      <c r="AL458" s="85" t="s">
        <v>2100</v>
      </c>
      <c r="AM458" s="79" t="s">
        <v>2147</v>
      </c>
      <c r="AN458" s="79" t="b">
        <v>0</v>
      </c>
      <c r="AO458" s="85" t="s">
        <v>2050</v>
      </c>
      <c r="AP458" s="79" t="s">
        <v>178</v>
      </c>
      <c r="AQ458" s="79">
        <v>0</v>
      </c>
      <c r="AR458" s="79">
        <v>0</v>
      </c>
      <c r="AS458" s="79"/>
      <c r="AT458" s="79"/>
      <c r="AU458" s="79"/>
      <c r="AV458" s="79"/>
      <c r="AW458" s="79"/>
      <c r="AX458" s="79"/>
      <c r="AY458" s="79"/>
      <c r="AZ458" s="79"/>
      <c r="BA458" s="78" t="str">
        <f>REPLACE(INDEX(GroupVertices[Group],MATCH(Edges[[#This Row],[Vertex 1]],GroupVertices[Vertex],0)),1,1,"")</f>
        <v>4</v>
      </c>
      <c r="BB458" s="78" t="str">
        <f>REPLACE(INDEX(GroupVertices[Group],MATCH(Edges[[#This Row],[Vertex 2]],GroupVertices[Vertex],0)),1,1,"")</f>
        <v>4</v>
      </c>
    </row>
    <row r="459" spans="1:54" ht="15">
      <c r="A459" s="65" t="s">
        <v>314</v>
      </c>
      <c r="B459" s="65" t="s">
        <v>314</v>
      </c>
      <c r="C459" s="66" t="s">
        <v>2795</v>
      </c>
      <c r="D459" s="67"/>
      <c r="E459" s="68"/>
      <c r="F459" s="69"/>
      <c r="G459" s="66"/>
      <c r="H459" s="70"/>
      <c r="I459" s="71"/>
      <c r="J459" s="71"/>
      <c r="K459" s="34" t="s">
        <v>65</v>
      </c>
      <c r="L459" s="77">
        <v>459</v>
      </c>
      <c r="M459" s="77"/>
      <c r="N459" s="73"/>
      <c r="O459" s="79" t="s">
        <v>178</v>
      </c>
      <c r="P459" s="81">
        <v>43534.885300925926</v>
      </c>
      <c r="Q459" s="79" t="s">
        <v>721</v>
      </c>
      <c r="R459" s="82" t="s">
        <v>757</v>
      </c>
      <c r="S459" s="79" t="s">
        <v>780</v>
      </c>
      <c r="T459" s="79" t="s">
        <v>787</v>
      </c>
      <c r="U459" s="79"/>
      <c r="V459" s="82" t="s">
        <v>904</v>
      </c>
      <c r="W459" s="81">
        <v>43534.885300925926</v>
      </c>
      <c r="X459" s="82" t="s">
        <v>1452</v>
      </c>
      <c r="Y459" s="79"/>
      <c r="Z459" s="79"/>
      <c r="AA459" s="85" t="s">
        <v>2051</v>
      </c>
      <c r="AB459" s="79"/>
      <c r="AC459" s="79" t="b">
        <v>0</v>
      </c>
      <c r="AD459" s="79">
        <v>3</v>
      </c>
      <c r="AE459" s="85" t="s">
        <v>2100</v>
      </c>
      <c r="AF459" s="79" t="b">
        <v>1</v>
      </c>
      <c r="AG459" s="79" t="s">
        <v>2139</v>
      </c>
      <c r="AH459" s="79"/>
      <c r="AI459" s="85" t="s">
        <v>1987</v>
      </c>
      <c r="AJ459" s="79" t="b">
        <v>0</v>
      </c>
      <c r="AK459" s="79">
        <v>0</v>
      </c>
      <c r="AL459" s="85" t="s">
        <v>2100</v>
      </c>
      <c r="AM459" s="79" t="s">
        <v>2147</v>
      </c>
      <c r="AN459" s="79" t="b">
        <v>0</v>
      </c>
      <c r="AO459" s="85" t="s">
        <v>2051</v>
      </c>
      <c r="AP459" s="79" t="s">
        <v>178</v>
      </c>
      <c r="AQ459" s="79">
        <v>0</v>
      </c>
      <c r="AR459" s="79">
        <v>0</v>
      </c>
      <c r="AS459" s="79"/>
      <c r="AT459" s="79"/>
      <c r="AU459" s="79"/>
      <c r="AV459" s="79"/>
      <c r="AW459" s="79"/>
      <c r="AX459" s="79"/>
      <c r="AY459" s="79"/>
      <c r="AZ459" s="79"/>
      <c r="BA459" s="78" t="str">
        <f>REPLACE(INDEX(GroupVertices[Group],MATCH(Edges[[#This Row],[Vertex 1]],GroupVertices[Vertex],0)),1,1,"")</f>
        <v>4</v>
      </c>
      <c r="BB459" s="78" t="str">
        <f>REPLACE(INDEX(GroupVertices[Group],MATCH(Edges[[#This Row],[Vertex 2]],GroupVertices[Vertex],0)),1,1,"")</f>
        <v>4</v>
      </c>
    </row>
    <row r="460" spans="1:54" ht="15">
      <c r="A460" s="65" t="s">
        <v>314</v>
      </c>
      <c r="B460" s="65" t="s">
        <v>314</v>
      </c>
      <c r="C460" s="66" t="s">
        <v>2795</v>
      </c>
      <c r="D460" s="67"/>
      <c r="E460" s="68"/>
      <c r="F460" s="69"/>
      <c r="G460" s="66"/>
      <c r="H460" s="70"/>
      <c r="I460" s="71"/>
      <c r="J460" s="71"/>
      <c r="K460" s="34" t="s">
        <v>65</v>
      </c>
      <c r="L460" s="77">
        <v>460</v>
      </c>
      <c r="M460" s="77"/>
      <c r="N460" s="73"/>
      <c r="O460" s="79" t="s">
        <v>178</v>
      </c>
      <c r="P460" s="81">
        <v>43534.886967592596</v>
      </c>
      <c r="Q460" s="79" t="s">
        <v>722</v>
      </c>
      <c r="R460" s="82" t="s">
        <v>758</v>
      </c>
      <c r="S460" s="79" t="s">
        <v>780</v>
      </c>
      <c r="T460" s="79" t="s">
        <v>787</v>
      </c>
      <c r="U460" s="79"/>
      <c r="V460" s="82" t="s">
        <v>904</v>
      </c>
      <c r="W460" s="81">
        <v>43534.886967592596</v>
      </c>
      <c r="X460" s="82" t="s">
        <v>1453</v>
      </c>
      <c r="Y460" s="79"/>
      <c r="Z460" s="79"/>
      <c r="AA460" s="85" t="s">
        <v>2052</v>
      </c>
      <c r="AB460" s="79"/>
      <c r="AC460" s="79" t="b">
        <v>0</v>
      </c>
      <c r="AD460" s="79">
        <v>0</v>
      </c>
      <c r="AE460" s="85" t="s">
        <v>2100</v>
      </c>
      <c r="AF460" s="79" t="b">
        <v>1</v>
      </c>
      <c r="AG460" s="79" t="s">
        <v>2139</v>
      </c>
      <c r="AH460" s="79"/>
      <c r="AI460" s="85" t="s">
        <v>1988</v>
      </c>
      <c r="AJ460" s="79" t="b">
        <v>0</v>
      </c>
      <c r="AK460" s="79">
        <v>0</v>
      </c>
      <c r="AL460" s="85" t="s">
        <v>2100</v>
      </c>
      <c r="AM460" s="79" t="s">
        <v>2147</v>
      </c>
      <c r="AN460" s="79" t="b">
        <v>0</v>
      </c>
      <c r="AO460" s="85" t="s">
        <v>2052</v>
      </c>
      <c r="AP460" s="79" t="s">
        <v>178</v>
      </c>
      <c r="AQ460" s="79">
        <v>0</v>
      </c>
      <c r="AR460" s="79">
        <v>0</v>
      </c>
      <c r="AS460" s="79"/>
      <c r="AT460" s="79"/>
      <c r="AU460" s="79"/>
      <c r="AV460" s="79"/>
      <c r="AW460" s="79"/>
      <c r="AX460" s="79"/>
      <c r="AY460" s="79"/>
      <c r="AZ460" s="79"/>
      <c r="BA460" s="78" t="str">
        <f>REPLACE(INDEX(GroupVertices[Group],MATCH(Edges[[#This Row],[Vertex 1]],GroupVertices[Vertex],0)),1,1,"")</f>
        <v>4</v>
      </c>
      <c r="BB460" s="78" t="str">
        <f>REPLACE(INDEX(GroupVertices[Group],MATCH(Edges[[#This Row],[Vertex 2]],GroupVertices[Vertex],0)),1,1,"")</f>
        <v>4</v>
      </c>
    </row>
    <row r="461" spans="1:54" ht="15">
      <c r="A461" s="65" t="s">
        <v>314</v>
      </c>
      <c r="B461" s="65" t="s">
        <v>314</v>
      </c>
      <c r="C461" s="66" t="s">
        <v>2795</v>
      </c>
      <c r="D461" s="67"/>
      <c r="E461" s="68"/>
      <c r="F461" s="69"/>
      <c r="G461" s="66"/>
      <c r="H461" s="70"/>
      <c r="I461" s="71"/>
      <c r="J461" s="71"/>
      <c r="K461" s="34" t="s">
        <v>65</v>
      </c>
      <c r="L461" s="77">
        <v>461</v>
      </c>
      <c r="M461" s="77"/>
      <c r="N461" s="73"/>
      <c r="O461" s="79" t="s">
        <v>178</v>
      </c>
      <c r="P461" s="81">
        <v>43534.888136574074</v>
      </c>
      <c r="Q461" s="79" t="s">
        <v>723</v>
      </c>
      <c r="R461" s="79"/>
      <c r="S461" s="79"/>
      <c r="T461" s="79" t="s">
        <v>787</v>
      </c>
      <c r="U461" s="79"/>
      <c r="V461" s="82" t="s">
        <v>904</v>
      </c>
      <c r="W461" s="81">
        <v>43534.888136574074</v>
      </c>
      <c r="X461" s="82" t="s">
        <v>1454</v>
      </c>
      <c r="Y461" s="79"/>
      <c r="Z461" s="79"/>
      <c r="AA461" s="85" t="s">
        <v>2053</v>
      </c>
      <c r="AB461" s="85" t="s">
        <v>2052</v>
      </c>
      <c r="AC461" s="79" t="b">
        <v>0</v>
      </c>
      <c r="AD461" s="79">
        <v>0</v>
      </c>
      <c r="AE461" s="85" t="s">
        <v>2138</v>
      </c>
      <c r="AF461" s="79" t="b">
        <v>0</v>
      </c>
      <c r="AG461" s="79" t="s">
        <v>2139</v>
      </c>
      <c r="AH461" s="79"/>
      <c r="AI461" s="85" t="s">
        <v>2100</v>
      </c>
      <c r="AJ461" s="79" t="b">
        <v>0</v>
      </c>
      <c r="AK461" s="79">
        <v>0</v>
      </c>
      <c r="AL461" s="85" t="s">
        <v>2100</v>
      </c>
      <c r="AM461" s="79" t="s">
        <v>2147</v>
      </c>
      <c r="AN461" s="79" t="b">
        <v>0</v>
      </c>
      <c r="AO461" s="85" t="s">
        <v>2052</v>
      </c>
      <c r="AP461" s="79" t="s">
        <v>178</v>
      </c>
      <c r="AQ461" s="79">
        <v>0</v>
      </c>
      <c r="AR461" s="79">
        <v>0</v>
      </c>
      <c r="AS461" s="79"/>
      <c r="AT461" s="79"/>
      <c r="AU461" s="79"/>
      <c r="AV461" s="79"/>
      <c r="AW461" s="79"/>
      <c r="AX461" s="79"/>
      <c r="AY461" s="79"/>
      <c r="AZ461" s="79"/>
      <c r="BA461" s="78" t="str">
        <f>REPLACE(INDEX(GroupVertices[Group],MATCH(Edges[[#This Row],[Vertex 1]],GroupVertices[Vertex],0)),1,1,"")</f>
        <v>4</v>
      </c>
      <c r="BB461" s="78" t="str">
        <f>REPLACE(INDEX(GroupVertices[Group],MATCH(Edges[[#This Row],[Vertex 2]],GroupVertices[Vertex],0)),1,1,"")</f>
        <v>4</v>
      </c>
    </row>
    <row r="462" spans="1:54" ht="15">
      <c r="A462" s="65" t="s">
        <v>314</v>
      </c>
      <c r="B462" s="65" t="s">
        <v>314</v>
      </c>
      <c r="C462" s="66" t="s">
        <v>2795</v>
      </c>
      <c r="D462" s="67"/>
      <c r="E462" s="68"/>
      <c r="F462" s="69"/>
      <c r="G462" s="66"/>
      <c r="H462" s="70"/>
      <c r="I462" s="71"/>
      <c r="J462" s="71"/>
      <c r="K462" s="34" t="s">
        <v>65</v>
      </c>
      <c r="L462" s="77">
        <v>462</v>
      </c>
      <c r="M462" s="77"/>
      <c r="N462" s="73"/>
      <c r="O462" s="79" t="s">
        <v>178</v>
      </c>
      <c r="P462" s="81">
        <v>43534.89063657408</v>
      </c>
      <c r="Q462" s="79" t="s">
        <v>724</v>
      </c>
      <c r="R462" s="79"/>
      <c r="S462" s="79"/>
      <c r="T462" s="79" t="s">
        <v>787</v>
      </c>
      <c r="U462" s="79"/>
      <c r="V462" s="82" t="s">
        <v>904</v>
      </c>
      <c r="W462" s="81">
        <v>43534.89063657408</v>
      </c>
      <c r="X462" s="82" t="s">
        <v>1455</v>
      </c>
      <c r="Y462" s="79"/>
      <c r="Z462" s="79"/>
      <c r="AA462" s="85" t="s">
        <v>2054</v>
      </c>
      <c r="AB462" s="85" t="s">
        <v>2050</v>
      </c>
      <c r="AC462" s="79" t="b">
        <v>0</v>
      </c>
      <c r="AD462" s="79">
        <v>0</v>
      </c>
      <c r="AE462" s="85" t="s">
        <v>2138</v>
      </c>
      <c r="AF462" s="79" t="b">
        <v>0</v>
      </c>
      <c r="AG462" s="79" t="s">
        <v>2139</v>
      </c>
      <c r="AH462" s="79"/>
      <c r="AI462" s="85" t="s">
        <v>2100</v>
      </c>
      <c r="AJ462" s="79" t="b">
        <v>0</v>
      </c>
      <c r="AK462" s="79">
        <v>0</v>
      </c>
      <c r="AL462" s="85" t="s">
        <v>2100</v>
      </c>
      <c r="AM462" s="79" t="s">
        <v>2147</v>
      </c>
      <c r="AN462" s="79" t="b">
        <v>0</v>
      </c>
      <c r="AO462" s="85" t="s">
        <v>2050</v>
      </c>
      <c r="AP462" s="79" t="s">
        <v>178</v>
      </c>
      <c r="AQ462" s="79">
        <v>0</v>
      </c>
      <c r="AR462" s="79">
        <v>0</v>
      </c>
      <c r="AS462" s="79"/>
      <c r="AT462" s="79"/>
      <c r="AU462" s="79"/>
      <c r="AV462" s="79"/>
      <c r="AW462" s="79"/>
      <c r="AX462" s="79"/>
      <c r="AY462" s="79"/>
      <c r="AZ462" s="79"/>
      <c r="BA462" s="78" t="str">
        <f>REPLACE(INDEX(GroupVertices[Group],MATCH(Edges[[#This Row],[Vertex 1]],GroupVertices[Vertex],0)),1,1,"")</f>
        <v>4</v>
      </c>
      <c r="BB462" s="78" t="str">
        <f>REPLACE(INDEX(GroupVertices[Group],MATCH(Edges[[#This Row],[Vertex 2]],GroupVertices[Vertex],0)),1,1,"")</f>
        <v>4</v>
      </c>
    </row>
    <row r="463" spans="1:54" ht="15">
      <c r="A463" s="65" t="s">
        <v>314</v>
      </c>
      <c r="B463" s="65" t="s">
        <v>314</v>
      </c>
      <c r="C463" s="66" t="s">
        <v>2795</v>
      </c>
      <c r="D463" s="67"/>
      <c r="E463" s="68"/>
      <c r="F463" s="69"/>
      <c r="G463" s="66"/>
      <c r="H463" s="70"/>
      <c r="I463" s="71"/>
      <c r="J463" s="71"/>
      <c r="K463" s="34" t="s">
        <v>65</v>
      </c>
      <c r="L463" s="77">
        <v>463</v>
      </c>
      <c r="M463" s="77"/>
      <c r="N463" s="73"/>
      <c r="O463" s="79" t="s">
        <v>178</v>
      </c>
      <c r="P463" s="81">
        <v>43534.89166666667</v>
      </c>
      <c r="Q463" s="79" t="s">
        <v>725</v>
      </c>
      <c r="R463" s="79"/>
      <c r="S463" s="79"/>
      <c r="T463" s="79" t="s">
        <v>787</v>
      </c>
      <c r="U463" s="79"/>
      <c r="V463" s="82" t="s">
        <v>904</v>
      </c>
      <c r="W463" s="81">
        <v>43534.89166666667</v>
      </c>
      <c r="X463" s="82" t="s">
        <v>1456</v>
      </c>
      <c r="Y463" s="79"/>
      <c r="Z463" s="79"/>
      <c r="AA463" s="85" t="s">
        <v>2055</v>
      </c>
      <c r="AB463" s="85" t="s">
        <v>2054</v>
      </c>
      <c r="AC463" s="79" t="b">
        <v>0</v>
      </c>
      <c r="AD463" s="79">
        <v>0</v>
      </c>
      <c r="AE463" s="85" t="s">
        <v>2138</v>
      </c>
      <c r="AF463" s="79" t="b">
        <v>0</v>
      </c>
      <c r="AG463" s="79" t="s">
        <v>2139</v>
      </c>
      <c r="AH463" s="79"/>
      <c r="AI463" s="85" t="s">
        <v>2100</v>
      </c>
      <c r="AJ463" s="79" t="b">
        <v>0</v>
      </c>
      <c r="AK463" s="79">
        <v>0</v>
      </c>
      <c r="AL463" s="85" t="s">
        <v>2100</v>
      </c>
      <c r="AM463" s="79" t="s">
        <v>2147</v>
      </c>
      <c r="AN463" s="79" t="b">
        <v>0</v>
      </c>
      <c r="AO463" s="85" t="s">
        <v>2054</v>
      </c>
      <c r="AP463" s="79" t="s">
        <v>178</v>
      </c>
      <c r="AQ463" s="79">
        <v>0</v>
      </c>
      <c r="AR463" s="79">
        <v>0</v>
      </c>
      <c r="AS463" s="79"/>
      <c r="AT463" s="79"/>
      <c r="AU463" s="79"/>
      <c r="AV463" s="79"/>
      <c r="AW463" s="79"/>
      <c r="AX463" s="79"/>
      <c r="AY463" s="79"/>
      <c r="AZ463" s="79"/>
      <c r="BA463" s="78" t="str">
        <f>REPLACE(INDEX(GroupVertices[Group],MATCH(Edges[[#This Row],[Vertex 1]],GroupVertices[Vertex],0)),1,1,"")</f>
        <v>4</v>
      </c>
      <c r="BB463" s="78" t="str">
        <f>REPLACE(INDEX(GroupVertices[Group],MATCH(Edges[[#This Row],[Vertex 2]],GroupVertices[Vertex],0)),1,1,"")</f>
        <v>4</v>
      </c>
    </row>
    <row r="464" spans="1:54" ht="15">
      <c r="A464" s="65" t="s">
        <v>313</v>
      </c>
      <c r="B464" s="65" t="s">
        <v>314</v>
      </c>
      <c r="C464" s="66" t="s">
        <v>2797</v>
      </c>
      <c r="D464" s="67"/>
      <c r="E464" s="68"/>
      <c r="F464" s="69"/>
      <c r="G464" s="66"/>
      <c r="H464" s="70"/>
      <c r="I464" s="71"/>
      <c r="J464" s="71"/>
      <c r="K464" s="34" t="s">
        <v>65</v>
      </c>
      <c r="L464" s="77">
        <v>464</v>
      </c>
      <c r="M464" s="77"/>
      <c r="N464" s="73"/>
      <c r="O464" s="79" t="s">
        <v>327</v>
      </c>
      <c r="P464" s="81">
        <v>43528.137094907404</v>
      </c>
      <c r="Q464" s="79" t="s">
        <v>698</v>
      </c>
      <c r="R464" s="79"/>
      <c r="S464" s="79"/>
      <c r="T464" s="79"/>
      <c r="U464" s="79"/>
      <c r="V464" s="82" t="s">
        <v>903</v>
      </c>
      <c r="W464" s="81">
        <v>43528.137094907404</v>
      </c>
      <c r="X464" s="82" t="s">
        <v>1441</v>
      </c>
      <c r="Y464" s="79"/>
      <c r="Z464" s="79"/>
      <c r="AA464" s="85" t="s">
        <v>2040</v>
      </c>
      <c r="AB464" s="79"/>
      <c r="AC464" s="79" t="b">
        <v>0</v>
      </c>
      <c r="AD464" s="79">
        <v>0</v>
      </c>
      <c r="AE464" s="85" t="s">
        <v>2100</v>
      </c>
      <c r="AF464" s="79" t="b">
        <v>0</v>
      </c>
      <c r="AG464" s="79" t="s">
        <v>2139</v>
      </c>
      <c r="AH464" s="79"/>
      <c r="AI464" s="85" t="s">
        <v>2100</v>
      </c>
      <c r="AJ464" s="79" t="b">
        <v>0</v>
      </c>
      <c r="AK464" s="79">
        <v>1</v>
      </c>
      <c r="AL464" s="85" t="s">
        <v>2023</v>
      </c>
      <c r="AM464" s="79" t="s">
        <v>2153</v>
      </c>
      <c r="AN464" s="79" t="b">
        <v>0</v>
      </c>
      <c r="AO464" s="85" t="s">
        <v>2023</v>
      </c>
      <c r="AP464" s="79" t="s">
        <v>178</v>
      </c>
      <c r="AQ464" s="79">
        <v>0</v>
      </c>
      <c r="AR464" s="79">
        <v>0</v>
      </c>
      <c r="AS464" s="79"/>
      <c r="AT464" s="79"/>
      <c r="AU464" s="79"/>
      <c r="AV464" s="79"/>
      <c r="AW464" s="79"/>
      <c r="AX464" s="79"/>
      <c r="AY464" s="79"/>
      <c r="AZ464" s="79"/>
      <c r="BA464" s="78" t="str">
        <f>REPLACE(INDEX(GroupVertices[Group],MATCH(Edges[[#This Row],[Vertex 1]],GroupVertices[Vertex],0)),1,1,"")</f>
        <v>4</v>
      </c>
      <c r="BB464" s="78" t="str">
        <f>REPLACE(INDEX(GroupVertices[Group],MATCH(Edges[[#This Row],[Vertex 2]],GroupVertices[Vertex],0)),1,1,"")</f>
        <v>4</v>
      </c>
    </row>
    <row r="465" spans="1:54" ht="15">
      <c r="A465" s="65" t="s">
        <v>284</v>
      </c>
      <c r="B465" s="65" t="s">
        <v>314</v>
      </c>
      <c r="C465" s="66" t="s">
        <v>2798</v>
      </c>
      <c r="D465" s="67"/>
      <c r="E465" s="68"/>
      <c r="F465" s="69"/>
      <c r="G465" s="66"/>
      <c r="H465" s="70"/>
      <c r="I465" s="71"/>
      <c r="J465" s="71"/>
      <c r="K465" s="34" t="s">
        <v>65</v>
      </c>
      <c r="L465" s="77">
        <v>465</v>
      </c>
      <c r="M465" s="77"/>
      <c r="N465" s="73"/>
      <c r="O465" s="79" t="s">
        <v>326</v>
      </c>
      <c r="P465" s="81">
        <v>43527.930868055555</v>
      </c>
      <c r="Q465" s="79" t="s">
        <v>466</v>
      </c>
      <c r="R465" s="79"/>
      <c r="S465" s="79"/>
      <c r="T465" s="79" t="s">
        <v>787</v>
      </c>
      <c r="U465" s="79"/>
      <c r="V465" s="82" t="s">
        <v>874</v>
      </c>
      <c r="W465" s="81">
        <v>43527.930868055555</v>
      </c>
      <c r="X465" s="82" t="s">
        <v>1090</v>
      </c>
      <c r="Y465" s="79"/>
      <c r="Z465" s="79"/>
      <c r="AA465" s="85" t="s">
        <v>1672</v>
      </c>
      <c r="AB465" s="85" t="s">
        <v>2093</v>
      </c>
      <c r="AC465" s="79" t="b">
        <v>0</v>
      </c>
      <c r="AD465" s="79">
        <v>2</v>
      </c>
      <c r="AE465" s="85" t="s">
        <v>2119</v>
      </c>
      <c r="AF465" s="79" t="b">
        <v>0</v>
      </c>
      <c r="AG465" s="79" t="s">
        <v>2139</v>
      </c>
      <c r="AH465" s="79"/>
      <c r="AI465" s="85" t="s">
        <v>2100</v>
      </c>
      <c r="AJ465" s="79" t="b">
        <v>0</v>
      </c>
      <c r="AK465" s="79">
        <v>0</v>
      </c>
      <c r="AL465" s="85" t="s">
        <v>2100</v>
      </c>
      <c r="AM465" s="79" t="s">
        <v>2145</v>
      </c>
      <c r="AN465" s="79" t="b">
        <v>0</v>
      </c>
      <c r="AO465" s="85" t="s">
        <v>2093</v>
      </c>
      <c r="AP465" s="79" t="s">
        <v>178</v>
      </c>
      <c r="AQ465" s="79">
        <v>0</v>
      </c>
      <c r="AR465" s="79">
        <v>0</v>
      </c>
      <c r="AS465" s="79"/>
      <c r="AT465" s="79"/>
      <c r="AU465" s="79"/>
      <c r="AV465" s="79"/>
      <c r="AW465" s="79"/>
      <c r="AX465" s="79"/>
      <c r="AY465" s="79"/>
      <c r="AZ465" s="79"/>
      <c r="BA465" s="78" t="str">
        <f>REPLACE(INDEX(GroupVertices[Group],MATCH(Edges[[#This Row],[Vertex 1]],GroupVertices[Vertex],0)),1,1,"")</f>
        <v>4</v>
      </c>
      <c r="BB465" s="78" t="str">
        <f>REPLACE(INDEX(GroupVertices[Group],MATCH(Edges[[#This Row],[Vertex 2]],GroupVertices[Vertex],0)),1,1,"")</f>
        <v>4</v>
      </c>
    </row>
    <row r="466" spans="1:54" ht="15">
      <c r="A466" s="65" t="s">
        <v>225</v>
      </c>
      <c r="B466" s="65" t="s">
        <v>227</v>
      </c>
      <c r="C466" s="66" t="s">
        <v>2797</v>
      </c>
      <c r="D466" s="67"/>
      <c r="E466" s="68"/>
      <c r="F466" s="69"/>
      <c r="G466" s="66"/>
      <c r="H466" s="70"/>
      <c r="I466" s="71"/>
      <c r="J466" s="71"/>
      <c r="K466" s="34" t="s">
        <v>65</v>
      </c>
      <c r="L466" s="77">
        <v>466</v>
      </c>
      <c r="M466" s="77"/>
      <c r="N466" s="73"/>
      <c r="O466" s="79" t="s">
        <v>327</v>
      </c>
      <c r="P466" s="81">
        <v>43527.909895833334</v>
      </c>
      <c r="Q466" s="79" t="s">
        <v>341</v>
      </c>
      <c r="R466" s="79"/>
      <c r="S466" s="79"/>
      <c r="T466" s="79"/>
      <c r="U466" s="79"/>
      <c r="V466" s="82" t="s">
        <v>816</v>
      </c>
      <c r="W466" s="81">
        <v>43527.909895833334</v>
      </c>
      <c r="X466" s="82" t="s">
        <v>924</v>
      </c>
      <c r="Y466" s="79"/>
      <c r="Z466" s="79"/>
      <c r="AA466" s="85" t="s">
        <v>1506</v>
      </c>
      <c r="AB466" s="79"/>
      <c r="AC466" s="79" t="b">
        <v>0</v>
      </c>
      <c r="AD466" s="79">
        <v>0</v>
      </c>
      <c r="AE466" s="85" t="s">
        <v>2100</v>
      </c>
      <c r="AF466" s="79" t="b">
        <v>0</v>
      </c>
      <c r="AG466" s="79" t="s">
        <v>2139</v>
      </c>
      <c r="AH466" s="79"/>
      <c r="AI466" s="85" t="s">
        <v>2100</v>
      </c>
      <c r="AJ466" s="79" t="b">
        <v>0</v>
      </c>
      <c r="AK466" s="79">
        <v>4</v>
      </c>
      <c r="AL466" s="85" t="s">
        <v>1916</v>
      </c>
      <c r="AM466" s="79" t="s">
        <v>2145</v>
      </c>
      <c r="AN466" s="79" t="b">
        <v>0</v>
      </c>
      <c r="AO466" s="85" t="s">
        <v>1916</v>
      </c>
      <c r="AP466" s="79" t="s">
        <v>178</v>
      </c>
      <c r="AQ466" s="79">
        <v>0</v>
      </c>
      <c r="AR466" s="79">
        <v>0</v>
      </c>
      <c r="AS466" s="79"/>
      <c r="AT466" s="79"/>
      <c r="AU466" s="79"/>
      <c r="AV466" s="79"/>
      <c r="AW466" s="79"/>
      <c r="AX466" s="79"/>
      <c r="AY466" s="79"/>
      <c r="AZ466" s="79"/>
      <c r="BA466" s="78" t="str">
        <f>REPLACE(INDEX(GroupVertices[Group],MATCH(Edges[[#This Row],[Vertex 1]],GroupVertices[Vertex],0)),1,1,"")</f>
        <v>3</v>
      </c>
      <c r="BB466" s="78" t="str">
        <f>REPLACE(INDEX(GroupVertices[Group],MATCH(Edges[[#This Row],[Vertex 2]],GroupVertices[Vertex],0)),1,1,"")</f>
        <v>3</v>
      </c>
    </row>
    <row r="467" spans="1:54" ht="15">
      <c r="A467" s="65" t="s">
        <v>308</v>
      </c>
      <c r="B467" s="65" t="s">
        <v>227</v>
      </c>
      <c r="C467" s="66" t="s">
        <v>2798</v>
      </c>
      <c r="D467" s="67"/>
      <c r="E467" s="68"/>
      <c r="F467" s="69"/>
      <c r="G467" s="66"/>
      <c r="H467" s="70"/>
      <c r="I467" s="71"/>
      <c r="J467" s="71"/>
      <c r="K467" s="34" t="s">
        <v>66</v>
      </c>
      <c r="L467" s="77">
        <v>467</v>
      </c>
      <c r="M467" s="77"/>
      <c r="N467" s="73"/>
      <c r="O467" s="79" t="s">
        <v>326</v>
      </c>
      <c r="P467" s="81">
        <v>43527.903020833335</v>
      </c>
      <c r="Q467" s="79" t="s">
        <v>652</v>
      </c>
      <c r="R467" s="79"/>
      <c r="S467" s="79"/>
      <c r="T467" s="79" t="s">
        <v>787</v>
      </c>
      <c r="U467" s="79"/>
      <c r="V467" s="82" t="s">
        <v>898</v>
      </c>
      <c r="W467" s="81">
        <v>43527.903020833335</v>
      </c>
      <c r="X467" s="82" t="s">
        <v>1346</v>
      </c>
      <c r="Y467" s="79"/>
      <c r="Z467" s="79"/>
      <c r="AA467" s="85" t="s">
        <v>1930</v>
      </c>
      <c r="AB467" s="85" t="s">
        <v>2099</v>
      </c>
      <c r="AC467" s="79" t="b">
        <v>0</v>
      </c>
      <c r="AD467" s="79">
        <v>1</v>
      </c>
      <c r="AE467" s="85" t="s">
        <v>2136</v>
      </c>
      <c r="AF467" s="79" t="b">
        <v>0</v>
      </c>
      <c r="AG467" s="79" t="s">
        <v>2139</v>
      </c>
      <c r="AH467" s="79"/>
      <c r="AI467" s="85" t="s">
        <v>2100</v>
      </c>
      <c r="AJ467" s="79" t="b">
        <v>0</v>
      </c>
      <c r="AK467" s="79">
        <v>0</v>
      </c>
      <c r="AL467" s="85" t="s">
        <v>2100</v>
      </c>
      <c r="AM467" s="79" t="s">
        <v>2144</v>
      </c>
      <c r="AN467" s="79" t="b">
        <v>0</v>
      </c>
      <c r="AO467" s="85" t="s">
        <v>2099</v>
      </c>
      <c r="AP467" s="79" t="s">
        <v>178</v>
      </c>
      <c r="AQ467" s="79">
        <v>0</v>
      </c>
      <c r="AR467" s="79">
        <v>0</v>
      </c>
      <c r="AS467" s="79"/>
      <c r="AT467" s="79"/>
      <c r="AU467" s="79"/>
      <c r="AV467" s="79"/>
      <c r="AW467" s="79"/>
      <c r="AX467" s="79"/>
      <c r="AY467" s="79"/>
      <c r="AZ467" s="79"/>
      <c r="BA467" s="78" t="str">
        <f>REPLACE(INDEX(GroupVertices[Group],MATCH(Edges[[#This Row],[Vertex 1]],GroupVertices[Vertex],0)),1,1,"")</f>
        <v>3</v>
      </c>
      <c r="BB467" s="78" t="str">
        <f>REPLACE(INDEX(GroupVertices[Group],MATCH(Edges[[#This Row],[Vertex 2]],GroupVertices[Vertex],0)),1,1,"")</f>
        <v>3</v>
      </c>
    </row>
    <row r="468" spans="1:54" ht="15">
      <c r="A468" s="65" t="s">
        <v>308</v>
      </c>
      <c r="B468" s="65" t="s">
        <v>227</v>
      </c>
      <c r="C468" s="66" t="s">
        <v>2797</v>
      </c>
      <c r="D468" s="67"/>
      <c r="E468" s="68"/>
      <c r="F468" s="69"/>
      <c r="G468" s="66"/>
      <c r="H468" s="70"/>
      <c r="I468" s="71"/>
      <c r="J468" s="71"/>
      <c r="K468" s="34" t="s">
        <v>66</v>
      </c>
      <c r="L468" s="77">
        <v>468</v>
      </c>
      <c r="M468" s="77"/>
      <c r="N468" s="73"/>
      <c r="O468" s="79" t="s">
        <v>327</v>
      </c>
      <c r="P468" s="81">
        <v>43527.897939814815</v>
      </c>
      <c r="Q468" s="79" t="s">
        <v>650</v>
      </c>
      <c r="R468" s="79"/>
      <c r="S468" s="79"/>
      <c r="T468" s="79" t="s">
        <v>793</v>
      </c>
      <c r="U468" s="79"/>
      <c r="V468" s="82" t="s">
        <v>898</v>
      </c>
      <c r="W468" s="81">
        <v>43527.897939814815</v>
      </c>
      <c r="X468" s="82" t="s">
        <v>1344</v>
      </c>
      <c r="Y468" s="79"/>
      <c r="Z468" s="79"/>
      <c r="AA468" s="85" t="s">
        <v>1928</v>
      </c>
      <c r="AB468" s="85" t="s">
        <v>1933</v>
      </c>
      <c r="AC468" s="79" t="b">
        <v>0</v>
      </c>
      <c r="AD468" s="79">
        <v>2</v>
      </c>
      <c r="AE468" s="85" t="s">
        <v>2135</v>
      </c>
      <c r="AF468" s="79" t="b">
        <v>0</v>
      </c>
      <c r="AG468" s="79" t="s">
        <v>2139</v>
      </c>
      <c r="AH468" s="79"/>
      <c r="AI468" s="85" t="s">
        <v>2100</v>
      </c>
      <c r="AJ468" s="79" t="b">
        <v>0</v>
      </c>
      <c r="AK468" s="79">
        <v>0</v>
      </c>
      <c r="AL468" s="85" t="s">
        <v>2100</v>
      </c>
      <c r="AM468" s="79" t="s">
        <v>2144</v>
      </c>
      <c r="AN468" s="79" t="b">
        <v>0</v>
      </c>
      <c r="AO468" s="85" t="s">
        <v>1933</v>
      </c>
      <c r="AP468" s="79" t="s">
        <v>178</v>
      </c>
      <c r="AQ468" s="79">
        <v>0</v>
      </c>
      <c r="AR468" s="79">
        <v>0</v>
      </c>
      <c r="AS468" s="79"/>
      <c r="AT468" s="79"/>
      <c r="AU468" s="79"/>
      <c r="AV468" s="79"/>
      <c r="AW468" s="79"/>
      <c r="AX468" s="79"/>
      <c r="AY468" s="79"/>
      <c r="AZ468" s="79"/>
      <c r="BA468" s="78" t="str">
        <f>REPLACE(INDEX(GroupVertices[Group],MATCH(Edges[[#This Row],[Vertex 1]],GroupVertices[Vertex],0)),1,1,"")</f>
        <v>3</v>
      </c>
      <c r="BB468" s="78" t="str">
        <f>REPLACE(INDEX(GroupVertices[Group],MATCH(Edges[[#This Row],[Vertex 2]],GroupVertices[Vertex],0)),1,1,"")</f>
        <v>3</v>
      </c>
    </row>
    <row r="469" spans="1:54" ht="15">
      <c r="A469" s="65" t="s">
        <v>308</v>
      </c>
      <c r="B469" s="65" t="s">
        <v>227</v>
      </c>
      <c r="C469" s="66" t="s">
        <v>2797</v>
      </c>
      <c r="D469" s="67"/>
      <c r="E469" s="68"/>
      <c r="F469" s="69"/>
      <c r="G469" s="66"/>
      <c r="H469" s="70"/>
      <c r="I469" s="71"/>
      <c r="J469" s="71"/>
      <c r="K469" s="34" t="s">
        <v>66</v>
      </c>
      <c r="L469" s="77">
        <v>469</v>
      </c>
      <c r="M469" s="77"/>
      <c r="N469" s="73"/>
      <c r="O469" s="79" t="s">
        <v>327</v>
      </c>
      <c r="P469" s="81">
        <v>43527.900729166664</v>
      </c>
      <c r="Q469" s="79" t="s">
        <v>651</v>
      </c>
      <c r="R469" s="79"/>
      <c r="S469" s="79"/>
      <c r="T469" s="79" t="s">
        <v>787</v>
      </c>
      <c r="U469" s="79"/>
      <c r="V469" s="82" t="s">
        <v>898</v>
      </c>
      <c r="W469" s="81">
        <v>43527.900729166664</v>
      </c>
      <c r="X469" s="82" t="s">
        <v>1345</v>
      </c>
      <c r="Y469" s="79"/>
      <c r="Z469" s="79"/>
      <c r="AA469" s="85" t="s">
        <v>1929</v>
      </c>
      <c r="AB469" s="85" t="s">
        <v>1937</v>
      </c>
      <c r="AC469" s="79" t="b">
        <v>0</v>
      </c>
      <c r="AD469" s="79">
        <v>1</v>
      </c>
      <c r="AE469" s="85" t="s">
        <v>2135</v>
      </c>
      <c r="AF469" s="79" t="b">
        <v>0</v>
      </c>
      <c r="AG469" s="79" t="s">
        <v>2139</v>
      </c>
      <c r="AH469" s="79"/>
      <c r="AI469" s="85" t="s">
        <v>2100</v>
      </c>
      <c r="AJ469" s="79" t="b">
        <v>0</v>
      </c>
      <c r="AK469" s="79">
        <v>0</v>
      </c>
      <c r="AL469" s="85" t="s">
        <v>2100</v>
      </c>
      <c r="AM469" s="79" t="s">
        <v>2144</v>
      </c>
      <c r="AN469" s="79" t="b">
        <v>0</v>
      </c>
      <c r="AO469" s="85" t="s">
        <v>1937</v>
      </c>
      <c r="AP469" s="79" t="s">
        <v>178</v>
      </c>
      <c r="AQ469" s="79">
        <v>0</v>
      </c>
      <c r="AR469" s="79">
        <v>0</v>
      </c>
      <c r="AS469" s="79"/>
      <c r="AT469" s="79"/>
      <c r="AU469" s="79"/>
      <c r="AV469" s="79"/>
      <c r="AW469" s="79"/>
      <c r="AX469" s="79"/>
      <c r="AY469" s="79"/>
      <c r="AZ469" s="79"/>
      <c r="BA469" s="78" t="str">
        <f>REPLACE(INDEX(GroupVertices[Group],MATCH(Edges[[#This Row],[Vertex 1]],GroupVertices[Vertex],0)),1,1,"")</f>
        <v>3</v>
      </c>
      <c r="BB469" s="78" t="str">
        <f>REPLACE(INDEX(GroupVertices[Group],MATCH(Edges[[#This Row],[Vertex 2]],GroupVertices[Vertex],0)),1,1,"")</f>
        <v>3</v>
      </c>
    </row>
    <row r="470" spans="1:54" ht="15">
      <c r="A470" s="65" t="s">
        <v>308</v>
      </c>
      <c r="B470" s="65" t="s">
        <v>227</v>
      </c>
      <c r="C470" s="66" t="s">
        <v>2797</v>
      </c>
      <c r="D470" s="67"/>
      <c r="E470" s="68"/>
      <c r="F470" s="69"/>
      <c r="G470" s="66"/>
      <c r="H470" s="70"/>
      <c r="I470" s="71"/>
      <c r="J470" s="71"/>
      <c r="K470" s="34" t="s">
        <v>66</v>
      </c>
      <c r="L470" s="77">
        <v>470</v>
      </c>
      <c r="M470" s="77"/>
      <c r="N470" s="73"/>
      <c r="O470" s="79" t="s">
        <v>327</v>
      </c>
      <c r="P470" s="81">
        <v>43527.9059375</v>
      </c>
      <c r="Q470" s="79" t="s">
        <v>653</v>
      </c>
      <c r="R470" s="79"/>
      <c r="S470" s="79"/>
      <c r="T470" s="79" t="s">
        <v>787</v>
      </c>
      <c r="U470" s="79"/>
      <c r="V470" s="82" t="s">
        <v>898</v>
      </c>
      <c r="W470" s="81">
        <v>43527.9059375</v>
      </c>
      <c r="X470" s="82" t="s">
        <v>1348</v>
      </c>
      <c r="Y470" s="79"/>
      <c r="Z470" s="79"/>
      <c r="AA470" s="85" t="s">
        <v>1932</v>
      </c>
      <c r="AB470" s="85" t="s">
        <v>1938</v>
      </c>
      <c r="AC470" s="79" t="b">
        <v>0</v>
      </c>
      <c r="AD470" s="79">
        <v>0</v>
      </c>
      <c r="AE470" s="85" t="s">
        <v>2135</v>
      </c>
      <c r="AF470" s="79" t="b">
        <v>0</v>
      </c>
      <c r="AG470" s="79" t="s">
        <v>2139</v>
      </c>
      <c r="AH470" s="79"/>
      <c r="AI470" s="85" t="s">
        <v>2100</v>
      </c>
      <c r="AJ470" s="79" t="b">
        <v>0</v>
      </c>
      <c r="AK470" s="79">
        <v>0</v>
      </c>
      <c r="AL470" s="85" t="s">
        <v>2100</v>
      </c>
      <c r="AM470" s="79" t="s">
        <v>2144</v>
      </c>
      <c r="AN470" s="79" t="b">
        <v>0</v>
      </c>
      <c r="AO470" s="85" t="s">
        <v>1938</v>
      </c>
      <c r="AP470" s="79" t="s">
        <v>178</v>
      </c>
      <c r="AQ470" s="79">
        <v>0</v>
      </c>
      <c r="AR470" s="79">
        <v>0</v>
      </c>
      <c r="AS470" s="79"/>
      <c r="AT470" s="79"/>
      <c r="AU470" s="79"/>
      <c r="AV470" s="79"/>
      <c r="AW470" s="79"/>
      <c r="AX470" s="79"/>
      <c r="AY470" s="79"/>
      <c r="AZ470" s="79"/>
      <c r="BA470" s="78" t="str">
        <f>REPLACE(INDEX(GroupVertices[Group],MATCH(Edges[[#This Row],[Vertex 1]],GroupVertices[Vertex],0)),1,1,"")</f>
        <v>3</v>
      </c>
      <c r="BB470" s="78" t="str">
        <f>REPLACE(INDEX(GroupVertices[Group],MATCH(Edges[[#This Row],[Vertex 2]],GroupVertices[Vertex],0)),1,1,"")</f>
        <v>3</v>
      </c>
    </row>
    <row r="471" spans="1:54" ht="15">
      <c r="A471" s="65" t="s">
        <v>308</v>
      </c>
      <c r="B471" s="65" t="s">
        <v>227</v>
      </c>
      <c r="C471" s="66" t="s">
        <v>2796</v>
      </c>
      <c r="D471" s="67"/>
      <c r="E471" s="68"/>
      <c r="F471" s="69"/>
      <c r="G471" s="66"/>
      <c r="H471" s="70"/>
      <c r="I471" s="71"/>
      <c r="J471" s="71"/>
      <c r="K471" s="34" t="s">
        <v>66</v>
      </c>
      <c r="L471" s="77">
        <v>471</v>
      </c>
      <c r="M471" s="77"/>
      <c r="N471" s="73"/>
      <c r="O471" s="79" t="s">
        <v>325</v>
      </c>
      <c r="P471" s="81">
        <v>43527.905625</v>
      </c>
      <c r="Q471" s="79" t="s">
        <v>443</v>
      </c>
      <c r="R471" s="79"/>
      <c r="S471" s="79"/>
      <c r="T471" s="79"/>
      <c r="U471" s="79"/>
      <c r="V471" s="82" t="s">
        <v>898</v>
      </c>
      <c r="W471" s="81">
        <v>43527.905625</v>
      </c>
      <c r="X471" s="82" t="s">
        <v>1347</v>
      </c>
      <c r="Y471" s="79"/>
      <c r="Z471" s="79"/>
      <c r="AA471" s="85" t="s">
        <v>1931</v>
      </c>
      <c r="AB471" s="79"/>
      <c r="AC471" s="79" t="b">
        <v>0</v>
      </c>
      <c r="AD471" s="79">
        <v>0</v>
      </c>
      <c r="AE471" s="85" t="s">
        <v>2100</v>
      </c>
      <c r="AF471" s="79" t="b">
        <v>0</v>
      </c>
      <c r="AG471" s="79" t="s">
        <v>2139</v>
      </c>
      <c r="AH471" s="79"/>
      <c r="AI471" s="85" t="s">
        <v>2100</v>
      </c>
      <c r="AJ471" s="79" t="b">
        <v>0</v>
      </c>
      <c r="AK471" s="79">
        <v>2</v>
      </c>
      <c r="AL471" s="85" t="s">
        <v>1938</v>
      </c>
      <c r="AM471" s="79" t="s">
        <v>2144</v>
      </c>
      <c r="AN471" s="79" t="b">
        <v>0</v>
      </c>
      <c r="AO471" s="85" t="s">
        <v>1938</v>
      </c>
      <c r="AP471" s="79" t="s">
        <v>178</v>
      </c>
      <c r="AQ471" s="79">
        <v>0</v>
      </c>
      <c r="AR471" s="79">
        <v>0</v>
      </c>
      <c r="AS471" s="79"/>
      <c r="AT471" s="79"/>
      <c r="AU471" s="79"/>
      <c r="AV471" s="79"/>
      <c r="AW471" s="79"/>
      <c r="AX471" s="79"/>
      <c r="AY471" s="79"/>
      <c r="AZ471" s="79"/>
      <c r="BA471" s="78" t="str">
        <f>REPLACE(INDEX(GroupVertices[Group],MATCH(Edges[[#This Row],[Vertex 1]],GroupVertices[Vertex],0)),1,1,"")</f>
        <v>3</v>
      </c>
      <c r="BB471" s="78" t="str">
        <f>REPLACE(INDEX(GroupVertices[Group],MATCH(Edges[[#This Row],[Vertex 2]],GroupVertices[Vertex],0)),1,1,"")</f>
        <v>3</v>
      </c>
    </row>
    <row r="472" spans="1:54" ht="15">
      <c r="A472" s="65" t="s">
        <v>226</v>
      </c>
      <c r="B472" s="65" t="s">
        <v>227</v>
      </c>
      <c r="C472" s="66" t="s">
        <v>2796</v>
      </c>
      <c r="D472" s="67"/>
      <c r="E472" s="68"/>
      <c r="F472" s="69"/>
      <c r="G472" s="66"/>
      <c r="H472" s="70"/>
      <c r="I472" s="71"/>
      <c r="J472" s="71"/>
      <c r="K472" s="34" t="s">
        <v>66</v>
      </c>
      <c r="L472" s="77">
        <v>472</v>
      </c>
      <c r="M472" s="77"/>
      <c r="N472" s="73"/>
      <c r="O472" s="79" t="s">
        <v>325</v>
      </c>
      <c r="P472" s="81">
        <v>43527.89976851852</v>
      </c>
      <c r="Q472" s="79" t="s">
        <v>346</v>
      </c>
      <c r="R472" s="79"/>
      <c r="S472" s="79"/>
      <c r="T472" s="79"/>
      <c r="U472" s="79"/>
      <c r="V472" s="82" t="s">
        <v>817</v>
      </c>
      <c r="W472" s="81">
        <v>43527.89976851852</v>
      </c>
      <c r="X472" s="82" t="s">
        <v>929</v>
      </c>
      <c r="Y472" s="79"/>
      <c r="Z472" s="79"/>
      <c r="AA472" s="85" t="s">
        <v>1511</v>
      </c>
      <c r="AB472" s="79"/>
      <c r="AC472" s="79" t="b">
        <v>0</v>
      </c>
      <c r="AD472" s="79">
        <v>0</v>
      </c>
      <c r="AE472" s="85" t="s">
        <v>2100</v>
      </c>
      <c r="AF472" s="79" t="b">
        <v>0</v>
      </c>
      <c r="AG472" s="79" t="s">
        <v>2139</v>
      </c>
      <c r="AH472" s="79"/>
      <c r="AI472" s="85" t="s">
        <v>2100</v>
      </c>
      <c r="AJ472" s="79" t="b">
        <v>0</v>
      </c>
      <c r="AK472" s="79">
        <v>3</v>
      </c>
      <c r="AL472" s="85" t="s">
        <v>1937</v>
      </c>
      <c r="AM472" s="79" t="s">
        <v>2149</v>
      </c>
      <c r="AN472" s="79" t="b">
        <v>0</v>
      </c>
      <c r="AO472" s="85" t="s">
        <v>1937</v>
      </c>
      <c r="AP472" s="79" t="s">
        <v>178</v>
      </c>
      <c r="AQ472" s="79">
        <v>0</v>
      </c>
      <c r="AR472" s="79">
        <v>0</v>
      </c>
      <c r="AS472" s="79"/>
      <c r="AT472" s="79"/>
      <c r="AU472" s="79"/>
      <c r="AV472" s="79"/>
      <c r="AW472" s="79"/>
      <c r="AX472" s="79"/>
      <c r="AY472" s="79"/>
      <c r="AZ472" s="79"/>
      <c r="BA472" s="78" t="str">
        <f>REPLACE(INDEX(GroupVertices[Group],MATCH(Edges[[#This Row],[Vertex 1]],GroupVertices[Vertex],0)),1,1,"")</f>
        <v>3</v>
      </c>
      <c r="BB472" s="78" t="str">
        <f>REPLACE(INDEX(GroupVertices[Group],MATCH(Edges[[#This Row],[Vertex 2]],GroupVertices[Vertex],0)),1,1,"")</f>
        <v>3</v>
      </c>
    </row>
    <row r="473" spans="1:54" ht="15">
      <c r="A473" s="65" t="s">
        <v>278</v>
      </c>
      <c r="B473" s="65" t="s">
        <v>227</v>
      </c>
      <c r="C473" s="66" t="s">
        <v>2796</v>
      </c>
      <c r="D473" s="67"/>
      <c r="E473" s="68"/>
      <c r="F473" s="69"/>
      <c r="G473" s="66"/>
      <c r="H473" s="70"/>
      <c r="I473" s="71"/>
      <c r="J473" s="71"/>
      <c r="K473" s="34" t="s">
        <v>65</v>
      </c>
      <c r="L473" s="77">
        <v>473</v>
      </c>
      <c r="M473" s="77"/>
      <c r="N473" s="73"/>
      <c r="O473" s="79" t="s">
        <v>325</v>
      </c>
      <c r="P473" s="81">
        <v>43527.90027777778</v>
      </c>
      <c r="Q473" s="79" t="s">
        <v>346</v>
      </c>
      <c r="R473" s="79"/>
      <c r="S473" s="79"/>
      <c r="T473" s="79"/>
      <c r="U473" s="79"/>
      <c r="V473" s="82" t="s">
        <v>868</v>
      </c>
      <c r="W473" s="81">
        <v>43527.90027777778</v>
      </c>
      <c r="X473" s="82" t="s">
        <v>1243</v>
      </c>
      <c r="Y473" s="79"/>
      <c r="Z473" s="79"/>
      <c r="AA473" s="85" t="s">
        <v>1827</v>
      </c>
      <c r="AB473" s="79"/>
      <c r="AC473" s="79" t="b">
        <v>0</v>
      </c>
      <c r="AD473" s="79">
        <v>0</v>
      </c>
      <c r="AE473" s="85" t="s">
        <v>2100</v>
      </c>
      <c r="AF473" s="79" t="b">
        <v>0</v>
      </c>
      <c r="AG473" s="79" t="s">
        <v>2139</v>
      </c>
      <c r="AH473" s="79"/>
      <c r="AI473" s="85" t="s">
        <v>2100</v>
      </c>
      <c r="AJ473" s="79" t="b">
        <v>0</v>
      </c>
      <c r="AK473" s="79">
        <v>3</v>
      </c>
      <c r="AL473" s="85" t="s">
        <v>1937</v>
      </c>
      <c r="AM473" s="79" t="s">
        <v>2144</v>
      </c>
      <c r="AN473" s="79" t="b">
        <v>0</v>
      </c>
      <c r="AO473" s="85" t="s">
        <v>1937</v>
      </c>
      <c r="AP473" s="79" t="s">
        <v>178</v>
      </c>
      <c r="AQ473" s="79">
        <v>0</v>
      </c>
      <c r="AR473" s="79">
        <v>0</v>
      </c>
      <c r="AS473" s="79"/>
      <c r="AT473" s="79"/>
      <c r="AU473" s="79"/>
      <c r="AV473" s="79"/>
      <c r="AW473" s="79"/>
      <c r="AX473" s="79"/>
      <c r="AY473" s="79"/>
      <c r="AZ473" s="79"/>
      <c r="BA473" s="78" t="str">
        <f>REPLACE(INDEX(GroupVertices[Group],MATCH(Edges[[#This Row],[Vertex 1]],GroupVertices[Vertex],0)),1,1,"")</f>
        <v>2</v>
      </c>
      <c r="BB473" s="78" t="str">
        <f>REPLACE(INDEX(GroupVertices[Group],MATCH(Edges[[#This Row],[Vertex 2]],GroupVertices[Vertex],0)),1,1,"")</f>
        <v>3</v>
      </c>
    </row>
    <row r="474" spans="1:54" ht="15">
      <c r="A474" s="65" t="s">
        <v>227</v>
      </c>
      <c r="B474" s="65" t="s">
        <v>227</v>
      </c>
      <c r="C474" s="66" t="s">
        <v>2795</v>
      </c>
      <c r="D474" s="67"/>
      <c r="E474" s="68"/>
      <c r="F474" s="69"/>
      <c r="G474" s="66"/>
      <c r="H474" s="70"/>
      <c r="I474" s="71"/>
      <c r="J474" s="71"/>
      <c r="K474" s="34" t="s">
        <v>65</v>
      </c>
      <c r="L474" s="77">
        <v>474</v>
      </c>
      <c r="M474" s="77"/>
      <c r="N474" s="73"/>
      <c r="O474" s="79" t="s">
        <v>178</v>
      </c>
      <c r="P474" s="81">
        <v>43527.892534722225</v>
      </c>
      <c r="Q474" s="79" t="s">
        <v>654</v>
      </c>
      <c r="R474" s="79"/>
      <c r="S474" s="79"/>
      <c r="T474" s="79" t="s">
        <v>793</v>
      </c>
      <c r="U474" s="79"/>
      <c r="V474" s="82" t="s">
        <v>818</v>
      </c>
      <c r="W474" s="81">
        <v>43527.892534722225</v>
      </c>
      <c r="X474" s="82" t="s">
        <v>1349</v>
      </c>
      <c r="Y474" s="79"/>
      <c r="Z474" s="79"/>
      <c r="AA474" s="85" t="s">
        <v>1933</v>
      </c>
      <c r="AB474" s="79"/>
      <c r="AC474" s="79" t="b">
        <v>0</v>
      </c>
      <c r="AD474" s="79">
        <v>29</v>
      </c>
      <c r="AE474" s="85" t="s">
        <v>2100</v>
      </c>
      <c r="AF474" s="79" t="b">
        <v>0</v>
      </c>
      <c r="AG474" s="79" t="s">
        <v>2139</v>
      </c>
      <c r="AH474" s="79"/>
      <c r="AI474" s="85" t="s">
        <v>2100</v>
      </c>
      <c r="AJ474" s="79" t="b">
        <v>0</v>
      </c>
      <c r="AK474" s="79">
        <v>0</v>
      </c>
      <c r="AL474" s="85" t="s">
        <v>2100</v>
      </c>
      <c r="AM474" s="79" t="s">
        <v>2144</v>
      </c>
      <c r="AN474" s="79" t="b">
        <v>0</v>
      </c>
      <c r="AO474" s="85" t="s">
        <v>1933</v>
      </c>
      <c r="AP474" s="79" t="s">
        <v>178</v>
      </c>
      <c r="AQ474" s="79">
        <v>0</v>
      </c>
      <c r="AR474" s="79">
        <v>0</v>
      </c>
      <c r="AS474" s="79"/>
      <c r="AT474" s="79"/>
      <c r="AU474" s="79"/>
      <c r="AV474" s="79"/>
      <c r="AW474" s="79"/>
      <c r="AX474" s="79"/>
      <c r="AY474" s="79"/>
      <c r="AZ474" s="79"/>
      <c r="BA474" s="78" t="str">
        <f>REPLACE(INDEX(GroupVertices[Group],MATCH(Edges[[#This Row],[Vertex 1]],GroupVertices[Vertex],0)),1,1,"")</f>
        <v>3</v>
      </c>
      <c r="BB474" s="78" t="str">
        <f>REPLACE(INDEX(GroupVertices[Group],MATCH(Edges[[#This Row],[Vertex 2]],GroupVertices[Vertex],0)),1,1,"")</f>
        <v>3</v>
      </c>
    </row>
    <row r="475" spans="1:54" ht="15">
      <c r="A475" s="65" t="s">
        <v>227</v>
      </c>
      <c r="B475" s="65" t="s">
        <v>227</v>
      </c>
      <c r="C475" s="66" t="s">
        <v>2795</v>
      </c>
      <c r="D475" s="67"/>
      <c r="E475" s="68"/>
      <c r="F475" s="69"/>
      <c r="G475" s="66"/>
      <c r="H475" s="70"/>
      <c r="I475" s="71"/>
      <c r="J475" s="71"/>
      <c r="K475" s="34" t="s">
        <v>65</v>
      </c>
      <c r="L475" s="77">
        <v>475</v>
      </c>
      <c r="M475" s="77"/>
      <c r="N475" s="73"/>
      <c r="O475" s="79" t="s">
        <v>178</v>
      </c>
      <c r="P475" s="81">
        <v>43527.8933912037</v>
      </c>
      <c r="Q475" s="79" t="s">
        <v>655</v>
      </c>
      <c r="R475" s="82" t="s">
        <v>745</v>
      </c>
      <c r="S475" s="79" t="s">
        <v>780</v>
      </c>
      <c r="T475" s="79" t="s">
        <v>787</v>
      </c>
      <c r="U475" s="79"/>
      <c r="V475" s="82" t="s">
        <v>818</v>
      </c>
      <c r="W475" s="81">
        <v>43527.8933912037</v>
      </c>
      <c r="X475" s="82" t="s">
        <v>1350</v>
      </c>
      <c r="Y475" s="79"/>
      <c r="Z475" s="79"/>
      <c r="AA475" s="85" t="s">
        <v>1934</v>
      </c>
      <c r="AB475" s="79"/>
      <c r="AC475" s="79" t="b">
        <v>0</v>
      </c>
      <c r="AD475" s="79">
        <v>4</v>
      </c>
      <c r="AE475" s="85" t="s">
        <v>2100</v>
      </c>
      <c r="AF475" s="79" t="b">
        <v>1</v>
      </c>
      <c r="AG475" s="79" t="s">
        <v>2139</v>
      </c>
      <c r="AH475" s="79"/>
      <c r="AI475" s="85" t="s">
        <v>1961</v>
      </c>
      <c r="AJ475" s="79" t="b">
        <v>0</v>
      </c>
      <c r="AK475" s="79">
        <v>0</v>
      </c>
      <c r="AL475" s="85" t="s">
        <v>2100</v>
      </c>
      <c r="AM475" s="79" t="s">
        <v>2144</v>
      </c>
      <c r="AN475" s="79" t="b">
        <v>0</v>
      </c>
      <c r="AO475" s="85" t="s">
        <v>1934</v>
      </c>
      <c r="AP475" s="79" t="s">
        <v>178</v>
      </c>
      <c r="AQ475" s="79">
        <v>0</v>
      </c>
      <c r="AR475" s="79">
        <v>0</v>
      </c>
      <c r="AS475" s="79"/>
      <c r="AT475" s="79"/>
      <c r="AU475" s="79"/>
      <c r="AV475" s="79"/>
      <c r="AW475" s="79"/>
      <c r="AX475" s="79"/>
      <c r="AY475" s="79"/>
      <c r="AZ475" s="79"/>
      <c r="BA475" s="78" t="str">
        <f>REPLACE(INDEX(GroupVertices[Group],MATCH(Edges[[#This Row],[Vertex 1]],GroupVertices[Vertex],0)),1,1,"")</f>
        <v>3</v>
      </c>
      <c r="BB475" s="78" t="str">
        <f>REPLACE(INDEX(GroupVertices[Group],MATCH(Edges[[#This Row],[Vertex 2]],GroupVertices[Vertex],0)),1,1,"")</f>
        <v>3</v>
      </c>
    </row>
    <row r="476" spans="1:54" ht="15">
      <c r="A476" s="65" t="s">
        <v>227</v>
      </c>
      <c r="B476" s="65" t="s">
        <v>227</v>
      </c>
      <c r="C476" s="66" t="s">
        <v>2795</v>
      </c>
      <c r="D476" s="67"/>
      <c r="E476" s="68"/>
      <c r="F476" s="69"/>
      <c r="G476" s="66"/>
      <c r="H476" s="70"/>
      <c r="I476" s="71"/>
      <c r="J476" s="71"/>
      <c r="K476" s="34" t="s">
        <v>65</v>
      </c>
      <c r="L476" s="77">
        <v>476</v>
      </c>
      <c r="M476" s="77"/>
      <c r="N476" s="73"/>
      <c r="O476" s="79" t="s">
        <v>178</v>
      </c>
      <c r="P476" s="81">
        <v>43527.894849537035</v>
      </c>
      <c r="Q476" s="79" t="s">
        <v>656</v>
      </c>
      <c r="R476" s="82" t="s">
        <v>744</v>
      </c>
      <c r="S476" s="79" t="s">
        <v>780</v>
      </c>
      <c r="T476" s="79" t="s">
        <v>787</v>
      </c>
      <c r="U476" s="79"/>
      <c r="V476" s="82" t="s">
        <v>818</v>
      </c>
      <c r="W476" s="81">
        <v>43527.894849537035</v>
      </c>
      <c r="X476" s="82" t="s">
        <v>1351</v>
      </c>
      <c r="Y476" s="79"/>
      <c r="Z476" s="79"/>
      <c r="AA476" s="85" t="s">
        <v>1935</v>
      </c>
      <c r="AB476" s="79"/>
      <c r="AC476" s="79" t="b">
        <v>0</v>
      </c>
      <c r="AD476" s="79">
        <v>4</v>
      </c>
      <c r="AE476" s="85" t="s">
        <v>2100</v>
      </c>
      <c r="AF476" s="79" t="b">
        <v>1</v>
      </c>
      <c r="AG476" s="79" t="s">
        <v>2139</v>
      </c>
      <c r="AH476" s="79"/>
      <c r="AI476" s="85" t="s">
        <v>1962</v>
      </c>
      <c r="AJ476" s="79" t="b">
        <v>0</v>
      </c>
      <c r="AK476" s="79">
        <v>0</v>
      </c>
      <c r="AL476" s="85" t="s">
        <v>2100</v>
      </c>
      <c r="AM476" s="79" t="s">
        <v>2144</v>
      </c>
      <c r="AN476" s="79" t="b">
        <v>0</v>
      </c>
      <c r="AO476" s="85" t="s">
        <v>1935</v>
      </c>
      <c r="AP476" s="79" t="s">
        <v>178</v>
      </c>
      <c r="AQ476" s="79">
        <v>0</v>
      </c>
      <c r="AR476" s="79">
        <v>0</v>
      </c>
      <c r="AS476" s="79"/>
      <c r="AT476" s="79"/>
      <c r="AU476" s="79"/>
      <c r="AV476" s="79"/>
      <c r="AW476" s="79"/>
      <c r="AX476" s="79"/>
      <c r="AY476" s="79"/>
      <c r="AZ476" s="79"/>
      <c r="BA476" s="78" t="str">
        <f>REPLACE(INDEX(GroupVertices[Group],MATCH(Edges[[#This Row],[Vertex 1]],GroupVertices[Vertex],0)),1,1,"")</f>
        <v>3</v>
      </c>
      <c r="BB476" s="78" t="str">
        <f>REPLACE(INDEX(GroupVertices[Group],MATCH(Edges[[#This Row],[Vertex 2]],GroupVertices[Vertex],0)),1,1,"")</f>
        <v>3</v>
      </c>
    </row>
    <row r="477" spans="1:54" ht="15">
      <c r="A477" s="65" t="s">
        <v>227</v>
      </c>
      <c r="B477" s="65" t="s">
        <v>227</v>
      </c>
      <c r="C477" s="66" t="s">
        <v>2795</v>
      </c>
      <c r="D477" s="67"/>
      <c r="E477" s="68"/>
      <c r="F477" s="69"/>
      <c r="G477" s="66"/>
      <c r="H477" s="70"/>
      <c r="I477" s="71"/>
      <c r="J477" s="71"/>
      <c r="K477" s="34" t="s">
        <v>65</v>
      </c>
      <c r="L477" s="77">
        <v>477</v>
      </c>
      <c r="M477" s="77"/>
      <c r="N477" s="73"/>
      <c r="O477" s="79" t="s">
        <v>178</v>
      </c>
      <c r="P477" s="81">
        <v>43527.89842592592</v>
      </c>
      <c r="Q477" s="79" t="s">
        <v>657</v>
      </c>
      <c r="R477" s="82" t="s">
        <v>746</v>
      </c>
      <c r="S477" s="79" t="s">
        <v>780</v>
      </c>
      <c r="T477" s="79" t="s">
        <v>793</v>
      </c>
      <c r="U477" s="79"/>
      <c r="V477" s="82" t="s">
        <v>818</v>
      </c>
      <c r="W477" s="81">
        <v>43527.89842592592</v>
      </c>
      <c r="X477" s="82" t="s">
        <v>1352</v>
      </c>
      <c r="Y477" s="79"/>
      <c r="Z477" s="79"/>
      <c r="AA477" s="85" t="s">
        <v>1936</v>
      </c>
      <c r="AB477" s="79"/>
      <c r="AC477" s="79" t="b">
        <v>0</v>
      </c>
      <c r="AD477" s="79">
        <v>7</v>
      </c>
      <c r="AE477" s="85" t="s">
        <v>2100</v>
      </c>
      <c r="AF477" s="79" t="b">
        <v>1</v>
      </c>
      <c r="AG477" s="79" t="s">
        <v>2139</v>
      </c>
      <c r="AH477" s="79"/>
      <c r="AI477" s="85" t="s">
        <v>1963</v>
      </c>
      <c r="AJ477" s="79" t="b">
        <v>0</v>
      </c>
      <c r="AK477" s="79">
        <v>1</v>
      </c>
      <c r="AL477" s="85" t="s">
        <v>2100</v>
      </c>
      <c r="AM477" s="79" t="s">
        <v>2144</v>
      </c>
      <c r="AN477" s="79" t="b">
        <v>0</v>
      </c>
      <c r="AO477" s="85" t="s">
        <v>1936</v>
      </c>
      <c r="AP477" s="79" t="s">
        <v>178</v>
      </c>
      <c r="AQ477" s="79">
        <v>0</v>
      </c>
      <c r="AR477" s="79">
        <v>0</v>
      </c>
      <c r="AS477" s="79"/>
      <c r="AT477" s="79"/>
      <c r="AU477" s="79"/>
      <c r="AV477" s="79"/>
      <c r="AW477" s="79"/>
      <c r="AX477" s="79"/>
      <c r="AY477" s="79"/>
      <c r="AZ477" s="79"/>
      <c r="BA477" s="78" t="str">
        <f>REPLACE(INDEX(GroupVertices[Group],MATCH(Edges[[#This Row],[Vertex 1]],GroupVertices[Vertex],0)),1,1,"")</f>
        <v>3</v>
      </c>
      <c r="BB477" s="78" t="str">
        <f>REPLACE(INDEX(GroupVertices[Group],MATCH(Edges[[#This Row],[Vertex 2]],GroupVertices[Vertex],0)),1,1,"")</f>
        <v>3</v>
      </c>
    </row>
    <row r="478" spans="1:54" ht="15">
      <c r="A478" s="65" t="s">
        <v>227</v>
      </c>
      <c r="B478" s="65" t="s">
        <v>227</v>
      </c>
      <c r="C478" s="66" t="s">
        <v>2795</v>
      </c>
      <c r="D478" s="67"/>
      <c r="E478" s="68"/>
      <c r="F478" s="69"/>
      <c r="G478" s="66"/>
      <c r="H478" s="70"/>
      <c r="I478" s="71"/>
      <c r="J478" s="71"/>
      <c r="K478" s="34" t="s">
        <v>65</v>
      </c>
      <c r="L478" s="77">
        <v>478</v>
      </c>
      <c r="M478" s="77"/>
      <c r="N478" s="73"/>
      <c r="O478" s="79" t="s">
        <v>178</v>
      </c>
      <c r="P478" s="81">
        <v>43527.9128125</v>
      </c>
      <c r="Q478" s="79" t="s">
        <v>658</v>
      </c>
      <c r="R478" s="82" t="s">
        <v>749</v>
      </c>
      <c r="S478" s="79" t="s">
        <v>780</v>
      </c>
      <c r="T478" s="79" t="s">
        <v>787</v>
      </c>
      <c r="U478" s="79"/>
      <c r="V478" s="82" t="s">
        <v>818</v>
      </c>
      <c r="W478" s="81">
        <v>43527.9128125</v>
      </c>
      <c r="X478" s="82" t="s">
        <v>1355</v>
      </c>
      <c r="Y478" s="79"/>
      <c r="Z478" s="79"/>
      <c r="AA478" s="85" t="s">
        <v>1939</v>
      </c>
      <c r="AB478" s="79"/>
      <c r="AC478" s="79" t="b">
        <v>0</v>
      </c>
      <c r="AD478" s="79">
        <v>23</v>
      </c>
      <c r="AE478" s="85" t="s">
        <v>2100</v>
      </c>
      <c r="AF478" s="79" t="b">
        <v>1</v>
      </c>
      <c r="AG478" s="79" t="s">
        <v>2139</v>
      </c>
      <c r="AH478" s="79"/>
      <c r="AI478" s="85" t="s">
        <v>1964</v>
      </c>
      <c r="AJ478" s="79" t="b">
        <v>0</v>
      </c>
      <c r="AK478" s="79">
        <v>2</v>
      </c>
      <c r="AL478" s="85" t="s">
        <v>2100</v>
      </c>
      <c r="AM478" s="79" t="s">
        <v>2145</v>
      </c>
      <c r="AN478" s="79" t="b">
        <v>0</v>
      </c>
      <c r="AO478" s="85" t="s">
        <v>1939</v>
      </c>
      <c r="AP478" s="79" t="s">
        <v>178</v>
      </c>
      <c r="AQ478" s="79">
        <v>0</v>
      </c>
      <c r="AR478" s="79">
        <v>0</v>
      </c>
      <c r="AS478" s="79"/>
      <c r="AT478" s="79"/>
      <c r="AU478" s="79"/>
      <c r="AV478" s="79"/>
      <c r="AW478" s="79"/>
      <c r="AX478" s="79"/>
      <c r="AY478" s="79"/>
      <c r="AZ478" s="79"/>
      <c r="BA478" s="78" t="str">
        <f>REPLACE(INDEX(GroupVertices[Group],MATCH(Edges[[#This Row],[Vertex 1]],GroupVertices[Vertex],0)),1,1,"")</f>
        <v>3</v>
      </c>
      <c r="BB478" s="78" t="str">
        <f>REPLACE(INDEX(GroupVertices[Group],MATCH(Edges[[#This Row],[Vertex 2]],GroupVertices[Vertex],0)),1,1,"")</f>
        <v>3</v>
      </c>
    </row>
    <row r="479" spans="1:54" ht="15">
      <c r="A479" s="65" t="s">
        <v>266</v>
      </c>
      <c r="B479" s="65" t="s">
        <v>227</v>
      </c>
      <c r="C479" s="66" t="s">
        <v>2798</v>
      </c>
      <c r="D479" s="67"/>
      <c r="E479" s="68"/>
      <c r="F479" s="69"/>
      <c r="G479" s="66"/>
      <c r="H479" s="70"/>
      <c r="I479" s="71"/>
      <c r="J479" s="71"/>
      <c r="K479" s="34" t="s">
        <v>66</v>
      </c>
      <c r="L479" s="77">
        <v>479</v>
      </c>
      <c r="M479" s="77"/>
      <c r="N479" s="73"/>
      <c r="O479" s="79" t="s">
        <v>326</v>
      </c>
      <c r="P479" s="81">
        <v>43527.90678240741</v>
      </c>
      <c r="Q479" s="79" t="s">
        <v>561</v>
      </c>
      <c r="R479" s="79"/>
      <c r="S479" s="79"/>
      <c r="T479" s="79" t="s">
        <v>787</v>
      </c>
      <c r="U479" s="79"/>
      <c r="V479" s="82" t="s">
        <v>856</v>
      </c>
      <c r="W479" s="81">
        <v>43527.90678240741</v>
      </c>
      <c r="X479" s="82" t="s">
        <v>1212</v>
      </c>
      <c r="Y479" s="79"/>
      <c r="Z479" s="79"/>
      <c r="AA479" s="85" t="s">
        <v>1796</v>
      </c>
      <c r="AB479" s="85" t="s">
        <v>2094</v>
      </c>
      <c r="AC479" s="79" t="b">
        <v>0</v>
      </c>
      <c r="AD479" s="79">
        <v>2</v>
      </c>
      <c r="AE479" s="85" t="s">
        <v>2117</v>
      </c>
      <c r="AF479" s="79" t="b">
        <v>0</v>
      </c>
      <c r="AG479" s="79" t="s">
        <v>2139</v>
      </c>
      <c r="AH479" s="79"/>
      <c r="AI479" s="85" t="s">
        <v>2100</v>
      </c>
      <c r="AJ479" s="79" t="b">
        <v>0</v>
      </c>
      <c r="AK479" s="79">
        <v>0</v>
      </c>
      <c r="AL479" s="85" t="s">
        <v>2100</v>
      </c>
      <c r="AM479" s="79" t="s">
        <v>2145</v>
      </c>
      <c r="AN479" s="79" t="b">
        <v>0</v>
      </c>
      <c r="AO479" s="85" t="s">
        <v>2094</v>
      </c>
      <c r="AP479" s="79" t="s">
        <v>178</v>
      </c>
      <c r="AQ479" s="79">
        <v>0</v>
      </c>
      <c r="AR479" s="79">
        <v>0</v>
      </c>
      <c r="AS479" s="79"/>
      <c r="AT479" s="79"/>
      <c r="AU479" s="79"/>
      <c r="AV479" s="79"/>
      <c r="AW479" s="79"/>
      <c r="AX479" s="79"/>
      <c r="AY479" s="79"/>
      <c r="AZ479" s="79"/>
      <c r="BA479" s="78" t="str">
        <f>REPLACE(INDEX(GroupVertices[Group],MATCH(Edges[[#This Row],[Vertex 1]],GroupVertices[Vertex],0)),1,1,"")</f>
        <v>1</v>
      </c>
      <c r="BB479" s="78" t="str">
        <f>REPLACE(INDEX(GroupVertices[Group],MATCH(Edges[[#This Row],[Vertex 2]],GroupVertices[Vertex],0)),1,1,"")</f>
        <v>3</v>
      </c>
    </row>
    <row r="480" spans="1:54" ht="15">
      <c r="A480" s="65" t="s">
        <v>269</v>
      </c>
      <c r="B480" s="65" t="s">
        <v>227</v>
      </c>
      <c r="C480" s="66" t="s">
        <v>2797</v>
      </c>
      <c r="D480" s="67"/>
      <c r="E480" s="68"/>
      <c r="F480" s="69"/>
      <c r="G480" s="66"/>
      <c r="H480" s="70"/>
      <c r="I480" s="71"/>
      <c r="J480" s="71"/>
      <c r="K480" s="34" t="s">
        <v>65</v>
      </c>
      <c r="L480" s="77">
        <v>480</v>
      </c>
      <c r="M480" s="77"/>
      <c r="N480" s="73"/>
      <c r="O480" s="79" t="s">
        <v>327</v>
      </c>
      <c r="P480" s="81">
        <v>43527.91385416667</v>
      </c>
      <c r="Q480" s="79" t="s">
        <v>659</v>
      </c>
      <c r="R480" s="79"/>
      <c r="S480" s="79"/>
      <c r="T480" s="79" t="s">
        <v>787</v>
      </c>
      <c r="U480" s="79"/>
      <c r="V480" s="82" t="s">
        <v>859</v>
      </c>
      <c r="W480" s="81">
        <v>43527.91385416667</v>
      </c>
      <c r="X480" s="82" t="s">
        <v>1356</v>
      </c>
      <c r="Y480" s="79"/>
      <c r="Z480" s="79"/>
      <c r="AA480" s="85" t="s">
        <v>1940</v>
      </c>
      <c r="AB480" s="85" t="s">
        <v>1939</v>
      </c>
      <c r="AC480" s="79" t="b">
        <v>0</v>
      </c>
      <c r="AD480" s="79">
        <v>2</v>
      </c>
      <c r="AE480" s="85" t="s">
        <v>2135</v>
      </c>
      <c r="AF480" s="79" t="b">
        <v>0</v>
      </c>
      <c r="AG480" s="79" t="s">
        <v>2139</v>
      </c>
      <c r="AH480" s="79"/>
      <c r="AI480" s="85" t="s">
        <v>2100</v>
      </c>
      <c r="AJ480" s="79" t="b">
        <v>0</v>
      </c>
      <c r="AK480" s="79">
        <v>0</v>
      </c>
      <c r="AL480" s="85" t="s">
        <v>2100</v>
      </c>
      <c r="AM480" s="79" t="s">
        <v>2145</v>
      </c>
      <c r="AN480" s="79" t="b">
        <v>0</v>
      </c>
      <c r="AO480" s="85" t="s">
        <v>1939</v>
      </c>
      <c r="AP480" s="79" t="s">
        <v>178</v>
      </c>
      <c r="AQ480" s="79">
        <v>0</v>
      </c>
      <c r="AR480" s="79">
        <v>0</v>
      </c>
      <c r="AS480" s="79"/>
      <c r="AT480" s="79"/>
      <c r="AU480" s="79"/>
      <c r="AV480" s="79"/>
      <c r="AW480" s="79"/>
      <c r="AX480" s="79"/>
      <c r="AY480" s="79"/>
      <c r="AZ480" s="79"/>
      <c r="BA480" s="78" t="str">
        <f>REPLACE(INDEX(GroupVertices[Group],MATCH(Edges[[#This Row],[Vertex 1]],GroupVertices[Vertex],0)),1,1,"")</f>
        <v>2</v>
      </c>
      <c r="BB480" s="78" t="str">
        <f>REPLACE(INDEX(GroupVertices[Group],MATCH(Edges[[#This Row],[Vertex 2]],GroupVertices[Vertex],0)),1,1,"")</f>
        <v>3</v>
      </c>
    </row>
    <row r="481" spans="1:54" ht="15">
      <c r="A481" s="65" t="s">
        <v>269</v>
      </c>
      <c r="B481" s="65" t="s">
        <v>227</v>
      </c>
      <c r="C481" s="66" t="s">
        <v>2796</v>
      </c>
      <c r="D481" s="67"/>
      <c r="E481" s="68"/>
      <c r="F481" s="69"/>
      <c r="G481" s="66"/>
      <c r="H481" s="70"/>
      <c r="I481" s="71"/>
      <c r="J481" s="71"/>
      <c r="K481" s="34" t="s">
        <v>65</v>
      </c>
      <c r="L481" s="77">
        <v>481</v>
      </c>
      <c r="M481" s="77"/>
      <c r="N481" s="73"/>
      <c r="O481" s="79" t="s">
        <v>325</v>
      </c>
      <c r="P481" s="81">
        <v>43527.90760416666</v>
      </c>
      <c r="Q481" s="79" t="s">
        <v>391</v>
      </c>
      <c r="R481" s="79"/>
      <c r="S481" s="79"/>
      <c r="T481" s="79" t="s">
        <v>787</v>
      </c>
      <c r="U481" s="79"/>
      <c r="V481" s="82" t="s">
        <v>859</v>
      </c>
      <c r="W481" s="81">
        <v>43527.90760416666</v>
      </c>
      <c r="X481" s="82" t="s">
        <v>998</v>
      </c>
      <c r="Y481" s="79"/>
      <c r="Z481" s="79"/>
      <c r="AA481" s="85" t="s">
        <v>1580</v>
      </c>
      <c r="AB481" s="79"/>
      <c r="AC481" s="79" t="b">
        <v>0</v>
      </c>
      <c r="AD481" s="79">
        <v>0</v>
      </c>
      <c r="AE481" s="85" t="s">
        <v>2100</v>
      </c>
      <c r="AF481" s="79" t="b">
        <v>0</v>
      </c>
      <c r="AG481" s="79" t="s">
        <v>2139</v>
      </c>
      <c r="AH481" s="79"/>
      <c r="AI481" s="85" t="s">
        <v>2100</v>
      </c>
      <c r="AJ481" s="79" t="b">
        <v>0</v>
      </c>
      <c r="AK481" s="79">
        <v>1</v>
      </c>
      <c r="AL481" s="85" t="s">
        <v>1578</v>
      </c>
      <c r="AM481" s="79" t="s">
        <v>2145</v>
      </c>
      <c r="AN481" s="79" t="b">
        <v>0</v>
      </c>
      <c r="AO481" s="85" t="s">
        <v>1578</v>
      </c>
      <c r="AP481" s="79" t="s">
        <v>178</v>
      </c>
      <c r="AQ481" s="79">
        <v>0</v>
      </c>
      <c r="AR481" s="79">
        <v>0</v>
      </c>
      <c r="AS481" s="79"/>
      <c r="AT481" s="79"/>
      <c r="AU481" s="79"/>
      <c r="AV481" s="79"/>
      <c r="AW481" s="79"/>
      <c r="AX481" s="79"/>
      <c r="AY481" s="79"/>
      <c r="AZ481" s="79"/>
      <c r="BA481" s="78" t="str">
        <f>REPLACE(INDEX(GroupVertices[Group],MATCH(Edges[[#This Row],[Vertex 1]],GroupVertices[Vertex],0)),1,1,"")</f>
        <v>2</v>
      </c>
      <c r="BB481" s="78" t="str">
        <f>REPLACE(INDEX(GroupVertices[Group],MATCH(Edges[[#This Row],[Vertex 2]],GroupVertices[Vertex],0)),1,1,"")</f>
        <v>3</v>
      </c>
    </row>
    <row r="482" spans="1:54" ht="15">
      <c r="A482" s="65" t="s">
        <v>267</v>
      </c>
      <c r="B482" s="65" t="s">
        <v>227</v>
      </c>
      <c r="C482" s="66" t="s">
        <v>2797</v>
      </c>
      <c r="D482" s="67"/>
      <c r="E482" s="68"/>
      <c r="F482" s="69"/>
      <c r="G482" s="66"/>
      <c r="H482" s="70"/>
      <c r="I482" s="71"/>
      <c r="J482" s="71"/>
      <c r="K482" s="34" t="s">
        <v>65</v>
      </c>
      <c r="L482" s="77">
        <v>482</v>
      </c>
      <c r="M482" s="77"/>
      <c r="N482" s="73"/>
      <c r="O482" s="79" t="s">
        <v>327</v>
      </c>
      <c r="P482" s="81">
        <v>43527.932025462964</v>
      </c>
      <c r="Q482" s="79" t="s">
        <v>341</v>
      </c>
      <c r="R482" s="79"/>
      <c r="S482" s="79"/>
      <c r="T482" s="79"/>
      <c r="U482" s="79"/>
      <c r="V482" s="82" t="s">
        <v>857</v>
      </c>
      <c r="W482" s="81">
        <v>43527.932025462964</v>
      </c>
      <c r="X482" s="82" t="s">
        <v>1059</v>
      </c>
      <c r="Y482" s="79"/>
      <c r="Z482" s="79"/>
      <c r="AA482" s="85" t="s">
        <v>1641</v>
      </c>
      <c r="AB482" s="79"/>
      <c r="AC482" s="79" t="b">
        <v>0</v>
      </c>
      <c r="AD482" s="79">
        <v>0</v>
      </c>
      <c r="AE482" s="85" t="s">
        <v>2100</v>
      </c>
      <c r="AF482" s="79" t="b">
        <v>0</v>
      </c>
      <c r="AG482" s="79" t="s">
        <v>2139</v>
      </c>
      <c r="AH482" s="79"/>
      <c r="AI482" s="85" t="s">
        <v>2100</v>
      </c>
      <c r="AJ482" s="79" t="b">
        <v>0</v>
      </c>
      <c r="AK482" s="79">
        <v>4</v>
      </c>
      <c r="AL482" s="85" t="s">
        <v>1916</v>
      </c>
      <c r="AM482" s="79" t="s">
        <v>2144</v>
      </c>
      <c r="AN482" s="79" t="b">
        <v>0</v>
      </c>
      <c r="AO482" s="85" t="s">
        <v>1916</v>
      </c>
      <c r="AP482" s="79" t="s">
        <v>178</v>
      </c>
      <c r="AQ482" s="79">
        <v>0</v>
      </c>
      <c r="AR482" s="79">
        <v>0</v>
      </c>
      <c r="AS482" s="79"/>
      <c r="AT482" s="79"/>
      <c r="AU482" s="79"/>
      <c r="AV482" s="79"/>
      <c r="AW482" s="79"/>
      <c r="AX482" s="79"/>
      <c r="AY482" s="79"/>
      <c r="AZ482" s="79"/>
      <c r="BA482" s="78" t="str">
        <f>REPLACE(INDEX(GroupVertices[Group],MATCH(Edges[[#This Row],[Vertex 1]],GroupVertices[Vertex],0)),1,1,"")</f>
        <v>3</v>
      </c>
      <c r="BB482" s="78" t="str">
        <f>REPLACE(INDEX(GroupVertices[Group],MATCH(Edges[[#This Row],[Vertex 2]],GroupVertices[Vertex],0)),1,1,"")</f>
        <v>3</v>
      </c>
    </row>
    <row r="483" spans="1:54" ht="15">
      <c r="A483" s="65" t="s">
        <v>267</v>
      </c>
      <c r="B483" s="65" t="s">
        <v>227</v>
      </c>
      <c r="C483" s="66" t="s">
        <v>2796</v>
      </c>
      <c r="D483" s="67"/>
      <c r="E483" s="68"/>
      <c r="F483" s="69"/>
      <c r="G483" s="66"/>
      <c r="H483" s="70"/>
      <c r="I483" s="71"/>
      <c r="J483" s="71"/>
      <c r="K483" s="34" t="s">
        <v>65</v>
      </c>
      <c r="L483" s="77">
        <v>483</v>
      </c>
      <c r="M483" s="77"/>
      <c r="N483" s="73"/>
      <c r="O483" s="79" t="s">
        <v>325</v>
      </c>
      <c r="P483" s="81">
        <v>43527.929710648146</v>
      </c>
      <c r="Q483" s="79" t="s">
        <v>443</v>
      </c>
      <c r="R483" s="79"/>
      <c r="S483" s="79"/>
      <c r="T483" s="79"/>
      <c r="U483" s="79"/>
      <c r="V483" s="82" t="s">
        <v>857</v>
      </c>
      <c r="W483" s="81">
        <v>43527.929710648146</v>
      </c>
      <c r="X483" s="82" t="s">
        <v>1057</v>
      </c>
      <c r="Y483" s="79"/>
      <c r="Z483" s="79"/>
      <c r="AA483" s="85" t="s">
        <v>1639</v>
      </c>
      <c r="AB483" s="79"/>
      <c r="AC483" s="79" t="b">
        <v>0</v>
      </c>
      <c r="AD483" s="79">
        <v>0</v>
      </c>
      <c r="AE483" s="85" t="s">
        <v>2100</v>
      </c>
      <c r="AF483" s="79" t="b">
        <v>0</v>
      </c>
      <c r="AG483" s="79" t="s">
        <v>2139</v>
      </c>
      <c r="AH483" s="79"/>
      <c r="AI483" s="85" t="s">
        <v>2100</v>
      </c>
      <c r="AJ483" s="79" t="b">
        <v>0</v>
      </c>
      <c r="AK483" s="79">
        <v>2</v>
      </c>
      <c r="AL483" s="85" t="s">
        <v>1938</v>
      </c>
      <c r="AM483" s="79" t="s">
        <v>2144</v>
      </c>
      <c r="AN483" s="79" t="b">
        <v>0</v>
      </c>
      <c r="AO483" s="85" t="s">
        <v>1938</v>
      </c>
      <c r="AP483" s="79" t="s">
        <v>178</v>
      </c>
      <c r="AQ483" s="79">
        <v>0</v>
      </c>
      <c r="AR483" s="79">
        <v>0</v>
      </c>
      <c r="AS483" s="79"/>
      <c r="AT483" s="79"/>
      <c r="AU483" s="79"/>
      <c r="AV483" s="79"/>
      <c r="AW483" s="79"/>
      <c r="AX483" s="79"/>
      <c r="AY483" s="79"/>
      <c r="AZ483" s="79"/>
      <c r="BA483" s="78" t="str">
        <f>REPLACE(INDEX(GroupVertices[Group],MATCH(Edges[[#This Row],[Vertex 1]],GroupVertices[Vertex],0)),1,1,"")</f>
        <v>3</v>
      </c>
      <c r="BB483" s="78" t="str">
        <f>REPLACE(INDEX(GroupVertices[Group],MATCH(Edges[[#This Row],[Vertex 2]],GroupVertices[Vertex],0)),1,1,"")</f>
        <v>3</v>
      </c>
    </row>
    <row r="484" spans="1:54" ht="15">
      <c r="A484" s="65" t="s">
        <v>264</v>
      </c>
      <c r="B484" s="65" t="s">
        <v>227</v>
      </c>
      <c r="C484" s="66" t="s">
        <v>2798</v>
      </c>
      <c r="D484" s="67"/>
      <c r="E484" s="68"/>
      <c r="F484" s="69"/>
      <c r="G484" s="66"/>
      <c r="H484" s="70"/>
      <c r="I484" s="71"/>
      <c r="J484" s="71"/>
      <c r="K484" s="34" t="s">
        <v>66</v>
      </c>
      <c r="L484" s="77">
        <v>484</v>
      </c>
      <c r="M484" s="77"/>
      <c r="N484" s="73"/>
      <c r="O484" s="79" t="s">
        <v>326</v>
      </c>
      <c r="P484" s="81">
        <v>43527.919282407405</v>
      </c>
      <c r="Q484" s="79" t="s">
        <v>645</v>
      </c>
      <c r="R484" s="79"/>
      <c r="S484" s="79"/>
      <c r="T484" s="79" t="s">
        <v>787</v>
      </c>
      <c r="U484" s="79"/>
      <c r="V484" s="82" t="s">
        <v>854</v>
      </c>
      <c r="W484" s="81">
        <v>43527.919282407405</v>
      </c>
      <c r="X484" s="82" t="s">
        <v>1335</v>
      </c>
      <c r="Y484" s="79"/>
      <c r="Z484" s="79"/>
      <c r="AA484" s="85" t="s">
        <v>1919</v>
      </c>
      <c r="AB484" s="85" t="s">
        <v>2098</v>
      </c>
      <c r="AC484" s="79" t="b">
        <v>0</v>
      </c>
      <c r="AD484" s="79">
        <v>2</v>
      </c>
      <c r="AE484" s="85" t="s">
        <v>2108</v>
      </c>
      <c r="AF484" s="79" t="b">
        <v>0</v>
      </c>
      <c r="AG484" s="79" t="s">
        <v>2139</v>
      </c>
      <c r="AH484" s="79"/>
      <c r="AI484" s="85" t="s">
        <v>2100</v>
      </c>
      <c r="AJ484" s="79" t="b">
        <v>0</v>
      </c>
      <c r="AK484" s="79">
        <v>0</v>
      </c>
      <c r="AL484" s="85" t="s">
        <v>2100</v>
      </c>
      <c r="AM484" s="79" t="s">
        <v>2145</v>
      </c>
      <c r="AN484" s="79" t="b">
        <v>0</v>
      </c>
      <c r="AO484" s="85" t="s">
        <v>2098</v>
      </c>
      <c r="AP484" s="79" t="s">
        <v>178</v>
      </c>
      <c r="AQ484" s="79">
        <v>0</v>
      </c>
      <c r="AR484" s="79">
        <v>0</v>
      </c>
      <c r="AS484" s="79"/>
      <c r="AT484" s="79"/>
      <c r="AU484" s="79"/>
      <c r="AV484" s="79"/>
      <c r="AW484" s="79"/>
      <c r="AX484" s="79"/>
      <c r="AY484" s="79"/>
      <c r="AZ484" s="79"/>
      <c r="BA484" s="78" t="str">
        <f>REPLACE(INDEX(GroupVertices[Group],MATCH(Edges[[#This Row],[Vertex 1]],GroupVertices[Vertex],0)),1,1,"")</f>
        <v>3</v>
      </c>
      <c r="BB484" s="78" t="str">
        <f>REPLACE(INDEX(GroupVertices[Group],MATCH(Edges[[#This Row],[Vertex 2]],GroupVertices[Vertex],0)),1,1,"")</f>
        <v>3</v>
      </c>
    </row>
    <row r="485" spans="1:54" ht="15">
      <c r="A485" s="65" t="s">
        <v>264</v>
      </c>
      <c r="B485" s="65" t="s">
        <v>227</v>
      </c>
      <c r="C485" s="66" t="s">
        <v>2797</v>
      </c>
      <c r="D485" s="67"/>
      <c r="E485" s="68"/>
      <c r="F485" s="69"/>
      <c r="G485" s="66"/>
      <c r="H485" s="70"/>
      <c r="I485" s="71"/>
      <c r="J485" s="71"/>
      <c r="K485" s="34" t="s">
        <v>66</v>
      </c>
      <c r="L485" s="77">
        <v>485</v>
      </c>
      <c r="M485" s="77"/>
      <c r="N485" s="73"/>
      <c r="O485" s="79" t="s">
        <v>327</v>
      </c>
      <c r="P485" s="81">
        <v>43527.90681712963</v>
      </c>
      <c r="Q485" s="79" t="s">
        <v>341</v>
      </c>
      <c r="R485" s="79"/>
      <c r="S485" s="79"/>
      <c r="T485" s="79" t="s">
        <v>787</v>
      </c>
      <c r="U485" s="79"/>
      <c r="V485" s="82" t="s">
        <v>854</v>
      </c>
      <c r="W485" s="81">
        <v>43527.90681712963</v>
      </c>
      <c r="X485" s="82" t="s">
        <v>1332</v>
      </c>
      <c r="Y485" s="79"/>
      <c r="Z485" s="79"/>
      <c r="AA485" s="85" t="s">
        <v>1916</v>
      </c>
      <c r="AB485" s="85" t="s">
        <v>1938</v>
      </c>
      <c r="AC485" s="79" t="b">
        <v>0</v>
      </c>
      <c r="AD485" s="79">
        <v>7</v>
      </c>
      <c r="AE485" s="85" t="s">
        <v>2135</v>
      </c>
      <c r="AF485" s="79" t="b">
        <v>0</v>
      </c>
      <c r="AG485" s="79" t="s">
        <v>2139</v>
      </c>
      <c r="AH485" s="79"/>
      <c r="AI485" s="85" t="s">
        <v>2100</v>
      </c>
      <c r="AJ485" s="79" t="b">
        <v>0</v>
      </c>
      <c r="AK485" s="79">
        <v>4</v>
      </c>
      <c r="AL485" s="85" t="s">
        <v>2100</v>
      </c>
      <c r="AM485" s="79" t="s">
        <v>2145</v>
      </c>
      <c r="AN485" s="79" t="b">
        <v>0</v>
      </c>
      <c r="AO485" s="85" t="s">
        <v>1938</v>
      </c>
      <c r="AP485" s="79" t="s">
        <v>178</v>
      </c>
      <c r="AQ485" s="79">
        <v>0</v>
      </c>
      <c r="AR485" s="79">
        <v>0</v>
      </c>
      <c r="AS485" s="79"/>
      <c r="AT485" s="79"/>
      <c r="AU485" s="79"/>
      <c r="AV485" s="79"/>
      <c r="AW485" s="79"/>
      <c r="AX485" s="79"/>
      <c r="AY485" s="79"/>
      <c r="AZ485" s="79"/>
      <c r="BA485" s="78" t="str">
        <f>REPLACE(INDEX(GroupVertices[Group],MATCH(Edges[[#This Row],[Vertex 1]],GroupVertices[Vertex],0)),1,1,"")</f>
        <v>3</v>
      </c>
      <c r="BB485" s="78" t="str">
        <f>REPLACE(INDEX(GroupVertices[Group],MATCH(Edges[[#This Row],[Vertex 2]],GroupVertices[Vertex],0)),1,1,"")</f>
        <v>3</v>
      </c>
    </row>
    <row r="486" spans="1:54" ht="15">
      <c r="A486" s="65" t="s">
        <v>307</v>
      </c>
      <c r="B486" s="65" t="s">
        <v>227</v>
      </c>
      <c r="C486" s="66" t="s">
        <v>2798</v>
      </c>
      <c r="D486" s="67"/>
      <c r="E486" s="68"/>
      <c r="F486" s="69"/>
      <c r="G486" s="66"/>
      <c r="H486" s="70"/>
      <c r="I486" s="71"/>
      <c r="J486" s="71"/>
      <c r="K486" s="34" t="s">
        <v>65</v>
      </c>
      <c r="L486" s="77">
        <v>486</v>
      </c>
      <c r="M486" s="77"/>
      <c r="N486" s="73"/>
      <c r="O486" s="79" t="s">
        <v>326</v>
      </c>
      <c r="P486" s="81">
        <v>43528.268217592595</v>
      </c>
      <c r="Q486" s="79" t="s">
        <v>660</v>
      </c>
      <c r="R486" s="79"/>
      <c r="S486" s="79"/>
      <c r="T486" s="79" t="s">
        <v>787</v>
      </c>
      <c r="U486" s="79"/>
      <c r="V486" s="82" t="s">
        <v>897</v>
      </c>
      <c r="W486" s="81">
        <v>43528.268217592595</v>
      </c>
      <c r="X486" s="82" t="s">
        <v>1358</v>
      </c>
      <c r="Y486" s="79"/>
      <c r="Z486" s="79"/>
      <c r="AA486" s="85" t="s">
        <v>1942</v>
      </c>
      <c r="AB486" s="85" t="s">
        <v>1930</v>
      </c>
      <c r="AC486" s="79" t="b">
        <v>0</v>
      </c>
      <c r="AD486" s="79">
        <v>0</v>
      </c>
      <c r="AE486" s="85" t="s">
        <v>2137</v>
      </c>
      <c r="AF486" s="79" t="b">
        <v>0</v>
      </c>
      <c r="AG486" s="79" t="s">
        <v>2139</v>
      </c>
      <c r="AH486" s="79"/>
      <c r="AI486" s="85" t="s">
        <v>2100</v>
      </c>
      <c r="AJ486" s="79" t="b">
        <v>0</v>
      </c>
      <c r="AK486" s="79">
        <v>0</v>
      </c>
      <c r="AL486" s="85" t="s">
        <v>2100</v>
      </c>
      <c r="AM486" s="79" t="s">
        <v>2145</v>
      </c>
      <c r="AN486" s="79" t="b">
        <v>0</v>
      </c>
      <c r="AO486" s="85" t="s">
        <v>1930</v>
      </c>
      <c r="AP486" s="79" t="s">
        <v>178</v>
      </c>
      <c r="AQ486" s="79">
        <v>0</v>
      </c>
      <c r="AR486" s="79">
        <v>0</v>
      </c>
      <c r="AS486" s="79"/>
      <c r="AT486" s="79"/>
      <c r="AU486" s="79"/>
      <c r="AV486" s="79"/>
      <c r="AW486" s="79"/>
      <c r="AX486" s="79"/>
      <c r="AY486" s="79"/>
      <c r="AZ486" s="79"/>
      <c r="BA486" s="78" t="str">
        <f>REPLACE(INDEX(GroupVertices[Group],MATCH(Edges[[#This Row],[Vertex 1]],GroupVertices[Vertex],0)),1,1,"")</f>
        <v>3</v>
      </c>
      <c r="BB486" s="78" t="str">
        <f>REPLACE(INDEX(GroupVertices[Group],MATCH(Edges[[#This Row],[Vertex 2]],GroupVertices[Vertex],0)),1,1,"")</f>
        <v>3</v>
      </c>
    </row>
    <row r="487" spans="1:54" ht="15">
      <c r="A487" s="65" t="s">
        <v>307</v>
      </c>
      <c r="B487" s="65" t="s">
        <v>227</v>
      </c>
      <c r="C487" s="66" t="s">
        <v>2797</v>
      </c>
      <c r="D487" s="67"/>
      <c r="E487" s="68"/>
      <c r="F487" s="69"/>
      <c r="G487" s="66"/>
      <c r="H487" s="70"/>
      <c r="I487" s="71"/>
      <c r="J487" s="71"/>
      <c r="K487" s="34" t="s">
        <v>65</v>
      </c>
      <c r="L487" s="77">
        <v>487</v>
      </c>
      <c r="M487" s="77"/>
      <c r="N487" s="73"/>
      <c r="O487" s="79" t="s">
        <v>327</v>
      </c>
      <c r="P487" s="81">
        <v>43527.90959490741</v>
      </c>
      <c r="Q487" s="79" t="s">
        <v>341</v>
      </c>
      <c r="R487" s="79"/>
      <c r="S487" s="79"/>
      <c r="T487" s="79"/>
      <c r="U487" s="79"/>
      <c r="V487" s="82" t="s">
        <v>897</v>
      </c>
      <c r="W487" s="81">
        <v>43527.90959490741</v>
      </c>
      <c r="X487" s="82" t="s">
        <v>1342</v>
      </c>
      <c r="Y487" s="79"/>
      <c r="Z487" s="79"/>
      <c r="AA487" s="85" t="s">
        <v>1926</v>
      </c>
      <c r="AB487" s="79"/>
      <c r="AC487" s="79" t="b">
        <v>0</v>
      </c>
      <c r="AD487" s="79">
        <v>0</v>
      </c>
      <c r="AE487" s="85" t="s">
        <v>2100</v>
      </c>
      <c r="AF487" s="79" t="b">
        <v>0</v>
      </c>
      <c r="AG487" s="79" t="s">
        <v>2139</v>
      </c>
      <c r="AH487" s="79"/>
      <c r="AI487" s="85" t="s">
        <v>2100</v>
      </c>
      <c r="AJ487" s="79" t="b">
        <v>0</v>
      </c>
      <c r="AK487" s="79">
        <v>4</v>
      </c>
      <c r="AL487" s="85" t="s">
        <v>1916</v>
      </c>
      <c r="AM487" s="79" t="s">
        <v>2145</v>
      </c>
      <c r="AN487" s="79" t="b">
        <v>0</v>
      </c>
      <c r="AO487" s="85" t="s">
        <v>1916</v>
      </c>
      <c r="AP487" s="79" t="s">
        <v>178</v>
      </c>
      <c r="AQ487" s="79">
        <v>0</v>
      </c>
      <c r="AR487" s="79">
        <v>0</v>
      </c>
      <c r="AS487" s="79"/>
      <c r="AT487" s="79"/>
      <c r="AU487" s="79"/>
      <c r="AV487" s="79"/>
      <c r="AW487" s="79"/>
      <c r="AX487" s="79"/>
      <c r="AY487" s="79"/>
      <c r="AZ487" s="79"/>
      <c r="BA487" s="78" t="str">
        <f>REPLACE(INDEX(GroupVertices[Group],MATCH(Edges[[#This Row],[Vertex 1]],GroupVertices[Vertex],0)),1,1,"")</f>
        <v>3</v>
      </c>
      <c r="BB487" s="78" t="str">
        <f>REPLACE(INDEX(GroupVertices[Group],MATCH(Edges[[#This Row],[Vertex 2]],GroupVertices[Vertex],0)),1,1,"")</f>
        <v>3</v>
      </c>
    </row>
    <row r="488" spans="1:54" ht="15">
      <c r="A488" s="65" t="s">
        <v>307</v>
      </c>
      <c r="B488" s="65" t="s">
        <v>227</v>
      </c>
      <c r="C488" s="66" t="s">
        <v>2796</v>
      </c>
      <c r="D488" s="67"/>
      <c r="E488" s="68"/>
      <c r="F488" s="69"/>
      <c r="G488" s="66"/>
      <c r="H488" s="70"/>
      <c r="I488" s="71"/>
      <c r="J488" s="71"/>
      <c r="K488" s="34" t="s">
        <v>65</v>
      </c>
      <c r="L488" s="77">
        <v>488</v>
      </c>
      <c r="M488" s="77"/>
      <c r="N488" s="73"/>
      <c r="O488" s="79" t="s">
        <v>325</v>
      </c>
      <c r="P488" s="81">
        <v>43528.262557870374</v>
      </c>
      <c r="Q488" s="79" t="s">
        <v>346</v>
      </c>
      <c r="R488" s="79"/>
      <c r="S488" s="79"/>
      <c r="T488" s="79"/>
      <c r="U488" s="79"/>
      <c r="V488" s="82" t="s">
        <v>897</v>
      </c>
      <c r="W488" s="81">
        <v>43528.262557870374</v>
      </c>
      <c r="X488" s="82" t="s">
        <v>1357</v>
      </c>
      <c r="Y488" s="79"/>
      <c r="Z488" s="79"/>
      <c r="AA488" s="85" t="s">
        <v>1941</v>
      </c>
      <c r="AB488" s="79"/>
      <c r="AC488" s="79" t="b">
        <v>0</v>
      </c>
      <c r="AD488" s="79">
        <v>0</v>
      </c>
      <c r="AE488" s="85" t="s">
        <v>2100</v>
      </c>
      <c r="AF488" s="79" t="b">
        <v>0</v>
      </c>
      <c r="AG488" s="79" t="s">
        <v>2139</v>
      </c>
      <c r="AH488" s="79"/>
      <c r="AI488" s="85" t="s">
        <v>2100</v>
      </c>
      <c r="AJ488" s="79" t="b">
        <v>0</v>
      </c>
      <c r="AK488" s="79">
        <v>3</v>
      </c>
      <c r="AL488" s="85" t="s">
        <v>1937</v>
      </c>
      <c r="AM488" s="79" t="s">
        <v>2145</v>
      </c>
      <c r="AN488" s="79" t="b">
        <v>0</v>
      </c>
      <c r="AO488" s="85" t="s">
        <v>1937</v>
      </c>
      <c r="AP488" s="79" t="s">
        <v>178</v>
      </c>
      <c r="AQ488" s="79">
        <v>0</v>
      </c>
      <c r="AR488" s="79">
        <v>0</v>
      </c>
      <c r="AS488" s="79"/>
      <c r="AT488" s="79"/>
      <c r="AU488" s="79"/>
      <c r="AV488" s="79"/>
      <c r="AW488" s="79"/>
      <c r="AX488" s="79"/>
      <c r="AY488" s="79"/>
      <c r="AZ488" s="79"/>
      <c r="BA488" s="78" t="str">
        <f>REPLACE(INDEX(GroupVertices[Group],MATCH(Edges[[#This Row],[Vertex 1]],GroupVertices[Vertex],0)),1,1,"")</f>
        <v>3</v>
      </c>
      <c r="BB488" s="78" t="str">
        <f>REPLACE(INDEX(GroupVertices[Group],MATCH(Edges[[#This Row],[Vertex 2]],GroupVertices[Vertex],0)),1,1,"")</f>
        <v>3</v>
      </c>
    </row>
    <row r="489" spans="1:54" ht="15">
      <c r="A489" s="65" t="s">
        <v>290</v>
      </c>
      <c r="B489" s="65" t="s">
        <v>227</v>
      </c>
      <c r="C489" s="66" t="s">
        <v>2797</v>
      </c>
      <c r="D489" s="67"/>
      <c r="E489" s="68"/>
      <c r="F489" s="69"/>
      <c r="G489" s="66"/>
      <c r="H489" s="70"/>
      <c r="I489" s="71"/>
      <c r="J489" s="71"/>
      <c r="K489" s="34" t="s">
        <v>65</v>
      </c>
      <c r="L489" s="77">
        <v>489</v>
      </c>
      <c r="M489" s="77"/>
      <c r="N489" s="73"/>
      <c r="O489" s="79" t="s">
        <v>327</v>
      </c>
      <c r="P489" s="81">
        <v>43527.90864583333</v>
      </c>
      <c r="Q489" s="79" t="s">
        <v>341</v>
      </c>
      <c r="R489" s="79"/>
      <c r="S489" s="79"/>
      <c r="T489" s="79"/>
      <c r="U489" s="79"/>
      <c r="V489" s="82" t="s">
        <v>880</v>
      </c>
      <c r="W489" s="81">
        <v>43527.90864583333</v>
      </c>
      <c r="X489" s="82" t="s">
        <v>1154</v>
      </c>
      <c r="Y489" s="79"/>
      <c r="Z489" s="79"/>
      <c r="AA489" s="85" t="s">
        <v>1737</v>
      </c>
      <c r="AB489" s="79"/>
      <c r="AC489" s="79" t="b">
        <v>0</v>
      </c>
      <c r="AD489" s="79">
        <v>0</v>
      </c>
      <c r="AE489" s="85" t="s">
        <v>2100</v>
      </c>
      <c r="AF489" s="79" t="b">
        <v>0</v>
      </c>
      <c r="AG489" s="79" t="s">
        <v>2139</v>
      </c>
      <c r="AH489" s="79"/>
      <c r="AI489" s="85" t="s">
        <v>2100</v>
      </c>
      <c r="AJ489" s="79" t="b">
        <v>0</v>
      </c>
      <c r="AK489" s="79">
        <v>4</v>
      </c>
      <c r="AL489" s="85" t="s">
        <v>1916</v>
      </c>
      <c r="AM489" s="79" t="s">
        <v>2144</v>
      </c>
      <c r="AN489" s="79" t="b">
        <v>0</v>
      </c>
      <c r="AO489" s="85" t="s">
        <v>1916</v>
      </c>
      <c r="AP489" s="79" t="s">
        <v>178</v>
      </c>
      <c r="AQ489" s="79">
        <v>0</v>
      </c>
      <c r="AR489" s="79">
        <v>0</v>
      </c>
      <c r="AS489" s="79"/>
      <c r="AT489" s="79"/>
      <c r="AU489" s="79"/>
      <c r="AV489" s="79"/>
      <c r="AW489" s="79"/>
      <c r="AX489" s="79"/>
      <c r="AY489" s="79"/>
      <c r="AZ489" s="79"/>
      <c r="BA489" s="78" t="str">
        <f>REPLACE(INDEX(GroupVertices[Group],MATCH(Edges[[#This Row],[Vertex 1]],GroupVertices[Vertex],0)),1,1,"")</f>
        <v>3</v>
      </c>
      <c r="BB489" s="78" t="str">
        <f>REPLACE(INDEX(GroupVertices[Group],MATCH(Edges[[#This Row],[Vertex 2]],GroupVertices[Vertex],0)),1,1,"")</f>
        <v>3</v>
      </c>
    </row>
    <row r="490" spans="1:54" ht="15">
      <c r="A490" s="65" t="s">
        <v>271</v>
      </c>
      <c r="B490" s="65" t="s">
        <v>277</v>
      </c>
      <c r="C490" s="66" t="s">
        <v>2798</v>
      </c>
      <c r="D490" s="67"/>
      <c r="E490" s="68"/>
      <c r="F490" s="69"/>
      <c r="G490" s="66"/>
      <c r="H490" s="70"/>
      <c r="I490" s="71"/>
      <c r="J490" s="71"/>
      <c r="K490" s="34" t="s">
        <v>65</v>
      </c>
      <c r="L490" s="77">
        <v>490</v>
      </c>
      <c r="M490" s="77"/>
      <c r="N490" s="73"/>
      <c r="O490" s="79" t="s">
        <v>326</v>
      </c>
      <c r="P490" s="81">
        <v>43534.86314814815</v>
      </c>
      <c r="Q490" s="79" t="s">
        <v>405</v>
      </c>
      <c r="R490" s="79"/>
      <c r="S490" s="79"/>
      <c r="T490" s="79" t="s">
        <v>787</v>
      </c>
      <c r="U490" s="79"/>
      <c r="V490" s="82" t="s">
        <v>861</v>
      </c>
      <c r="W490" s="81">
        <v>43534.86314814815</v>
      </c>
      <c r="X490" s="82" t="s">
        <v>1011</v>
      </c>
      <c r="Y490" s="79"/>
      <c r="Z490" s="79"/>
      <c r="AA490" s="85" t="s">
        <v>1593</v>
      </c>
      <c r="AB490" s="85" t="s">
        <v>2091</v>
      </c>
      <c r="AC490" s="79" t="b">
        <v>0</v>
      </c>
      <c r="AD490" s="79">
        <v>3</v>
      </c>
      <c r="AE490" s="85" t="s">
        <v>2111</v>
      </c>
      <c r="AF490" s="79" t="b">
        <v>0</v>
      </c>
      <c r="AG490" s="79" t="s">
        <v>2139</v>
      </c>
      <c r="AH490" s="79"/>
      <c r="AI490" s="85" t="s">
        <v>2100</v>
      </c>
      <c r="AJ490" s="79" t="b">
        <v>0</v>
      </c>
      <c r="AK490" s="79">
        <v>0</v>
      </c>
      <c r="AL490" s="85" t="s">
        <v>2100</v>
      </c>
      <c r="AM490" s="79" t="s">
        <v>2145</v>
      </c>
      <c r="AN490" s="79" t="b">
        <v>0</v>
      </c>
      <c r="AO490" s="85" t="s">
        <v>2091</v>
      </c>
      <c r="AP490" s="79" t="s">
        <v>178</v>
      </c>
      <c r="AQ490" s="79">
        <v>0</v>
      </c>
      <c r="AR490" s="79">
        <v>0</v>
      </c>
      <c r="AS490" s="79"/>
      <c r="AT490" s="79"/>
      <c r="AU490" s="79"/>
      <c r="AV490" s="79"/>
      <c r="AW490" s="79"/>
      <c r="AX490" s="79"/>
      <c r="AY490" s="79"/>
      <c r="AZ490" s="79"/>
      <c r="BA490" s="78" t="str">
        <f>REPLACE(INDEX(GroupVertices[Group],MATCH(Edges[[#This Row],[Vertex 1]],GroupVertices[Vertex],0)),1,1,"")</f>
        <v>2</v>
      </c>
      <c r="BB490" s="78" t="str">
        <f>REPLACE(INDEX(GroupVertices[Group],MATCH(Edges[[#This Row],[Vertex 2]],GroupVertices[Vertex],0)),1,1,"")</f>
        <v>2</v>
      </c>
    </row>
    <row r="491" spans="1:54" ht="15">
      <c r="A491" s="65" t="s">
        <v>271</v>
      </c>
      <c r="B491" s="65" t="s">
        <v>277</v>
      </c>
      <c r="C491" s="66" t="s">
        <v>2797</v>
      </c>
      <c r="D491" s="67"/>
      <c r="E491" s="68"/>
      <c r="F491" s="69"/>
      <c r="G491" s="66"/>
      <c r="H491" s="70"/>
      <c r="I491" s="71"/>
      <c r="J491" s="71"/>
      <c r="K491" s="34" t="s">
        <v>65</v>
      </c>
      <c r="L491" s="77">
        <v>491</v>
      </c>
      <c r="M491" s="77"/>
      <c r="N491" s="73"/>
      <c r="O491" s="79" t="s">
        <v>327</v>
      </c>
      <c r="P491" s="81">
        <v>43534.86184027778</v>
      </c>
      <c r="Q491" s="79" t="s">
        <v>404</v>
      </c>
      <c r="R491" s="79"/>
      <c r="S491" s="79"/>
      <c r="T491" s="79" t="s">
        <v>787</v>
      </c>
      <c r="U491" s="79"/>
      <c r="V491" s="82" t="s">
        <v>861</v>
      </c>
      <c r="W491" s="81">
        <v>43534.86184027778</v>
      </c>
      <c r="X491" s="82" t="s">
        <v>1010</v>
      </c>
      <c r="Y491" s="79"/>
      <c r="Z491" s="79"/>
      <c r="AA491" s="85" t="s">
        <v>1592</v>
      </c>
      <c r="AB491" s="85" t="s">
        <v>1701</v>
      </c>
      <c r="AC491" s="79" t="b">
        <v>0</v>
      </c>
      <c r="AD491" s="79">
        <v>3</v>
      </c>
      <c r="AE491" s="85" t="s">
        <v>2110</v>
      </c>
      <c r="AF491" s="79" t="b">
        <v>0</v>
      </c>
      <c r="AG491" s="79" t="s">
        <v>2139</v>
      </c>
      <c r="AH491" s="79"/>
      <c r="AI491" s="85" t="s">
        <v>2100</v>
      </c>
      <c r="AJ491" s="79" t="b">
        <v>0</v>
      </c>
      <c r="AK491" s="79">
        <v>0</v>
      </c>
      <c r="AL491" s="85" t="s">
        <v>2100</v>
      </c>
      <c r="AM491" s="79" t="s">
        <v>2145</v>
      </c>
      <c r="AN491" s="79" t="b">
        <v>0</v>
      </c>
      <c r="AO491" s="85" t="s">
        <v>1701</v>
      </c>
      <c r="AP491" s="79" t="s">
        <v>178</v>
      </c>
      <c r="AQ491" s="79">
        <v>0</v>
      </c>
      <c r="AR491" s="79">
        <v>0</v>
      </c>
      <c r="AS491" s="79"/>
      <c r="AT491" s="79"/>
      <c r="AU491" s="79"/>
      <c r="AV491" s="79"/>
      <c r="AW491" s="79"/>
      <c r="AX491" s="79"/>
      <c r="AY491" s="79"/>
      <c r="AZ491" s="79"/>
      <c r="BA491" s="78" t="str">
        <f>REPLACE(INDEX(GroupVertices[Group],MATCH(Edges[[#This Row],[Vertex 1]],GroupVertices[Vertex],0)),1,1,"")</f>
        <v>2</v>
      </c>
      <c r="BB491" s="78" t="str">
        <f>REPLACE(INDEX(GroupVertices[Group],MATCH(Edges[[#This Row],[Vertex 2]],GroupVertices[Vertex],0)),1,1,"")</f>
        <v>2</v>
      </c>
    </row>
    <row r="492" spans="1:54" ht="15">
      <c r="A492" s="65" t="s">
        <v>288</v>
      </c>
      <c r="B492" s="65" t="s">
        <v>277</v>
      </c>
      <c r="C492" s="66" t="s">
        <v>2796</v>
      </c>
      <c r="D492" s="67"/>
      <c r="E492" s="68"/>
      <c r="F492" s="69"/>
      <c r="G492" s="66"/>
      <c r="H492" s="70"/>
      <c r="I492" s="71"/>
      <c r="J492" s="71"/>
      <c r="K492" s="34" t="s">
        <v>65</v>
      </c>
      <c r="L492" s="77">
        <v>492</v>
      </c>
      <c r="M492" s="77"/>
      <c r="N492" s="73"/>
      <c r="O492" s="79" t="s">
        <v>325</v>
      </c>
      <c r="P492" s="81">
        <v>43534.88553240741</v>
      </c>
      <c r="Q492" s="79" t="s">
        <v>501</v>
      </c>
      <c r="R492" s="79"/>
      <c r="S492" s="79"/>
      <c r="T492" s="79"/>
      <c r="U492" s="79"/>
      <c r="V492" s="82" t="s">
        <v>878</v>
      </c>
      <c r="W492" s="81">
        <v>43534.88553240741</v>
      </c>
      <c r="X492" s="82" t="s">
        <v>1134</v>
      </c>
      <c r="Y492" s="79"/>
      <c r="Z492" s="79"/>
      <c r="AA492" s="85" t="s">
        <v>1716</v>
      </c>
      <c r="AB492" s="79"/>
      <c r="AC492" s="79" t="b">
        <v>0</v>
      </c>
      <c r="AD492" s="79">
        <v>0</v>
      </c>
      <c r="AE492" s="85" t="s">
        <v>2100</v>
      </c>
      <c r="AF492" s="79" t="b">
        <v>0</v>
      </c>
      <c r="AG492" s="79" t="s">
        <v>2139</v>
      </c>
      <c r="AH492" s="79"/>
      <c r="AI492" s="85" t="s">
        <v>2100</v>
      </c>
      <c r="AJ492" s="79" t="b">
        <v>0</v>
      </c>
      <c r="AK492" s="79">
        <v>2</v>
      </c>
      <c r="AL492" s="85" t="s">
        <v>1712</v>
      </c>
      <c r="AM492" s="79" t="s">
        <v>2144</v>
      </c>
      <c r="AN492" s="79" t="b">
        <v>0</v>
      </c>
      <c r="AO492" s="85" t="s">
        <v>1712</v>
      </c>
      <c r="AP492" s="79" t="s">
        <v>178</v>
      </c>
      <c r="AQ492" s="79">
        <v>0</v>
      </c>
      <c r="AR492" s="79">
        <v>0</v>
      </c>
      <c r="AS492" s="79"/>
      <c r="AT492" s="79"/>
      <c r="AU492" s="79"/>
      <c r="AV492" s="79"/>
      <c r="AW492" s="79"/>
      <c r="AX492" s="79"/>
      <c r="AY492" s="79"/>
      <c r="AZ492" s="79"/>
      <c r="BA492" s="78" t="str">
        <f>REPLACE(INDEX(GroupVertices[Group],MATCH(Edges[[#This Row],[Vertex 1]],GroupVertices[Vertex],0)),1,1,"")</f>
        <v>1</v>
      </c>
      <c r="BB492" s="78" t="str">
        <f>REPLACE(INDEX(GroupVertices[Group],MATCH(Edges[[#This Row],[Vertex 2]],GroupVertices[Vertex],0)),1,1,"")</f>
        <v>2</v>
      </c>
    </row>
    <row r="493" spans="1:54" ht="15">
      <c r="A493" s="65" t="s">
        <v>278</v>
      </c>
      <c r="B493" s="65" t="s">
        <v>277</v>
      </c>
      <c r="C493" s="66" t="s">
        <v>2796</v>
      </c>
      <c r="D493" s="67"/>
      <c r="E493" s="68"/>
      <c r="F493" s="69"/>
      <c r="G493" s="66"/>
      <c r="H493" s="70"/>
      <c r="I493" s="71"/>
      <c r="J493" s="71"/>
      <c r="K493" s="34" t="s">
        <v>66</v>
      </c>
      <c r="L493" s="77">
        <v>493</v>
      </c>
      <c r="M493" s="77"/>
      <c r="N493" s="73"/>
      <c r="O493" s="79" t="s">
        <v>325</v>
      </c>
      <c r="P493" s="81">
        <v>43534.865625</v>
      </c>
      <c r="Q493" s="79" t="s">
        <v>501</v>
      </c>
      <c r="R493" s="79"/>
      <c r="S493" s="79"/>
      <c r="T493" s="79"/>
      <c r="U493" s="79"/>
      <c r="V493" s="82" t="s">
        <v>868</v>
      </c>
      <c r="W493" s="81">
        <v>43534.865625</v>
      </c>
      <c r="X493" s="82" t="s">
        <v>1133</v>
      </c>
      <c r="Y493" s="79"/>
      <c r="Z493" s="79"/>
      <c r="AA493" s="85" t="s">
        <v>1715</v>
      </c>
      <c r="AB493" s="79"/>
      <c r="AC493" s="79" t="b">
        <v>0</v>
      </c>
      <c r="AD493" s="79">
        <v>0</v>
      </c>
      <c r="AE493" s="85" t="s">
        <v>2100</v>
      </c>
      <c r="AF493" s="79" t="b">
        <v>0</v>
      </c>
      <c r="AG493" s="79" t="s">
        <v>2139</v>
      </c>
      <c r="AH493" s="79"/>
      <c r="AI493" s="85" t="s">
        <v>2100</v>
      </c>
      <c r="AJ493" s="79" t="b">
        <v>0</v>
      </c>
      <c r="AK493" s="79">
        <v>2</v>
      </c>
      <c r="AL493" s="85" t="s">
        <v>1712</v>
      </c>
      <c r="AM493" s="79" t="s">
        <v>2144</v>
      </c>
      <c r="AN493" s="79" t="b">
        <v>0</v>
      </c>
      <c r="AO493" s="85" t="s">
        <v>1712</v>
      </c>
      <c r="AP493" s="79" t="s">
        <v>178</v>
      </c>
      <c r="AQ493" s="79">
        <v>0</v>
      </c>
      <c r="AR493" s="79">
        <v>0</v>
      </c>
      <c r="AS493" s="79"/>
      <c r="AT493" s="79"/>
      <c r="AU493" s="79"/>
      <c r="AV493" s="79"/>
      <c r="AW493" s="79"/>
      <c r="AX493" s="79"/>
      <c r="AY493" s="79"/>
      <c r="AZ493" s="79"/>
      <c r="BA493" s="78" t="str">
        <f>REPLACE(INDEX(GroupVertices[Group],MATCH(Edges[[#This Row],[Vertex 1]],GroupVertices[Vertex],0)),1,1,"")</f>
        <v>2</v>
      </c>
      <c r="BB493" s="78" t="str">
        <f>REPLACE(INDEX(GroupVertices[Group],MATCH(Edges[[#This Row],[Vertex 2]],GroupVertices[Vertex],0)),1,1,"")</f>
        <v>2</v>
      </c>
    </row>
    <row r="494" spans="1:54" ht="15">
      <c r="A494" s="65" t="s">
        <v>269</v>
      </c>
      <c r="B494" s="65" t="s">
        <v>277</v>
      </c>
      <c r="C494" s="66" t="s">
        <v>2798</v>
      </c>
      <c r="D494" s="67"/>
      <c r="E494" s="68"/>
      <c r="F494" s="69"/>
      <c r="G494" s="66"/>
      <c r="H494" s="70"/>
      <c r="I494" s="71"/>
      <c r="J494" s="71"/>
      <c r="K494" s="34" t="s">
        <v>66</v>
      </c>
      <c r="L494" s="77">
        <v>494</v>
      </c>
      <c r="M494" s="77"/>
      <c r="N494" s="73"/>
      <c r="O494" s="79" t="s">
        <v>326</v>
      </c>
      <c r="P494" s="81">
        <v>43534.86493055556</v>
      </c>
      <c r="Q494" s="79" t="s">
        <v>403</v>
      </c>
      <c r="R494" s="79"/>
      <c r="S494" s="79"/>
      <c r="T494" s="79" t="s">
        <v>787</v>
      </c>
      <c r="U494" s="79"/>
      <c r="V494" s="82" t="s">
        <v>859</v>
      </c>
      <c r="W494" s="81">
        <v>43534.86493055556</v>
      </c>
      <c r="X494" s="82" t="s">
        <v>1009</v>
      </c>
      <c r="Y494" s="79"/>
      <c r="Z494" s="79"/>
      <c r="AA494" s="85" t="s">
        <v>1591</v>
      </c>
      <c r="AB494" s="85" t="s">
        <v>1593</v>
      </c>
      <c r="AC494" s="79" t="b">
        <v>0</v>
      </c>
      <c r="AD494" s="79">
        <v>1</v>
      </c>
      <c r="AE494" s="85" t="s">
        <v>2109</v>
      </c>
      <c r="AF494" s="79" t="b">
        <v>0</v>
      </c>
      <c r="AG494" s="79" t="s">
        <v>2139</v>
      </c>
      <c r="AH494" s="79"/>
      <c r="AI494" s="85" t="s">
        <v>2100</v>
      </c>
      <c r="AJ494" s="79" t="b">
        <v>0</v>
      </c>
      <c r="AK494" s="79">
        <v>0</v>
      </c>
      <c r="AL494" s="85" t="s">
        <v>2100</v>
      </c>
      <c r="AM494" s="79" t="s">
        <v>2145</v>
      </c>
      <c r="AN494" s="79" t="b">
        <v>0</v>
      </c>
      <c r="AO494" s="85" t="s">
        <v>1593</v>
      </c>
      <c r="AP494" s="79" t="s">
        <v>178</v>
      </c>
      <c r="AQ494" s="79">
        <v>0</v>
      </c>
      <c r="AR494" s="79">
        <v>0</v>
      </c>
      <c r="AS494" s="79"/>
      <c r="AT494" s="79"/>
      <c r="AU494" s="79"/>
      <c r="AV494" s="79"/>
      <c r="AW494" s="79"/>
      <c r="AX494" s="79"/>
      <c r="AY494" s="79"/>
      <c r="AZ494" s="79"/>
      <c r="BA494" s="78" t="str">
        <f>REPLACE(INDEX(GroupVertices[Group],MATCH(Edges[[#This Row],[Vertex 1]],GroupVertices[Vertex],0)),1,1,"")</f>
        <v>2</v>
      </c>
      <c r="BB494" s="78" t="str">
        <f>REPLACE(INDEX(GroupVertices[Group],MATCH(Edges[[#This Row],[Vertex 2]],GroupVertices[Vertex],0)),1,1,"")</f>
        <v>2</v>
      </c>
    </row>
    <row r="495" spans="1:54" ht="15">
      <c r="A495" s="65" t="s">
        <v>264</v>
      </c>
      <c r="B495" s="65" t="s">
        <v>277</v>
      </c>
      <c r="C495" s="66" t="s">
        <v>2796</v>
      </c>
      <c r="D495" s="67"/>
      <c r="E495" s="68"/>
      <c r="F495" s="69"/>
      <c r="G495" s="66"/>
      <c r="H495" s="70"/>
      <c r="I495" s="71"/>
      <c r="J495" s="71"/>
      <c r="K495" s="34" t="s">
        <v>65</v>
      </c>
      <c r="L495" s="77">
        <v>495</v>
      </c>
      <c r="M495" s="77"/>
      <c r="N495" s="73"/>
      <c r="O495" s="79" t="s">
        <v>325</v>
      </c>
      <c r="P495" s="81">
        <v>43534.859398148146</v>
      </c>
      <c r="Q495" s="79" t="s">
        <v>485</v>
      </c>
      <c r="R495" s="79"/>
      <c r="S495" s="79"/>
      <c r="T495" s="79" t="s">
        <v>794</v>
      </c>
      <c r="U495" s="79"/>
      <c r="V495" s="82" t="s">
        <v>854</v>
      </c>
      <c r="W495" s="81">
        <v>43534.859398148146</v>
      </c>
      <c r="X495" s="82" t="s">
        <v>1111</v>
      </c>
      <c r="Y495" s="79"/>
      <c r="Z495" s="79"/>
      <c r="AA495" s="85" t="s">
        <v>1693</v>
      </c>
      <c r="AB495" s="79"/>
      <c r="AC495" s="79" t="b">
        <v>0</v>
      </c>
      <c r="AD495" s="79">
        <v>0</v>
      </c>
      <c r="AE495" s="85" t="s">
        <v>2100</v>
      </c>
      <c r="AF495" s="79" t="b">
        <v>0</v>
      </c>
      <c r="AG495" s="79" t="s">
        <v>2139</v>
      </c>
      <c r="AH495" s="79"/>
      <c r="AI495" s="85" t="s">
        <v>2100</v>
      </c>
      <c r="AJ495" s="79" t="b">
        <v>0</v>
      </c>
      <c r="AK495" s="79">
        <v>1</v>
      </c>
      <c r="AL495" s="85" t="s">
        <v>1709</v>
      </c>
      <c r="AM495" s="79" t="s">
        <v>2145</v>
      </c>
      <c r="AN495" s="79" t="b">
        <v>0</v>
      </c>
      <c r="AO495" s="85" t="s">
        <v>1709</v>
      </c>
      <c r="AP495" s="79" t="s">
        <v>178</v>
      </c>
      <c r="AQ495" s="79">
        <v>0</v>
      </c>
      <c r="AR495" s="79">
        <v>0</v>
      </c>
      <c r="AS495" s="79"/>
      <c r="AT495" s="79"/>
      <c r="AU495" s="79"/>
      <c r="AV495" s="79"/>
      <c r="AW495" s="79"/>
      <c r="AX495" s="79"/>
      <c r="AY495" s="79"/>
      <c r="AZ495" s="79"/>
      <c r="BA495" s="78" t="str">
        <f>REPLACE(INDEX(GroupVertices[Group],MATCH(Edges[[#This Row],[Vertex 1]],GroupVertices[Vertex],0)),1,1,"")</f>
        <v>3</v>
      </c>
      <c r="BB495" s="78" t="str">
        <f>REPLACE(INDEX(GroupVertices[Group],MATCH(Edges[[#This Row],[Vertex 2]],GroupVertices[Vertex],0)),1,1,"")</f>
        <v>2</v>
      </c>
    </row>
    <row r="496" spans="1:54" ht="15">
      <c r="A496" s="65" t="s">
        <v>287</v>
      </c>
      <c r="B496" s="65" t="s">
        <v>286</v>
      </c>
      <c r="C496" s="66" t="s">
        <v>2797</v>
      </c>
      <c r="D496" s="67"/>
      <c r="E496" s="68"/>
      <c r="F496" s="69"/>
      <c r="G496" s="66"/>
      <c r="H496" s="70"/>
      <c r="I496" s="71"/>
      <c r="J496" s="71"/>
      <c r="K496" s="34" t="s">
        <v>65</v>
      </c>
      <c r="L496" s="77">
        <v>496</v>
      </c>
      <c r="M496" s="77"/>
      <c r="N496" s="73"/>
      <c r="O496" s="79" t="s">
        <v>327</v>
      </c>
      <c r="P496" s="81">
        <v>43534.89273148148</v>
      </c>
      <c r="Q496" s="79" t="s">
        <v>474</v>
      </c>
      <c r="R496" s="79"/>
      <c r="S496" s="79"/>
      <c r="T496" s="79" t="s">
        <v>787</v>
      </c>
      <c r="U496" s="79"/>
      <c r="V496" s="82" t="s">
        <v>877</v>
      </c>
      <c r="W496" s="81">
        <v>43534.89273148148</v>
      </c>
      <c r="X496" s="82" t="s">
        <v>1099</v>
      </c>
      <c r="Y496" s="79"/>
      <c r="Z496" s="79"/>
      <c r="AA496" s="85" t="s">
        <v>1681</v>
      </c>
      <c r="AB496" s="85" t="s">
        <v>1679</v>
      </c>
      <c r="AC496" s="79" t="b">
        <v>0</v>
      </c>
      <c r="AD496" s="79">
        <v>4</v>
      </c>
      <c r="AE496" s="85" t="s">
        <v>2120</v>
      </c>
      <c r="AF496" s="79" t="b">
        <v>0</v>
      </c>
      <c r="AG496" s="79" t="s">
        <v>2139</v>
      </c>
      <c r="AH496" s="79"/>
      <c r="AI496" s="85" t="s">
        <v>2100</v>
      </c>
      <c r="AJ496" s="79" t="b">
        <v>0</v>
      </c>
      <c r="AK496" s="79">
        <v>0</v>
      </c>
      <c r="AL496" s="85" t="s">
        <v>2100</v>
      </c>
      <c r="AM496" s="79" t="s">
        <v>2147</v>
      </c>
      <c r="AN496" s="79" t="b">
        <v>0</v>
      </c>
      <c r="AO496" s="85" t="s">
        <v>1679</v>
      </c>
      <c r="AP496" s="79" t="s">
        <v>178</v>
      </c>
      <c r="AQ496" s="79">
        <v>0</v>
      </c>
      <c r="AR496" s="79">
        <v>0</v>
      </c>
      <c r="AS496" s="79"/>
      <c r="AT496" s="79"/>
      <c r="AU496" s="79"/>
      <c r="AV496" s="79"/>
      <c r="AW496" s="79"/>
      <c r="AX496" s="79"/>
      <c r="AY496" s="79"/>
      <c r="AZ496" s="79"/>
      <c r="BA496" s="78" t="str">
        <f>REPLACE(INDEX(GroupVertices[Group],MATCH(Edges[[#This Row],[Vertex 1]],GroupVertices[Vertex],0)),1,1,"")</f>
        <v>1</v>
      </c>
      <c r="BB496" s="78" t="str">
        <f>REPLACE(INDEX(GroupVertices[Group],MATCH(Edges[[#This Row],[Vertex 2]],GroupVertices[Vertex],0)),1,1,"")</f>
        <v>1</v>
      </c>
    </row>
    <row r="497" spans="1:54" ht="15">
      <c r="A497" s="65" t="s">
        <v>278</v>
      </c>
      <c r="B497" s="65" t="s">
        <v>286</v>
      </c>
      <c r="C497" s="66" t="s">
        <v>2796</v>
      </c>
      <c r="D497" s="67"/>
      <c r="E497" s="68"/>
      <c r="F497" s="69"/>
      <c r="G497" s="66"/>
      <c r="H497" s="70"/>
      <c r="I497" s="71"/>
      <c r="J497" s="71"/>
      <c r="K497" s="34" t="s">
        <v>65</v>
      </c>
      <c r="L497" s="77">
        <v>497</v>
      </c>
      <c r="M497" s="77"/>
      <c r="N497" s="73"/>
      <c r="O497" s="79" t="s">
        <v>325</v>
      </c>
      <c r="P497" s="81">
        <v>43534.882060185184</v>
      </c>
      <c r="Q497" s="79" t="s">
        <v>473</v>
      </c>
      <c r="R497" s="79"/>
      <c r="S497" s="79"/>
      <c r="T497" s="79"/>
      <c r="U497" s="79"/>
      <c r="V497" s="82" t="s">
        <v>868</v>
      </c>
      <c r="W497" s="81">
        <v>43534.882060185184</v>
      </c>
      <c r="X497" s="82" t="s">
        <v>1098</v>
      </c>
      <c r="Y497" s="79"/>
      <c r="Z497" s="79"/>
      <c r="AA497" s="85" t="s">
        <v>1680</v>
      </c>
      <c r="AB497" s="79"/>
      <c r="AC497" s="79" t="b">
        <v>0</v>
      </c>
      <c r="AD497" s="79">
        <v>0</v>
      </c>
      <c r="AE497" s="85" t="s">
        <v>2100</v>
      </c>
      <c r="AF497" s="79" t="b">
        <v>0</v>
      </c>
      <c r="AG497" s="79" t="s">
        <v>2139</v>
      </c>
      <c r="AH497" s="79"/>
      <c r="AI497" s="85" t="s">
        <v>2100</v>
      </c>
      <c r="AJ497" s="79" t="b">
        <v>0</v>
      </c>
      <c r="AK497" s="79">
        <v>1</v>
      </c>
      <c r="AL497" s="85" t="s">
        <v>1679</v>
      </c>
      <c r="AM497" s="79" t="s">
        <v>2144</v>
      </c>
      <c r="AN497" s="79" t="b">
        <v>0</v>
      </c>
      <c r="AO497" s="85" t="s">
        <v>1679</v>
      </c>
      <c r="AP497" s="79" t="s">
        <v>178</v>
      </c>
      <c r="AQ497" s="79">
        <v>0</v>
      </c>
      <c r="AR497" s="79">
        <v>0</v>
      </c>
      <c r="AS497" s="79"/>
      <c r="AT497" s="79"/>
      <c r="AU497" s="79"/>
      <c r="AV497" s="79"/>
      <c r="AW497" s="79"/>
      <c r="AX497" s="79"/>
      <c r="AY497" s="79"/>
      <c r="AZ497" s="79"/>
      <c r="BA497" s="78" t="str">
        <f>REPLACE(INDEX(GroupVertices[Group],MATCH(Edges[[#This Row],[Vertex 1]],GroupVertices[Vertex],0)),1,1,"")</f>
        <v>2</v>
      </c>
      <c r="BB497" s="78" t="str">
        <f>REPLACE(INDEX(GroupVertices[Group],MATCH(Edges[[#This Row],[Vertex 2]],GroupVertices[Vertex],0)),1,1,"")</f>
        <v>1</v>
      </c>
    </row>
    <row r="498" spans="1:54" ht="15">
      <c r="A498" s="65" t="s">
        <v>251</v>
      </c>
      <c r="B498" s="65" t="s">
        <v>251</v>
      </c>
      <c r="C498" s="66" t="s">
        <v>2795</v>
      </c>
      <c r="D498" s="67"/>
      <c r="E498" s="68"/>
      <c r="F498" s="69"/>
      <c r="G498" s="66"/>
      <c r="H498" s="70"/>
      <c r="I498" s="71"/>
      <c r="J498" s="71"/>
      <c r="K498" s="34" t="s">
        <v>65</v>
      </c>
      <c r="L498" s="77">
        <v>498</v>
      </c>
      <c r="M498" s="77"/>
      <c r="N498" s="73"/>
      <c r="O498" s="79" t="s">
        <v>178</v>
      </c>
      <c r="P498" s="81">
        <v>43528.72961805556</v>
      </c>
      <c r="Q498" s="79" t="s">
        <v>369</v>
      </c>
      <c r="R498" s="82" t="s">
        <v>750</v>
      </c>
      <c r="S498" s="79" t="s">
        <v>781</v>
      </c>
      <c r="T498" s="79" t="s">
        <v>787</v>
      </c>
      <c r="U498" s="82" t="s">
        <v>800</v>
      </c>
      <c r="V498" s="82" t="s">
        <v>800</v>
      </c>
      <c r="W498" s="81">
        <v>43528.72961805556</v>
      </c>
      <c r="X498" s="82" t="s">
        <v>964</v>
      </c>
      <c r="Y498" s="79"/>
      <c r="Z498" s="79"/>
      <c r="AA498" s="85" t="s">
        <v>1546</v>
      </c>
      <c r="AB498" s="79"/>
      <c r="AC498" s="79" t="b">
        <v>0</v>
      </c>
      <c r="AD498" s="79">
        <v>0</v>
      </c>
      <c r="AE498" s="85" t="s">
        <v>2100</v>
      </c>
      <c r="AF498" s="79" t="b">
        <v>0</v>
      </c>
      <c r="AG498" s="79" t="s">
        <v>2139</v>
      </c>
      <c r="AH498" s="79"/>
      <c r="AI498" s="85" t="s">
        <v>2100</v>
      </c>
      <c r="AJ498" s="79" t="b">
        <v>0</v>
      </c>
      <c r="AK498" s="79">
        <v>0</v>
      </c>
      <c r="AL498" s="85" t="s">
        <v>2100</v>
      </c>
      <c r="AM498" s="79" t="s">
        <v>2150</v>
      </c>
      <c r="AN498" s="79" t="b">
        <v>0</v>
      </c>
      <c r="AO498" s="85" t="s">
        <v>1546</v>
      </c>
      <c r="AP498" s="79" t="s">
        <v>178</v>
      </c>
      <c r="AQ498" s="79">
        <v>0</v>
      </c>
      <c r="AR498" s="79">
        <v>0</v>
      </c>
      <c r="AS498" s="79"/>
      <c r="AT498" s="79"/>
      <c r="AU498" s="79"/>
      <c r="AV498" s="79"/>
      <c r="AW498" s="79"/>
      <c r="AX498" s="79"/>
      <c r="AY498" s="79"/>
      <c r="AZ498" s="79"/>
      <c r="BA498" s="78" t="str">
        <f>REPLACE(INDEX(GroupVertices[Group],MATCH(Edges[[#This Row],[Vertex 1]],GroupVertices[Vertex],0)),1,1,"")</f>
        <v>6</v>
      </c>
      <c r="BB498" s="78" t="str">
        <f>REPLACE(INDEX(GroupVertices[Group],MATCH(Edges[[#This Row],[Vertex 2]],GroupVertices[Vertex],0)),1,1,"")</f>
        <v>6</v>
      </c>
    </row>
    <row r="499" spans="1:54" ht="15">
      <c r="A499" s="65" t="s">
        <v>270</v>
      </c>
      <c r="B499" s="65" t="s">
        <v>270</v>
      </c>
      <c r="C499" s="66" t="s">
        <v>2795</v>
      </c>
      <c r="D499" s="67"/>
      <c r="E499" s="68"/>
      <c r="F499" s="69"/>
      <c r="G499" s="66"/>
      <c r="H499" s="70"/>
      <c r="I499" s="71"/>
      <c r="J499" s="71"/>
      <c r="K499" s="34" t="s">
        <v>65</v>
      </c>
      <c r="L499" s="77">
        <v>499</v>
      </c>
      <c r="M499" s="77"/>
      <c r="N499" s="73"/>
      <c r="O499" s="79" t="s">
        <v>178</v>
      </c>
      <c r="P499" s="81">
        <v>43534.856458333335</v>
      </c>
      <c r="Q499" s="79" t="s">
        <v>393</v>
      </c>
      <c r="R499" s="82" t="s">
        <v>753</v>
      </c>
      <c r="S499" s="79" t="s">
        <v>780</v>
      </c>
      <c r="T499" s="79" t="s">
        <v>787</v>
      </c>
      <c r="U499" s="79"/>
      <c r="V499" s="82" t="s">
        <v>860</v>
      </c>
      <c r="W499" s="81">
        <v>43534.856458333335</v>
      </c>
      <c r="X499" s="82" t="s">
        <v>999</v>
      </c>
      <c r="Y499" s="79"/>
      <c r="Z499" s="79"/>
      <c r="AA499" s="85" t="s">
        <v>1581</v>
      </c>
      <c r="AB499" s="79"/>
      <c r="AC499" s="79" t="b">
        <v>0</v>
      </c>
      <c r="AD499" s="79">
        <v>6</v>
      </c>
      <c r="AE499" s="85" t="s">
        <v>2100</v>
      </c>
      <c r="AF499" s="79" t="b">
        <v>1</v>
      </c>
      <c r="AG499" s="79" t="s">
        <v>2139</v>
      </c>
      <c r="AH499" s="79"/>
      <c r="AI499" s="85" t="s">
        <v>1982</v>
      </c>
      <c r="AJ499" s="79" t="b">
        <v>0</v>
      </c>
      <c r="AK499" s="79">
        <v>0</v>
      </c>
      <c r="AL499" s="85" t="s">
        <v>2100</v>
      </c>
      <c r="AM499" s="79" t="s">
        <v>2147</v>
      </c>
      <c r="AN499" s="79" t="b">
        <v>0</v>
      </c>
      <c r="AO499" s="85" t="s">
        <v>1581</v>
      </c>
      <c r="AP499" s="79" t="s">
        <v>178</v>
      </c>
      <c r="AQ499" s="79">
        <v>0</v>
      </c>
      <c r="AR499" s="79">
        <v>0</v>
      </c>
      <c r="AS499" s="79"/>
      <c r="AT499" s="79"/>
      <c r="AU499" s="79"/>
      <c r="AV499" s="79"/>
      <c r="AW499" s="79"/>
      <c r="AX499" s="79"/>
      <c r="AY499" s="79"/>
      <c r="AZ499" s="79"/>
      <c r="BA499" s="78" t="str">
        <f>REPLACE(INDEX(GroupVertices[Group],MATCH(Edges[[#This Row],[Vertex 1]],GroupVertices[Vertex],0)),1,1,"")</f>
        <v>2</v>
      </c>
      <c r="BB499" s="78" t="str">
        <f>REPLACE(INDEX(GroupVertices[Group],MATCH(Edges[[#This Row],[Vertex 2]],GroupVertices[Vertex],0)),1,1,"")</f>
        <v>2</v>
      </c>
    </row>
    <row r="500" spans="1:54" ht="15">
      <c r="A500" s="65" t="s">
        <v>270</v>
      </c>
      <c r="B500" s="65" t="s">
        <v>270</v>
      </c>
      <c r="C500" s="66" t="s">
        <v>2795</v>
      </c>
      <c r="D500" s="67"/>
      <c r="E500" s="68"/>
      <c r="F500" s="69"/>
      <c r="G500" s="66"/>
      <c r="H500" s="70"/>
      <c r="I500" s="71"/>
      <c r="J500" s="71"/>
      <c r="K500" s="34" t="s">
        <v>65</v>
      </c>
      <c r="L500" s="77">
        <v>500</v>
      </c>
      <c r="M500" s="77"/>
      <c r="N500" s="73"/>
      <c r="O500" s="79" t="s">
        <v>178</v>
      </c>
      <c r="P500" s="81">
        <v>43534.857256944444</v>
      </c>
      <c r="Q500" s="79" t="s">
        <v>394</v>
      </c>
      <c r="R500" s="82" t="s">
        <v>754</v>
      </c>
      <c r="S500" s="79" t="s">
        <v>780</v>
      </c>
      <c r="T500" s="79" t="s">
        <v>787</v>
      </c>
      <c r="U500" s="79"/>
      <c r="V500" s="82" t="s">
        <v>860</v>
      </c>
      <c r="W500" s="81">
        <v>43534.857256944444</v>
      </c>
      <c r="X500" s="82" t="s">
        <v>1000</v>
      </c>
      <c r="Y500" s="79"/>
      <c r="Z500" s="79"/>
      <c r="AA500" s="85" t="s">
        <v>1582</v>
      </c>
      <c r="AB500" s="79"/>
      <c r="AC500" s="79" t="b">
        <v>0</v>
      </c>
      <c r="AD500" s="79">
        <v>2</v>
      </c>
      <c r="AE500" s="85" t="s">
        <v>2100</v>
      </c>
      <c r="AF500" s="79" t="b">
        <v>1</v>
      </c>
      <c r="AG500" s="79" t="s">
        <v>2139</v>
      </c>
      <c r="AH500" s="79"/>
      <c r="AI500" s="85" t="s">
        <v>1984</v>
      </c>
      <c r="AJ500" s="79" t="b">
        <v>0</v>
      </c>
      <c r="AK500" s="79">
        <v>0</v>
      </c>
      <c r="AL500" s="85" t="s">
        <v>2100</v>
      </c>
      <c r="AM500" s="79" t="s">
        <v>2147</v>
      </c>
      <c r="AN500" s="79" t="b">
        <v>0</v>
      </c>
      <c r="AO500" s="85" t="s">
        <v>1582</v>
      </c>
      <c r="AP500" s="79" t="s">
        <v>178</v>
      </c>
      <c r="AQ500" s="79">
        <v>0</v>
      </c>
      <c r="AR500" s="79">
        <v>0</v>
      </c>
      <c r="AS500" s="79"/>
      <c r="AT500" s="79"/>
      <c r="AU500" s="79"/>
      <c r="AV500" s="79"/>
      <c r="AW500" s="79"/>
      <c r="AX500" s="79"/>
      <c r="AY500" s="79"/>
      <c r="AZ500" s="79"/>
      <c r="BA500" s="78" t="str">
        <f>REPLACE(INDEX(GroupVertices[Group],MATCH(Edges[[#This Row],[Vertex 1]],GroupVertices[Vertex],0)),1,1,"")</f>
        <v>2</v>
      </c>
      <c r="BB500" s="78" t="str">
        <f>REPLACE(INDEX(GroupVertices[Group],MATCH(Edges[[#This Row],[Vertex 2]],GroupVertices[Vertex],0)),1,1,"")</f>
        <v>2</v>
      </c>
    </row>
    <row r="501" spans="1:54" ht="15">
      <c r="A501" s="65" t="s">
        <v>270</v>
      </c>
      <c r="B501" s="65" t="s">
        <v>270</v>
      </c>
      <c r="C501" s="66" t="s">
        <v>2795</v>
      </c>
      <c r="D501" s="67"/>
      <c r="E501" s="68"/>
      <c r="F501" s="69"/>
      <c r="G501" s="66"/>
      <c r="H501" s="70"/>
      <c r="I501" s="71"/>
      <c r="J501" s="71"/>
      <c r="K501" s="34" t="s">
        <v>65</v>
      </c>
      <c r="L501" s="77">
        <v>501</v>
      </c>
      <c r="M501" s="77"/>
      <c r="N501" s="73"/>
      <c r="O501" s="79" t="s">
        <v>178</v>
      </c>
      <c r="P501" s="81">
        <v>43534.85902777778</v>
      </c>
      <c r="Q501" s="79" t="s">
        <v>395</v>
      </c>
      <c r="R501" s="82" t="s">
        <v>755</v>
      </c>
      <c r="S501" s="79" t="s">
        <v>780</v>
      </c>
      <c r="T501" s="79" t="s">
        <v>787</v>
      </c>
      <c r="U501" s="79"/>
      <c r="V501" s="82" t="s">
        <v>860</v>
      </c>
      <c r="W501" s="81">
        <v>43534.85902777778</v>
      </c>
      <c r="X501" s="82" t="s">
        <v>1001</v>
      </c>
      <c r="Y501" s="79"/>
      <c r="Z501" s="79"/>
      <c r="AA501" s="85" t="s">
        <v>1583</v>
      </c>
      <c r="AB501" s="79"/>
      <c r="AC501" s="79" t="b">
        <v>0</v>
      </c>
      <c r="AD501" s="79">
        <v>4</v>
      </c>
      <c r="AE501" s="85" t="s">
        <v>2100</v>
      </c>
      <c r="AF501" s="79" t="b">
        <v>1</v>
      </c>
      <c r="AG501" s="79" t="s">
        <v>2139</v>
      </c>
      <c r="AH501" s="79"/>
      <c r="AI501" s="85" t="s">
        <v>1985</v>
      </c>
      <c r="AJ501" s="79" t="b">
        <v>0</v>
      </c>
      <c r="AK501" s="79">
        <v>0</v>
      </c>
      <c r="AL501" s="85" t="s">
        <v>2100</v>
      </c>
      <c r="AM501" s="79" t="s">
        <v>2147</v>
      </c>
      <c r="AN501" s="79" t="b">
        <v>0</v>
      </c>
      <c r="AO501" s="85" t="s">
        <v>1583</v>
      </c>
      <c r="AP501" s="79" t="s">
        <v>178</v>
      </c>
      <c r="AQ501" s="79">
        <v>0</v>
      </c>
      <c r="AR501" s="79">
        <v>0</v>
      </c>
      <c r="AS501" s="79"/>
      <c r="AT501" s="79"/>
      <c r="AU501" s="79"/>
      <c r="AV501" s="79"/>
      <c r="AW501" s="79"/>
      <c r="AX501" s="79"/>
      <c r="AY501" s="79"/>
      <c r="AZ501" s="79"/>
      <c r="BA501" s="78" t="str">
        <f>REPLACE(INDEX(GroupVertices[Group],MATCH(Edges[[#This Row],[Vertex 1]],GroupVertices[Vertex],0)),1,1,"")</f>
        <v>2</v>
      </c>
      <c r="BB501" s="78" t="str">
        <f>REPLACE(INDEX(GroupVertices[Group],MATCH(Edges[[#This Row],[Vertex 2]],GroupVertices[Vertex],0)),1,1,"")</f>
        <v>2</v>
      </c>
    </row>
    <row r="502" spans="1:54" ht="15">
      <c r="A502" s="65" t="s">
        <v>270</v>
      </c>
      <c r="B502" s="65" t="s">
        <v>270</v>
      </c>
      <c r="C502" s="66" t="s">
        <v>2795</v>
      </c>
      <c r="D502" s="67"/>
      <c r="E502" s="68"/>
      <c r="F502" s="69"/>
      <c r="G502" s="66"/>
      <c r="H502" s="70"/>
      <c r="I502" s="71"/>
      <c r="J502" s="71"/>
      <c r="K502" s="34" t="s">
        <v>65</v>
      </c>
      <c r="L502" s="77">
        <v>502</v>
      </c>
      <c r="M502" s="77"/>
      <c r="N502" s="73"/>
      <c r="O502" s="79" t="s">
        <v>178</v>
      </c>
      <c r="P502" s="81">
        <v>43534.85902777778</v>
      </c>
      <c r="Q502" s="79" t="s">
        <v>396</v>
      </c>
      <c r="R502" s="79"/>
      <c r="S502" s="79"/>
      <c r="T502" s="79" t="s">
        <v>787</v>
      </c>
      <c r="U502" s="79"/>
      <c r="V502" s="82" t="s">
        <v>860</v>
      </c>
      <c r="W502" s="81">
        <v>43534.85902777778</v>
      </c>
      <c r="X502" s="82" t="s">
        <v>1002</v>
      </c>
      <c r="Y502" s="79"/>
      <c r="Z502" s="79"/>
      <c r="AA502" s="85" t="s">
        <v>1584</v>
      </c>
      <c r="AB502" s="85" t="s">
        <v>1583</v>
      </c>
      <c r="AC502" s="79" t="b">
        <v>0</v>
      </c>
      <c r="AD502" s="79">
        <v>4</v>
      </c>
      <c r="AE502" s="85" t="s">
        <v>2107</v>
      </c>
      <c r="AF502" s="79" t="b">
        <v>0</v>
      </c>
      <c r="AG502" s="79" t="s">
        <v>2139</v>
      </c>
      <c r="AH502" s="79"/>
      <c r="AI502" s="85" t="s">
        <v>2100</v>
      </c>
      <c r="AJ502" s="79" t="b">
        <v>0</v>
      </c>
      <c r="AK502" s="79">
        <v>0</v>
      </c>
      <c r="AL502" s="85" t="s">
        <v>2100</v>
      </c>
      <c r="AM502" s="79" t="s">
        <v>2147</v>
      </c>
      <c r="AN502" s="79" t="b">
        <v>0</v>
      </c>
      <c r="AO502" s="85" t="s">
        <v>1583</v>
      </c>
      <c r="AP502" s="79" t="s">
        <v>178</v>
      </c>
      <c r="AQ502" s="79">
        <v>0</v>
      </c>
      <c r="AR502" s="79">
        <v>0</v>
      </c>
      <c r="AS502" s="79"/>
      <c r="AT502" s="79"/>
      <c r="AU502" s="79"/>
      <c r="AV502" s="79"/>
      <c r="AW502" s="79"/>
      <c r="AX502" s="79"/>
      <c r="AY502" s="79"/>
      <c r="AZ502" s="79"/>
      <c r="BA502" s="78" t="str">
        <f>REPLACE(INDEX(GroupVertices[Group],MATCH(Edges[[#This Row],[Vertex 1]],GroupVertices[Vertex],0)),1,1,"")</f>
        <v>2</v>
      </c>
      <c r="BB502" s="78" t="str">
        <f>REPLACE(INDEX(GroupVertices[Group],MATCH(Edges[[#This Row],[Vertex 2]],GroupVertices[Vertex],0)),1,1,"")</f>
        <v>2</v>
      </c>
    </row>
    <row r="503" spans="1:54" ht="15">
      <c r="A503" s="65" t="s">
        <v>270</v>
      </c>
      <c r="B503" s="65" t="s">
        <v>270</v>
      </c>
      <c r="C503" s="66" t="s">
        <v>2795</v>
      </c>
      <c r="D503" s="67"/>
      <c r="E503" s="68"/>
      <c r="F503" s="69"/>
      <c r="G503" s="66"/>
      <c r="H503" s="70"/>
      <c r="I503" s="71"/>
      <c r="J503" s="71"/>
      <c r="K503" s="34" t="s">
        <v>65</v>
      </c>
      <c r="L503" s="77">
        <v>503</v>
      </c>
      <c r="M503" s="77"/>
      <c r="N503" s="73"/>
      <c r="O503" s="79" t="s">
        <v>178</v>
      </c>
      <c r="P503" s="81">
        <v>43534.86042824074</v>
      </c>
      <c r="Q503" s="79" t="s">
        <v>398</v>
      </c>
      <c r="R503" s="82" t="s">
        <v>756</v>
      </c>
      <c r="S503" s="79" t="s">
        <v>780</v>
      </c>
      <c r="T503" s="79" t="s">
        <v>787</v>
      </c>
      <c r="U503" s="79"/>
      <c r="V503" s="82" t="s">
        <v>860</v>
      </c>
      <c r="W503" s="81">
        <v>43534.86042824074</v>
      </c>
      <c r="X503" s="82" t="s">
        <v>1004</v>
      </c>
      <c r="Y503" s="79"/>
      <c r="Z503" s="79"/>
      <c r="AA503" s="85" t="s">
        <v>1586</v>
      </c>
      <c r="AB503" s="79"/>
      <c r="AC503" s="79" t="b">
        <v>0</v>
      </c>
      <c r="AD503" s="79">
        <v>3</v>
      </c>
      <c r="AE503" s="85" t="s">
        <v>2100</v>
      </c>
      <c r="AF503" s="79" t="b">
        <v>1</v>
      </c>
      <c r="AG503" s="79" t="s">
        <v>2139</v>
      </c>
      <c r="AH503" s="79"/>
      <c r="AI503" s="85" t="s">
        <v>1986</v>
      </c>
      <c r="AJ503" s="79" t="b">
        <v>0</v>
      </c>
      <c r="AK503" s="79">
        <v>0</v>
      </c>
      <c r="AL503" s="85" t="s">
        <v>2100</v>
      </c>
      <c r="AM503" s="79" t="s">
        <v>2147</v>
      </c>
      <c r="AN503" s="79" t="b">
        <v>0</v>
      </c>
      <c r="AO503" s="85" t="s">
        <v>1586</v>
      </c>
      <c r="AP503" s="79" t="s">
        <v>178</v>
      </c>
      <c r="AQ503" s="79">
        <v>0</v>
      </c>
      <c r="AR503" s="79">
        <v>0</v>
      </c>
      <c r="AS503" s="79"/>
      <c r="AT503" s="79"/>
      <c r="AU503" s="79"/>
      <c r="AV503" s="79"/>
      <c r="AW503" s="79"/>
      <c r="AX503" s="79"/>
      <c r="AY503" s="79"/>
      <c r="AZ503" s="79"/>
      <c r="BA503" s="78" t="str">
        <f>REPLACE(INDEX(GroupVertices[Group],MATCH(Edges[[#This Row],[Vertex 1]],GroupVertices[Vertex],0)),1,1,"")</f>
        <v>2</v>
      </c>
      <c r="BB503" s="78" t="str">
        <f>REPLACE(INDEX(GroupVertices[Group],MATCH(Edges[[#This Row],[Vertex 2]],GroupVertices[Vertex],0)),1,1,"")</f>
        <v>2</v>
      </c>
    </row>
    <row r="504" spans="1:54" ht="15">
      <c r="A504" s="65" t="s">
        <v>270</v>
      </c>
      <c r="B504" s="65" t="s">
        <v>270</v>
      </c>
      <c r="C504" s="66" t="s">
        <v>2795</v>
      </c>
      <c r="D504" s="67"/>
      <c r="E504" s="68"/>
      <c r="F504" s="69"/>
      <c r="G504" s="66"/>
      <c r="H504" s="70"/>
      <c r="I504" s="71"/>
      <c r="J504" s="71"/>
      <c r="K504" s="34" t="s">
        <v>65</v>
      </c>
      <c r="L504" s="77">
        <v>504</v>
      </c>
      <c r="M504" s="77"/>
      <c r="N504" s="73"/>
      <c r="O504" s="79" t="s">
        <v>178</v>
      </c>
      <c r="P504" s="81">
        <v>43534.86125</v>
      </c>
      <c r="Q504" s="79" t="s">
        <v>399</v>
      </c>
      <c r="R504" s="79"/>
      <c r="S504" s="79"/>
      <c r="T504" s="79" t="s">
        <v>787</v>
      </c>
      <c r="U504" s="79"/>
      <c r="V504" s="82" t="s">
        <v>860</v>
      </c>
      <c r="W504" s="81">
        <v>43534.86125</v>
      </c>
      <c r="X504" s="82" t="s">
        <v>1005</v>
      </c>
      <c r="Y504" s="79"/>
      <c r="Z504" s="79"/>
      <c r="AA504" s="85" t="s">
        <v>1587</v>
      </c>
      <c r="AB504" s="85" t="s">
        <v>1584</v>
      </c>
      <c r="AC504" s="79" t="b">
        <v>0</v>
      </c>
      <c r="AD504" s="79">
        <v>4</v>
      </c>
      <c r="AE504" s="85" t="s">
        <v>2107</v>
      </c>
      <c r="AF504" s="79" t="b">
        <v>0</v>
      </c>
      <c r="AG504" s="79" t="s">
        <v>2139</v>
      </c>
      <c r="AH504" s="79"/>
      <c r="AI504" s="85" t="s">
        <v>2100</v>
      </c>
      <c r="AJ504" s="79" t="b">
        <v>0</v>
      </c>
      <c r="AK504" s="79">
        <v>0</v>
      </c>
      <c r="AL504" s="85" t="s">
        <v>2100</v>
      </c>
      <c r="AM504" s="79" t="s">
        <v>2147</v>
      </c>
      <c r="AN504" s="79" t="b">
        <v>0</v>
      </c>
      <c r="AO504" s="85" t="s">
        <v>1584</v>
      </c>
      <c r="AP504" s="79" t="s">
        <v>178</v>
      </c>
      <c r="AQ504" s="79">
        <v>0</v>
      </c>
      <c r="AR504" s="79">
        <v>0</v>
      </c>
      <c r="AS504" s="79"/>
      <c r="AT504" s="79"/>
      <c r="AU504" s="79"/>
      <c r="AV504" s="79"/>
      <c r="AW504" s="79"/>
      <c r="AX504" s="79"/>
      <c r="AY504" s="79"/>
      <c r="AZ504" s="79"/>
      <c r="BA504" s="78" t="str">
        <f>REPLACE(INDEX(GroupVertices[Group],MATCH(Edges[[#This Row],[Vertex 1]],GroupVertices[Vertex],0)),1,1,"")</f>
        <v>2</v>
      </c>
      <c r="BB504" s="78" t="str">
        <f>REPLACE(INDEX(GroupVertices[Group],MATCH(Edges[[#This Row],[Vertex 2]],GroupVertices[Vertex],0)),1,1,"")</f>
        <v>2</v>
      </c>
    </row>
    <row r="505" spans="1:54" ht="15">
      <c r="A505" s="65" t="s">
        <v>270</v>
      </c>
      <c r="B505" s="65" t="s">
        <v>270</v>
      </c>
      <c r="C505" s="66" t="s">
        <v>2795</v>
      </c>
      <c r="D505" s="67"/>
      <c r="E505" s="68"/>
      <c r="F505" s="69"/>
      <c r="G505" s="66"/>
      <c r="H505" s="70"/>
      <c r="I505" s="71"/>
      <c r="J505" s="71"/>
      <c r="K505" s="34" t="s">
        <v>65</v>
      </c>
      <c r="L505" s="77">
        <v>505</v>
      </c>
      <c r="M505" s="77"/>
      <c r="N505" s="73"/>
      <c r="O505" s="79" t="s">
        <v>178</v>
      </c>
      <c r="P505" s="81">
        <v>43534.865625</v>
      </c>
      <c r="Q505" s="79" t="s">
        <v>401</v>
      </c>
      <c r="R505" s="82" t="s">
        <v>757</v>
      </c>
      <c r="S505" s="79" t="s">
        <v>780</v>
      </c>
      <c r="T505" s="79" t="s">
        <v>787</v>
      </c>
      <c r="U505" s="79"/>
      <c r="V505" s="82" t="s">
        <v>860</v>
      </c>
      <c r="W505" s="81">
        <v>43534.865625</v>
      </c>
      <c r="X505" s="82" t="s">
        <v>1007</v>
      </c>
      <c r="Y505" s="79"/>
      <c r="Z505" s="79"/>
      <c r="AA505" s="85" t="s">
        <v>1589</v>
      </c>
      <c r="AB505" s="79"/>
      <c r="AC505" s="79" t="b">
        <v>0</v>
      </c>
      <c r="AD505" s="79">
        <v>5</v>
      </c>
      <c r="AE505" s="85" t="s">
        <v>2100</v>
      </c>
      <c r="AF505" s="79" t="b">
        <v>1</v>
      </c>
      <c r="AG505" s="79" t="s">
        <v>2139</v>
      </c>
      <c r="AH505" s="79"/>
      <c r="AI505" s="85" t="s">
        <v>1987</v>
      </c>
      <c r="AJ505" s="79" t="b">
        <v>0</v>
      </c>
      <c r="AK505" s="79">
        <v>0</v>
      </c>
      <c r="AL505" s="85" t="s">
        <v>2100</v>
      </c>
      <c r="AM505" s="79" t="s">
        <v>2147</v>
      </c>
      <c r="AN505" s="79" t="b">
        <v>0</v>
      </c>
      <c r="AO505" s="85" t="s">
        <v>1589</v>
      </c>
      <c r="AP505" s="79" t="s">
        <v>178</v>
      </c>
      <c r="AQ505" s="79">
        <v>0</v>
      </c>
      <c r="AR505" s="79">
        <v>0</v>
      </c>
      <c r="AS505" s="79"/>
      <c r="AT505" s="79"/>
      <c r="AU505" s="79"/>
      <c r="AV505" s="79"/>
      <c r="AW505" s="79"/>
      <c r="AX505" s="79"/>
      <c r="AY505" s="79"/>
      <c r="AZ505" s="79"/>
      <c r="BA505" s="78" t="str">
        <f>REPLACE(INDEX(GroupVertices[Group],MATCH(Edges[[#This Row],[Vertex 1]],GroupVertices[Vertex],0)),1,1,"")</f>
        <v>2</v>
      </c>
      <c r="BB505" s="78" t="str">
        <f>REPLACE(INDEX(GroupVertices[Group],MATCH(Edges[[#This Row],[Vertex 2]],GroupVertices[Vertex],0)),1,1,"")</f>
        <v>2</v>
      </c>
    </row>
    <row r="506" spans="1:54" ht="15">
      <c r="A506" s="65" t="s">
        <v>269</v>
      </c>
      <c r="B506" s="65" t="s">
        <v>270</v>
      </c>
      <c r="C506" s="66" t="s">
        <v>2797</v>
      </c>
      <c r="D506" s="67"/>
      <c r="E506" s="68"/>
      <c r="F506" s="69"/>
      <c r="G506" s="66"/>
      <c r="H506" s="70"/>
      <c r="I506" s="71"/>
      <c r="J506" s="71"/>
      <c r="K506" s="34" t="s">
        <v>66</v>
      </c>
      <c r="L506" s="77">
        <v>506</v>
      </c>
      <c r="M506" s="77"/>
      <c r="N506" s="73"/>
      <c r="O506" s="79" t="s">
        <v>327</v>
      </c>
      <c r="P506" s="81">
        <v>43534.8627662037</v>
      </c>
      <c r="Q506" s="79" t="s">
        <v>402</v>
      </c>
      <c r="R506" s="79"/>
      <c r="S506" s="79"/>
      <c r="T506" s="79" t="s">
        <v>787</v>
      </c>
      <c r="U506" s="79"/>
      <c r="V506" s="82" t="s">
        <v>859</v>
      </c>
      <c r="W506" s="81">
        <v>43534.8627662037</v>
      </c>
      <c r="X506" s="82" t="s">
        <v>1008</v>
      </c>
      <c r="Y506" s="79"/>
      <c r="Z506" s="79"/>
      <c r="AA506" s="85" t="s">
        <v>1590</v>
      </c>
      <c r="AB506" s="85" t="s">
        <v>1587</v>
      </c>
      <c r="AC506" s="79" t="b">
        <v>0</v>
      </c>
      <c r="AD506" s="79">
        <v>1</v>
      </c>
      <c r="AE506" s="85" t="s">
        <v>2107</v>
      </c>
      <c r="AF506" s="79" t="b">
        <v>0</v>
      </c>
      <c r="AG506" s="79" t="s">
        <v>2139</v>
      </c>
      <c r="AH506" s="79"/>
      <c r="AI506" s="85" t="s">
        <v>2100</v>
      </c>
      <c r="AJ506" s="79" t="b">
        <v>0</v>
      </c>
      <c r="AK506" s="79">
        <v>0</v>
      </c>
      <c r="AL506" s="85" t="s">
        <v>2100</v>
      </c>
      <c r="AM506" s="79" t="s">
        <v>2145</v>
      </c>
      <c r="AN506" s="79" t="b">
        <v>0</v>
      </c>
      <c r="AO506" s="85" t="s">
        <v>1587</v>
      </c>
      <c r="AP506" s="79" t="s">
        <v>178</v>
      </c>
      <c r="AQ506" s="79">
        <v>0</v>
      </c>
      <c r="AR506" s="79">
        <v>0</v>
      </c>
      <c r="AS506" s="79"/>
      <c r="AT506" s="79"/>
      <c r="AU506" s="79"/>
      <c r="AV506" s="79"/>
      <c r="AW506" s="79"/>
      <c r="AX506" s="79"/>
      <c r="AY506" s="79"/>
      <c r="AZ506" s="79"/>
      <c r="BA506" s="78" t="str">
        <f>REPLACE(INDEX(GroupVertices[Group],MATCH(Edges[[#This Row],[Vertex 1]],GroupVertices[Vertex],0)),1,1,"")</f>
        <v>2</v>
      </c>
      <c r="BB506" s="78" t="str">
        <f>REPLACE(INDEX(GroupVertices[Group],MATCH(Edges[[#This Row],[Vertex 2]],GroupVertices[Vertex],0)),1,1,"")</f>
        <v>2</v>
      </c>
    </row>
    <row r="507" spans="1:54" ht="15">
      <c r="A507" s="65" t="s">
        <v>278</v>
      </c>
      <c r="B507" s="65" t="s">
        <v>276</v>
      </c>
      <c r="C507" s="66" t="s">
        <v>2796</v>
      </c>
      <c r="D507" s="67"/>
      <c r="E507" s="68"/>
      <c r="F507" s="69"/>
      <c r="G507" s="66"/>
      <c r="H507" s="70"/>
      <c r="I507" s="71"/>
      <c r="J507" s="71"/>
      <c r="K507" s="34" t="s">
        <v>65</v>
      </c>
      <c r="L507" s="77">
        <v>507</v>
      </c>
      <c r="M507" s="77"/>
      <c r="N507" s="73"/>
      <c r="O507" s="79" t="s">
        <v>325</v>
      </c>
      <c r="P507" s="81">
        <v>43527.89267361111</v>
      </c>
      <c r="Q507" s="79" t="s">
        <v>416</v>
      </c>
      <c r="R507" s="79"/>
      <c r="S507" s="79"/>
      <c r="T507" s="79"/>
      <c r="U507" s="79"/>
      <c r="V507" s="82" t="s">
        <v>868</v>
      </c>
      <c r="W507" s="81">
        <v>43527.89267361111</v>
      </c>
      <c r="X507" s="82" t="s">
        <v>1029</v>
      </c>
      <c r="Y507" s="79"/>
      <c r="Z507" s="79"/>
      <c r="AA507" s="85" t="s">
        <v>1611</v>
      </c>
      <c r="AB507" s="79"/>
      <c r="AC507" s="79" t="b">
        <v>0</v>
      </c>
      <c r="AD507" s="79">
        <v>0</v>
      </c>
      <c r="AE507" s="85" t="s">
        <v>2100</v>
      </c>
      <c r="AF507" s="79" t="b">
        <v>1</v>
      </c>
      <c r="AG507" s="79" t="s">
        <v>2139</v>
      </c>
      <c r="AH507" s="79"/>
      <c r="AI507" s="85" t="s">
        <v>1961</v>
      </c>
      <c r="AJ507" s="79" t="b">
        <v>0</v>
      </c>
      <c r="AK507" s="79">
        <v>1</v>
      </c>
      <c r="AL507" s="85" t="s">
        <v>1604</v>
      </c>
      <c r="AM507" s="79" t="s">
        <v>2144</v>
      </c>
      <c r="AN507" s="79" t="b">
        <v>0</v>
      </c>
      <c r="AO507" s="85" t="s">
        <v>1604</v>
      </c>
      <c r="AP507" s="79" t="s">
        <v>178</v>
      </c>
      <c r="AQ507" s="79">
        <v>0</v>
      </c>
      <c r="AR507" s="79">
        <v>0</v>
      </c>
      <c r="AS507" s="79"/>
      <c r="AT507" s="79"/>
      <c r="AU507" s="79"/>
      <c r="AV507" s="79"/>
      <c r="AW507" s="79"/>
      <c r="AX507" s="79"/>
      <c r="AY507" s="79"/>
      <c r="AZ507" s="79"/>
      <c r="BA507" s="78" t="str">
        <f>REPLACE(INDEX(GroupVertices[Group],MATCH(Edges[[#This Row],[Vertex 1]],GroupVertices[Vertex],0)),1,1,"")</f>
        <v>2</v>
      </c>
      <c r="BB507" s="78" t="str">
        <f>REPLACE(INDEX(GroupVertices[Group],MATCH(Edges[[#This Row],[Vertex 2]],GroupVertices[Vertex],0)),1,1,"")</f>
        <v>2</v>
      </c>
    </row>
    <row r="508" spans="1:54" ht="15">
      <c r="A508" s="65" t="s">
        <v>277</v>
      </c>
      <c r="B508" s="65" t="s">
        <v>276</v>
      </c>
      <c r="C508" s="66" t="s">
        <v>2796</v>
      </c>
      <c r="D508" s="67"/>
      <c r="E508" s="68"/>
      <c r="F508" s="69"/>
      <c r="G508" s="66"/>
      <c r="H508" s="70"/>
      <c r="I508" s="71"/>
      <c r="J508" s="71"/>
      <c r="K508" s="34" t="s">
        <v>65</v>
      </c>
      <c r="L508" s="77">
        <v>508</v>
      </c>
      <c r="M508" s="77"/>
      <c r="N508" s="73"/>
      <c r="O508" s="79" t="s">
        <v>325</v>
      </c>
      <c r="P508" s="81">
        <v>43534.85564814815</v>
      </c>
      <c r="Q508" s="79" t="s">
        <v>419</v>
      </c>
      <c r="R508" s="79"/>
      <c r="S508" s="79"/>
      <c r="T508" s="79"/>
      <c r="U508" s="79"/>
      <c r="V508" s="82" t="s">
        <v>867</v>
      </c>
      <c r="W508" s="81">
        <v>43534.85564814815</v>
      </c>
      <c r="X508" s="82" t="s">
        <v>1027</v>
      </c>
      <c r="Y508" s="79"/>
      <c r="Z508" s="79"/>
      <c r="AA508" s="85" t="s">
        <v>1609</v>
      </c>
      <c r="AB508" s="79"/>
      <c r="AC508" s="79" t="b">
        <v>0</v>
      </c>
      <c r="AD508" s="79">
        <v>0</v>
      </c>
      <c r="AE508" s="85" t="s">
        <v>2100</v>
      </c>
      <c r="AF508" s="79" t="b">
        <v>1</v>
      </c>
      <c r="AG508" s="79" t="s">
        <v>2139</v>
      </c>
      <c r="AH508" s="79"/>
      <c r="AI508" s="85" t="s">
        <v>1986</v>
      </c>
      <c r="AJ508" s="79" t="b">
        <v>0</v>
      </c>
      <c r="AK508" s="79">
        <v>1</v>
      </c>
      <c r="AL508" s="85" t="s">
        <v>1607</v>
      </c>
      <c r="AM508" s="79" t="s">
        <v>2149</v>
      </c>
      <c r="AN508" s="79" t="b">
        <v>0</v>
      </c>
      <c r="AO508" s="85" t="s">
        <v>1607</v>
      </c>
      <c r="AP508" s="79" t="s">
        <v>178</v>
      </c>
      <c r="AQ508" s="79">
        <v>0</v>
      </c>
      <c r="AR508" s="79">
        <v>0</v>
      </c>
      <c r="AS508" s="79"/>
      <c r="AT508" s="79"/>
      <c r="AU508" s="79"/>
      <c r="AV508" s="79"/>
      <c r="AW508" s="79"/>
      <c r="AX508" s="79"/>
      <c r="AY508" s="79"/>
      <c r="AZ508" s="79"/>
      <c r="BA508" s="78" t="str">
        <f>REPLACE(INDEX(GroupVertices[Group],MATCH(Edges[[#This Row],[Vertex 1]],GroupVertices[Vertex],0)),1,1,"")</f>
        <v>2</v>
      </c>
      <c r="BB508" s="78" t="str">
        <f>REPLACE(INDEX(GroupVertices[Group],MATCH(Edges[[#This Row],[Vertex 2]],GroupVertices[Vertex],0)),1,1,"")</f>
        <v>2</v>
      </c>
    </row>
    <row r="509" spans="1:54" ht="15">
      <c r="A509" s="65" t="s">
        <v>276</v>
      </c>
      <c r="B509" s="65" t="s">
        <v>276</v>
      </c>
      <c r="C509" s="66" t="s">
        <v>2795</v>
      </c>
      <c r="D509" s="67"/>
      <c r="E509" s="68"/>
      <c r="F509" s="69"/>
      <c r="G509" s="66"/>
      <c r="H509" s="70"/>
      <c r="I509" s="71"/>
      <c r="J509" s="71"/>
      <c r="K509" s="34" t="s">
        <v>65</v>
      </c>
      <c r="L509" s="77">
        <v>509</v>
      </c>
      <c r="M509" s="77"/>
      <c r="N509" s="73"/>
      <c r="O509" s="79" t="s">
        <v>178</v>
      </c>
      <c r="P509" s="81">
        <v>43527.88554398148</v>
      </c>
      <c r="Q509" s="79" t="s">
        <v>416</v>
      </c>
      <c r="R509" s="82" t="s">
        <v>745</v>
      </c>
      <c r="S509" s="79" t="s">
        <v>780</v>
      </c>
      <c r="T509" s="79" t="s">
        <v>787</v>
      </c>
      <c r="U509" s="79"/>
      <c r="V509" s="82" t="s">
        <v>866</v>
      </c>
      <c r="W509" s="81">
        <v>43527.88554398148</v>
      </c>
      <c r="X509" s="82" t="s">
        <v>1022</v>
      </c>
      <c r="Y509" s="79"/>
      <c r="Z509" s="79"/>
      <c r="AA509" s="85" t="s">
        <v>1604</v>
      </c>
      <c r="AB509" s="79"/>
      <c r="AC509" s="79" t="b">
        <v>0</v>
      </c>
      <c r="AD509" s="79">
        <v>1</v>
      </c>
      <c r="AE509" s="85" t="s">
        <v>2100</v>
      </c>
      <c r="AF509" s="79" t="b">
        <v>1</v>
      </c>
      <c r="AG509" s="79" t="s">
        <v>2139</v>
      </c>
      <c r="AH509" s="79"/>
      <c r="AI509" s="85" t="s">
        <v>1961</v>
      </c>
      <c r="AJ509" s="79" t="b">
        <v>0</v>
      </c>
      <c r="AK509" s="79">
        <v>1</v>
      </c>
      <c r="AL509" s="85" t="s">
        <v>2100</v>
      </c>
      <c r="AM509" s="79" t="s">
        <v>2146</v>
      </c>
      <c r="AN509" s="79" t="b">
        <v>0</v>
      </c>
      <c r="AO509" s="85" t="s">
        <v>1604</v>
      </c>
      <c r="AP509" s="79" t="s">
        <v>178</v>
      </c>
      <c r="AQ509" s="79">
        <v>0</v>
      </c>
      <c r="AR509" s="79">
        <v>0</v>
      </c>
      <c r="AS509" s="79"/>
      <c r="AT509" s="79"/>
      <c r="AU509" s="79"/>
      <c r="AV509" s="79"/>
      <c r="AW509" s="79"/>
      <c r="AX509" s="79"/>
      <c r="AY509" s="79"/>
      <c r="AZ509" s="79"/>
      <c r="BA509" s="78" t="str">
        <f>REPLACE(INDEX(GroupVertices[Group],MATCH(Edges[[#This Row],[Vertex 1]],GroupVertices[Vertex],0)),1,1,"")</f>
        <v>2</v>
      </c>
      <c r="BB509" s="78" t="str">
        <f>REPLACE(INDEX(GroupVertices[Group],MATCH(Edges[[#This Row],[Vertex 2]],GroupVertices[Vertex],0)),1,1,"")</f>
        <v>2</v>
      </c>
    </row>
    <row r="510" spans="1:54" ht="15">
      <c r="A510" s="65" t="s">
        <v>276</v>
      </c>
      <c r="B510" s="65" t="s">
        <v>276</v>
      </c>
      <c r="C510" s="66" t="s">
        <v>2795</v>
      </c>
      <c r="D510" s="67"/>
      <c r="E510" s="68"/>
      <c r="F510" s="69"/>
      <c r="G510" s="66"/>
      <c r="H510" s="70"/>
      <c r="I510" s="71"/>
      <c r="J510" s="71"/>
      <c r="K510" s="34" t="s">
        <v>65</v>
      </c>
      <c r="L510" s="77">
        <v>510</v>
      </c>
      <c r="M510" s="77"/>
      <c r="N510" s="73"/>
      <c r="O510" s="79" t="s">
        <v>178</v>
      </c>
      <c r="P510" s="81">
        <v>43527.88788194444</v>
      </c>
      <c r="Q510" s="79" t="s">
        <v>417</v>
      </c>
      <c r="R510" s="82" t="s">
        <v>744</v>
      </c>
      <c r="S510" s="79" t="s">
        <v>780</v>
      </c>
      <c r="T510" s="79" t="s">
        <v>787</v>
      </c>
      <c r="U510" s="79"/>
      <c r="V510" s="82" t="s">
        <v>866</v>
      </c>
      <c r="W510" s="81">
        <v>43527.88788194444</v>
      </c>
      <c r="X510" s="82" t="s">
        <v>1023</v>
      </c>
      <c r="Y510" s="79"/>
      <c r="Z510" s="79"/>
      <c r="AA510" s="85" t="s">
        <v>1605</v>
      </c>
      <c r="AB510" s="79"/>
      <c r="AC510" s="79" t="b">
        <v>0</v>
      </c>
      <c r="AD510" s="79">
        <v>4</v>
      </c>
      <c r="AE510" s="85" t="s">
        <v>2100</v>
      </c>
      <c r="AF510" s="79" t="b">
        <v>1</v>
      </c>
      <c r="AG510" s="79" t="s">
        <v>2139</v>
      </c>
      <c r="AH510" s="79"/>
      <c r="AI510" s="85" t="s">
        <v>1962</v>
      </c>
      <c r="AJ510" s="79" t="b">
        <v>0</v>
      </c>
      <c r="AK510" s="79">
        <v>0</v>
      </c>
      <c r="AL510" s="85" t="s">
        <v>2100</v>
      </c>
      <c r="AM510" s="79" t="s">
        <v>2146</v>
      </c>
      <c r="AN510" s="79" t="b">
        <v>0</v>
      </c>
      <c r="AO510" s="85" t="s">
        <v>1605</v>
      </c>
      <c r="AP510" s="79" t="s">
        <v>178</v>
      </c>
      <c r="AQ510" s="79">
        <v>0</v>
      </c>
      <c r="AR510" s="79">
        <v>0</v>
      </c>
      <c r="AS510" s="79"/>
      <c r="AT510" s="79"/>
      <c r="AU510" s="79"/>
      <c r="AV510" s="79"/>
      <c r="AW510" s="79"/>
      <c r="AX510" s="79"/>
      <c r="AY510" s="79"/>
      <c r="AZ510" s="79"/>
      <c r="BA510" s="78" t="str">
        <f>REPLACE(INDEX(GroupVertices[Group],MATCH(Edges[[#This Row],[Vertex 1]],GroupVertices[Vertex],0)),1,1,"")</f>
        <v>2</v>
      </c>
      <c r="BB510" s="78" t="str">
        <f>REPLACE(INDEX(GroupVertices[Group],MATCH(Edges[[#This Row],[Vertex 2]],GroupVertices[Vertex],0)),1,1,"")</f>
        <v>2</v>
      </c>
    </row>
    <row r="511" spans="1:54" ht="15">
      <c r="A511" s="65" t="s">
        <v>276</v>
      </c>
      <c r="B511" s="65" t="s">
        <v>276</v>
      </c>
      <c r="C511" s="66" t="s">
        <v>2795</v>
      </c>
      <c r="D511" s="67"/>
      <c r="E511" s="68"/>
      <c r="F511" s="69"/>
      <c r="G511" s="66"/>
      <c r="H511" s="70"/>
      <c r="I511" s="71"/>
      <c r="J511" s="71"/>
      <c r="K511" s="34" t="s">
        <v>65</v>
      </c>
      <c r="L511" s="77">
        <v>511</v>
      </c>
      <c r="M511" s="77"/>
      <c r="N511" s="73"/>
      <c r="O511" s="79" t="s">
        <v>178</v>
      </c>
      <c r="P511" s="81">
        <v>43534.84950231481</v>
      </c>
      <c r="Q511" s="79" t="s">
        <v>418</v>
      </c>
      <c r="R511" s="82" t="s">
        <v>755</v>
      </c>
      <c r="S511" s="79" t="s">
        <v>780</v>
      </c>
      <c r="T511" s="79" t="s">
        <v>787</v>
      </c>
      <c r="U511" s="79"/>
      <c r="V511" s="82" t="s">
        <v>866</v>
      </c>
      <c r="W511" s="81">
        <v>43534.84950231481</v>
      </c>
      <c r="X511" s="82" t="s">
        <v>1024</v>
      </c>
      <c r="Y511" s="79"/>
      <c r="Z511" s="79"/>
      <c r="AA511" s="85" t="s">
        <v>1606</v>
      </c>
      <c r="AB511" s="79"/>
      <c r="AC511" s="79" t="b">
        <v>0</v>
      </c>
      <c r="AD511" s="79">
        <v>5</v>
      </c>
      <c r="AE511" s="85" t="s">
        <v>2100</v>
      </c>
      <c r="AF511" s="79" t="b">
        <v>1</v>
      </c>
      <c r="AG511" s="79" t="s">
        <v>2139</v>
      </c>
      <c r="AH511" s="79"/>
      <c r="AI511" s="85" t="s">
        <v>1985</v>
      </c>
      <c r="AJ511" s="79" t="b">
        <v>0</v>
      </c>
      <c r="AK511" s="79">
        <v>0</v>
      </c>
      <c r="AL511" s="85" t="s">
        <v>2100</v>
      </c>
      <c r="AM511" s="79" t="s">
        <v>2146</v>
      </c>
      <c r="AN511" s="79" t="b">
        <v>0</v>
      </c>
      <c r="AO511" s="85" t="s">
        <v>1606</v>
      </c>
      <c r="AP511" s="79" t="s">
        <v>178</v>
      </c>
      <c r="AQ511" s="79">
        <v>0</v>
      </c>
      <c r="AR511" s="79">
        <v>0</v>
      </c>
      <c r="AS511" s="79"/>
      <c r="AT511" s="79"/>
      <c r="AU511" s="79"/>
      <c r="AV511" s="79"/>
      <c r="AW511" s="79"/>
      <c r="AX511" s="79"/>
      <c r="AY511" s="79"/>
      <c r="AZ511" s="79"/>
      <c r="BA511" s="78" t="str">
        <f>REPLACE(INDEX(GroupVertices[Group],MATCH(Edges[[#This Row],[Vertex 1]],GroupVertices[Vertex],0)),1,1,"")</f>
        <v>2</v>
      </c>
      <c r="BB511" s="78" t="str">
        <f>REPLACE(INDEX(GroupVertices[Group],MATCH(Edges[[#This Row],[Vertex 2]],GroupVertices[Vertex],0)),1,1,"")</f>
        <v>2</v>
      </c>
    </row>
    <row r="512" spans="1:54" ht="15">
      <c r="A512" s="65" t="s">
        <v>276</v>
      </c>
      <c r="B512" s="65" t="s">
        <v>276</v>
      </c>
      <c r="C512" s="66" t="s">
        <v>2795</v>
      </c>
      <c r="D512" s="67"/>
      <c r="E512" s="68"/>
      <c r="F512" s="69"/>
      <c r="G512" s="66"/>
      <c r="H512" s="70"/>
      <c r="I512" s="71"/>
      <c r="J512" s="71"/>
      <c r="K512" s="34" t="s">
        <v>65</v>
      </c>
      <c r="L512" s="77">
        <v>512</v>
      </c>
      <c r="M512" s="77"/>
      <c r="N512" s="73"/>
      <c r="O512" s="79" t="s">
        <v>178</v>
      </c>
      <c r="P512" s="81">
        <v>43534.85525462963</v>
      </c>
      <c r="Q512" s="79" t="s">
        <v>419</v>
      </c>
      <c r="R512" s="82" t="s">
        <v>756</v>
      </c>
      <c r="S512" s="79" t="s">
        <v>780</v>
      </c>
      <c r="T512" s="79" t="s">
        <v>787</v>
      </c>
      <c r="U512" s="79"/>
      <c r="V512" s="82" t="s">
        <v>866</v>
      </c>
      <c r="W512" s="81">
        <v>43534.85525462963</v>
      </c>
      <c r="X512" s="82" t="s">
        <v>1025</v>
      </c>
      <c r="Y512" s="79"/>
      <c r="Z512" s="79"/>
      <c r="AA512" s="85" t="s">
        <v>1607</v>
      </c>
      <c r="AB512" s="79"/>
      <c r="AC512" s="79" t="b">
        <v>0</v>
      </c>
      <c r="AD512" s="79">
        <v>4</v>
      </c>
      <c r="AE512" s="85" t="s">
        <v>2100</v>
      </c>
      <c r="AF512" s="79" t="b">
        <v>1</v>
      </c>
      <c r="AG512" s="79" t="s">
        <v>2139</v>
      </c>
      <c r="AH512" s="79"/>
      <c r="AI512" s="85" t="s">
        <v>1986</v>
      </c>
      <c r="AJ512" s="79" t="b">
        <v>0</v>
      </c>
      <c r="AK512" s="79">
        <v>1</v>
      </c>
      <c r="AL512" s="85" t="s">
        <v>2100</v>
      </c>
      <c r="AM512" s="79" t="s">
        <v>2146</v>
      </c>
      <c r="AN512" s="79" t="b">
        <v>0</v>
      </c>
      <c r="AO512" s="85" t="s">
        <v>1607</v>
      </c>
      <c r="AP512" s="79" t="s">
        <v>178</v>
      </c>
      <c r="AQ512" s="79">
        <v>0</v>
      </c>
      <c r="AR512" s="79">
        <v>0</v>
      </c>
      <c r="AS512" s="79"/>
      <c r="AT512" s="79"/>
      <c r="AU512" s="79"/>
      <c r="AV512" s="79"/>
      <c r="AW512" s="79"/>
      <c r="AX512" s="79"/>
      <c r="AY512" s="79"/>
      <c r="AZ512" s="79"/>
      <c r="BA512" s="78" t="str">
        <f>REPLACE(INDEX(GroupVertices[Group],MATCH(Edges[[#This Row],[Vertex 1]],GroupVertices[Vertex],0)),1,1,"")</f>
        <v>2</v>
      </c>
      <c r="BB512" s="78" t="str">
        <f>REPLACE(INDEX(GroupVertices[Group],MATCH(Edges[[#This Row],[Vertex 2]],GroupVertices[Vertex],0)),1,1,"")</f>
        <v>2</v>
      </c>
    </row>
    <row r="513" spans="1:54" ht="15">
      <c r="A513" s="65" t="s">
        <v>276</v>
      </c>
      <c r="B513" s="65" t="s">
        <v>276</v>
      </c>
      <c r="C513" s="66" t="s">
        <v>2795</v>
      </c>
      <c r="D513" s="67"/>
      <c r="E513" s="68"/>
      <c r="F513" s="69"/>
      <c r="G513" s="66"/>
      <c r="H513" s="70"/>
      <c r="I513" s="71"/>
      <c r="J513" s="71"/>
      <c r="K513" s="34" t="s">
        <v>65</v>
      </c>
      <c r="L513" s="77">
        <v>513</v>
      </c>
      <c r="M513" s="77"/>
      <c r="N513" s="73"/>
      <c r="O513" s="79" t="s">
        <v>178</v>
      </c>
      <c r="P513" s="81">
        <v>43534.86273148148</v>
      </c>
      <c r="Q513" s="79" t="s">
        <v>420</v>
      </c>
      <c r="R513" s="82" t="s">
        <v>757</v>
      </c>
      <c r="S513" s="79" t="s">
        <v>780</v>
      </c>
      <c r="T513" s="79" t="s">
        <v>787</v>
      </c>
      <c r="U513" s="79"/>
      <c r="V513" s="82" t="s">
        <v>866</v>
      </c>
      <c r="W513" s="81">
        <v>43534.86273148148</v>
      </c>
      <c r="X513" s="82" t="s">
        <v>1026</v>
      </c>
      <c r="Y513" s="79"/>
      <c r="Z513" s="79"/>
      <c r="AA513" s="85" t="s">
        <v>1608</v>
      </c>
      <c r="AB513" s="79"/>
      <c r="AC513" s="79" t="b">
        <v>0</v>
      </c>
      <c r="AD513" s="79">
        <v>3</v>
      </c>
      <c r="AE513" s="85" t="s">
        <v>2100</v>
      </c>
      <c r="AF513" s="79" t="b">
        <v>1</v>
      </c>
      <c r="AG513" s="79" t="s">
        <v>2139</v>
      </c>
      <c r="AH513" s="79"/>
      <c r="AI513" s="85" t="s">
        <v>1987</v>
      </c>
      <c r="AJ513" s="79" t="b">
        <v>0</v>
      </c>
      <c r="AK513" s="79">
        <v>0</v>
      </c>
      <c r="AL513" s="85" t="s">
        <v>2100</v>
      </c>
      <c r="AM513" s="79" t="s">
        <v>2146</v>
      </c>
      <c r="AN513" s="79" t="b">
        <v>0</v>
      </c>
      <c r="AO513" s="85" t="s">
        <v>1608</v>
      </c>
      <c r="AP513" s="79" t="s">
        <v>178</v>
      </c>
      <c r="AQ513" s="79">
        <v>0</v>
      </c>
      <c r="AR513" s="79">
        <v>0</v>
      </c>
      <c r="AS513" s="79"/>
      <c r="AT513" s="79"/>
      <c r="AU513" s="79"/>
      <c r="AV513" s="79"/>
      <c r="AW513" s="79"/>
      <c r="AX513" s="79"/>
      <c r="AY513" s="79"/>
      <c r="AZ513" s="79"/>
      <c r="BA513" s="78" t="str">
        <f>REPLACE(INDEX(GroupVertices[Group],MATCH(Edges[[#This Row],[Vertex 1]],GroupVertices[Vertex],0)),1,1,"")</f>
        <v>2</v>
      </c>
      <c r="BB513" s="78" t="str">
        <f>REPLACE(INDEX(GroupVertices[Group],MATCH(Edges[[#This Row],[Vertex 2]],GroupVertices[Vertex],0)),1,1,"")</f>
        <v>2</v>
      </c>
    </row>
    <row r="514" spans="1:54" ht="15">
      <c r="A514" s="65" t="s">
        <v>269</v>
      </c>
      <c r="B514" s="65" t="s">
        <v>276</v>
      </c>
      <c r="C514" s="66" t="s">
        <v>2797</v>
      </c>
      <c r="D514" s="67"/>
      <c r="E514" s="68"/>
      <c r="F514" s="69"/>
      <c r="G514" s="66"/>
      <c r="H514" s="70"/>
      <c r="I514" s="71"/>
      <c r="J514" s="71"/>
      <c r="K514" s="34" t="s">
        <v>65</v>
      </c>
      <c r="L514" s="77">
        <v>514</v>
      </c>
      <c r="M514" s="77"/>
      <c r="N514" s="73"/>
      <c r="O514" s="79" t="s">
        <v>327</v>
      </c>
      <c r="P514" s="81">
        <v>43534.85732638889</v>
      </c>
      <c r="Q514" s="79" t="s">
        <v>421</v>
      </c>
      <c r="R514" s="79"/>
      <c r="S514" s="79"/>
      <c r="T514" s="79" t="s">
        <v>787</v>
      </c>
      <c r="U514" s="79"/>
      <c r="V514" s="82" t="s">
        <v>859</v>
      </c>
      <c r="W514" s="81">
        <v>43534.85732638889</v>
      </c>
      <c r="X514" s="82" t="s">
        <v>1028</v>
      </c>
      <c r="Y514" s="79"/>
      <c r="Z514" s="79"/>
      <c r="AA514" s="85" t="s">
        <v>1610</v>
      </c>
      <c r="AB514" s="85" t="s">
        <v>1607</v>
      </c>
      <c r="AC514" s="79" t="b">
        <v>0</v>
      </c>
      <c r="AD514" s="79">
        <v>1</v>
      </c>
      <c r="AE514" s="85" t="s">
        <v>2113</v>
      </c>
      <c r="AF514" s="79" t="b">
        <v>0</v>
      </c>
      <c r="AG514" s="79" t="s">
        <v>2139</v>
      </c>
      <c r="AH514" s="79"/>
      <c r="AI514" s="85" t="s">
        <v>2100</v>
      </c>
      <c r="AJ514" s="79" t="b">
        <v>0</v>
      </c>
      <c r="AK514" s="79">
        <v>0</v>
      </c>
      <c r="AL514" s="85" t="s">
        <v>2100</v>
      </c>
      <c r="AM514" s="79" t="s">
        <v>2145</v>
      </c>
      <c r="AN514" s="79" t="b">
        <v>0</v>
      </c>
      <c r="AO514" s="85" t="s">
        <v>1607</v>
      </c>
      <c r="AP514" s="79" t="s">
        <v>178</v>
      </c>
      <c r="AQ514" s="79">
        <v>0</v>
      </c>
      <c r="AR514" s="79">
        <v>0</v>
      </c>
      <c r="AS514" s="79"/>
      <c r="AT514" s="79"/>
      <c r="AU514" s="79"/>
      <c r="AV514" s="79"/>
      <c r="AW514" s="79"/>
      <c r="AX514" s="79"/>
      <c r="AY514" s="79"/>
      <c r="AZ514" s="79"/>
      <c r="BA514" s="78" t="str">
        <f>REPLACE(INDEX(GroupVertices[Group],MATCH(Edges[[#This Row],[Vertex 1]],GroupVertices[Vertex],0)),1,1,"")</f>
        <v>2</v>
      </c>
      <c r="BB514" s="78" t="str">
        <f>REPLACE(INDEX(GroupVertices[Group],MATCH(Edges[[#This Row],[Vertex 2]],GroupVertices[Vertex],0)),1,1,"")</f>
        <v>2</v>
      </c>
    </row>
    <row r="515" spans="1:54" ht="15">
      <c r="A515" s="65" t="s">
        <v>285</v>
      </c>
      <c r="B515" s="65" t="s">
        <v>266</v>
      </c>
      <c r="C515" s="66" t="s">
        <v>2797</v>
      </c>
      <c r="D515" s="67"/>
      <c r="E515" s="68"/>
      <c r="F515" s="69"/>
      <c r="G515" s="66"/>
      <c r="H515" s="70"/>
      <c r="I515" s="71"/>
      <c r="J515" s="71"/>
      <c r="K515" s="34" t="s">
        <v>66</v>
      </c>
      <c r="L515" s="77">
        <v>515</v>
      </c>
      <c r="M515" s="77"/>
      <c r="N515" s="73"/>
      <c r="O515" s="79" t="s">
        <v>327</v>
      </c>
      <c r="P515" s="81">
        <v>43527.90278935185</v>
      </c>
      <c r="Q515" s="79" t="s">
        <v>564</v>
      </c>
      <c r="R515" s="79"/>
      <c r="S515" s="79"/>
      <c r="T515" s="79" t="s">
        <v>787</v>
      </c>
      <c r="U515" s="79"/>
      <c r="V515" s="82" t="s">
        <v>875</v>
      </c>
      <c r="W515" s="81">
        <v>43527.90278935185</v>
      </c>
      <c r="X515" s="82" t="s">
        <v>1215</v>
      </c>
      <c r="Y515" s="79"/>
      <c r="Z515" s="79"/>
      <c r="AA515" s="85" t="s">
        <v>1799</v>
      </c>
      <c r="AB515" s="85" t="s">
        <v>1793</v>
      </c>
      <c r="AC515" s="79" t="b">
        <v>0</v>
      </c>
      <c r="AD515" s="79">
        <v>1</v>
      </c>
      <c r="AE515" s="85" t="s">
        <v>2128</v>
      </c>
      <c r="AF515" s="79" t="b">
        <v>0</v>
      </c>
      <c r="AG515" s="79" t="s">
        <v>2139</v>
      </c>
      <c r="AH515" s="79"/>
      <c r="AI515" s="85" t="s">
        <v>2100</v>
      </c>
      <c r="AJ515" s="79" t="b">
        <v>0</v>
      </c>
      <c r="AK515" s="79">
        <v>0</v>
      </c>
      <c r="AL515" s="85" t="s">
        <v>2100</v>
      </c>
      <c r="AM515" s="79" t="s">
        <v>2144</v>
      </c>
      <c r="AN515" s="79" t="b">
        <v>0</v>
      </c>
      <c r="AO515" s="85" t="s">
        <v>1793</v>
      </c>
      <c r="AP515" s="79" t="s">
        <v>178</v>
      </c>
      <c r="AQ515" s="79">
        <v>0</v>
      </c>
      <c r="AR515" s="79">
        <v>0</v>
      </c>
      <c r="AS515" s="79"/>
      <c r="AT515" s="79"/>
      <c r="AU515" s="79"/>
      <c r="AV515" s="79"/>
      <c r="AW515" s="79"/>
      <c r="AX515" s="79"/>
      <c r="AY515" s="79"/>
      <c r="AZ515" s="79"/>
      <c r="BA515" s="78" t="str">
        <f>REPLACE(INDEX(GroupVertices[Group],MATCH(Edges[[#This Row],[Vertex 1]],GroupVertices[Vertex],0)),1,1,"")</f>
        <v>4</v>
      </c>
      <c r="BB515" s="78" t="str">
        <f>REPLACE(INDEX(GroupVertices[Group],MATCH(Edges[[#This Row],[Vertex 2]],GroupVertices[Vertex],0)),1,1,"")</f>
        <v>1</v>
      </c>
    </row>
    <row r="516" spans="1:54" ht="15">
      <c r="A516" s="65" t="s">
        <v>299</v>
      </c>
      <c r="B516" s="65" t="s">
        <v>266</v>
      </c>
      <c r="C516" s="66" t="s">
        <v>2797</v>
      </c>
      <c r="D516" s="67"/>
      <c r="E516" s="68"/>
      <c r="F516" s="69"/>
      <c r="G516" s="66"/>
      <c r="H516" s="70"/>
      <c r="I516" s="71"/>
      <c r="J516" s="71"/>
      <c r="K516" s="34" t="s">
        <v>65</v>
      </c>
      <c r="L516" s="77">
        <v>516</v>
      </c>
      <c r="M516" s="77"/>
      <c r="N516" s="73"/>
      <c r="O516" s="79" t="s">
        <v>327</v>
      </c>
      <c r="P516" s="81">
        <v>43527.93262731482</v>
      </c>
      <c r="Q516" s="79" t="s">
        <v>565</v>
      </c>
      <c r="R516" s="79"/>
      <c r="S516" s="79"/>
      <c r="T516" s="79" t="s">
        <v>787</v>
      </c>
      <c r="U516" s="79"/>
      <c r="V516" s="82" t="s">
        <v>889</v>
      </c>
      <c r="W516" s="81">
        <v>43527.93262731482</v>
      </c>
      <c r="X516" s="82" t="s">
        <v>1216</v>
      </c>
      <c r="Y516" s="79"/>
      <c r="Z516" s="79"/>
      <c r="AA516" s="85" t="s">
        <v>1800</v>
      </c>
      <c r="AB516" s="85" t="s">
        <v>1793</v>
      </c>
      <c r="AC516" s="79" t="b">
        <v>0</v>
      </c>
      <c r="AD516" s="79">
        <v>6</v>
      </c>
      <c r="AE516" s="85" t="s">
        <v>2128</v>
      </c>
      <c r="AF516" s="79" t="b">
        <v>0</v>
      </c>
      <c r="AG516" s="79" t="s">
        <v>2139</v>
      </c>
      <c r="AH516" s="79"/>
      <c r="AI516" s="85" t="s">
        <v>2100</v>
      </c>
      <c r="AJ516" s="79" t="b">
        <v>0</v>
      </c>
      <c r="AK516" s="79">
        <v>0</v>
      </c>
      <c r="AL516" s="85" t="s">
        <v>2100</v>
      </c>
      <c r="AM516" s="79" t="s">
        <v>2145</v>
      </c>
      <c r="AN516" s="79" t="b">
        <v>0</v>
      </c>
      <c r="AO516" s="85" t="s">
        <v>1793</v>
      </c>
      <c r="AP516" s="79" t="s">
        <v>178</v>
      </c>
      <c r="AQ516" s="79">
        <v>0</v>
      </c>
      <c r="AR516" s="79">
        <v>0</v>
      </c>
      <c r="AS516" s="79"/>
      <c r="AT516" s="79"/>
      <c r="AU516" s="79"/>
      <c r="AV516" s="79"/>
      <c r="AW516" s="79"/>
      <c r="AX516" s="79"/>
      <c r="AY516" s="79"/>
      <c r="AZ516" s="79"/>
      <c r="BA516" s="78" t="str">
        <f>REPLACE(INDEX(GroupVertices[Group],MATCH(Edges[[#This Row],[Vertex 1]],GroupVertices[Vertex],0)),1,1,"")</f>
        <v>2</v>
      </c>
      <c r="BB516" s="78" t="str">
        <f>REPLACE(INDEX(GroupVertices[Group],MATCH(Edges[[#This Row],[Vertex 2]],GroupVertices[Vertex],0)),1,1,"")</f>
        <v>1</v>
      </c>
    </row>
    <row r="517" spans="1:54" ht="15">
      <c r="A517" s="65" t="s">
        <v>227</v>
      </c>
      <c r="B517" s="65" t="s">
        <v>266</v>
      </c>
      <c r="C517" s="66" t="s">
        <v>2797</v>
      </c>
      <c r="D517" s="67"/>
      <c r="E517" s="68"/>
      <c r="F517" s="69"/>
      <c r="G517" s="66"/>
      <c r="H517" s="70"/>
      <c r="I517" s="71"/>
      <c r="J517" s="71"/>
      <c r="K517" s="34" t="s">
        <v>66</v>
      </c>
      <c r="L517" s="77">
        <v>517</v>
      </c>
      <c r="M517" s="77"/>
      <c r="N517" s="73"/>
      <c r="O517" s="79" t="s">
        <v>327</v>
      </c>
      <c r="P517" s="81">
        <v>43527.8959837963</v>
      </c>
      <c r="Q517" s="79" t="s">
        <v>563</v>
      </c>
      <c r="R517" s="79"/>
      <c r="S517" s="79"/>
      <c r="T517" s="79" t="s">
        <v>787</v>
      </c>
      <c r="U517" s="79"/>
      <c r="V517" s="82" t="s">
        <v>818</v>
      </c>
      <c r="W517" s="81">
        <v>43527.8959837963</v>
      </c>
      <c r="X517" s="82" t="s">
        <v>1214</v>
      </c>
      <c r="Y517" s="79"/>
      <c r="Z517" s="79"/>
      <c r="AA517" s="85" t="s">
        <v>1798</v>
      </c>
      <c r="AB517" s="85" t="s">
        <v>1793</v>
      </c>
      <c r="AC517" s="79" t="b">
        <v>0</v>
      </c>
      <c r="AD517" s="79">
        <v>3</v>
      </c>
      <c r="AE517" s="85" t="s">
        <v>2128</v>
      </c>
      <c r="AF517" s="79" t="b">
        <v>0</v>
      </c>
      <c r="AG517" s="79" t="s">
        <v>2139</v>
      </c>
      <c r="AH517" s="79"/>
      <c r="AI517" s="85" t="s">
        <v>2100</v>
      </c>
      <c r="AJ517" s="79" t="b">
        <v>0</v>
      </c>
      <c r="AK517" s="79">
        <v>0</v>
      </c>
      <c r="AL517" s="85" t="s">
        <v>2100</v>
      </c>
      <c r="AM517" s="79" t="s">
        <v>2144</v>
      </c>
      <c r="AN517" s="79" t="b">
        <v>0</v>
      </c>
      <c r="AO517" s="85" t="s">
        <v>1793</v>
      </c>
      <c r="AP517" s="79" t="s">
        <v>178</v>
      </c>
      <c r="AQ517" s="79">
        <v>0</v>
      </c>
      <c r="AR517" s="79">
        <v>0</v>
      </c>
      <c r="AS517" s="79"/>
      <c r="AT517" s="79"/>
      <c r="AU517" s="79"/>
      <c r="AV517" s="79"/>
      <c r="AW517" s="79"/>
      <c r="AX517" s="79"/>
      <c r="AY517" s="79"/>
      <c r="AZ517" s="79"/>
      <c r="BA517" s="78" t="str">
        <f>REPLACE(INDEX(GroupVertices[Group],MATCH(Edges[[#This Row],[Vertex 1]],GroupVertices[Vertex],0)),1,1,"")</f>
        <v>3</v>
      </c>
      <c r="BB517" s="78" t="str">
        <f>REPLACE(INDEX(GroupVertices[Group],MATCH(Edges[[#This Row],[Vertex 2]],GroupVertices[Vertex],0)),1,1,"")</f>
        <v>1</v>
      </c>
    </row>
    <row r="518" spans="1:54" ht="15">
      <c r="A518" s="65" t="s">
        <v>250</v>
      </c>
      <c r="B518" s="65" t="s">
        <v>249</v>
      </c>
      <c r="C518" s="66" t="s">
        <v>2796</v>
      </c>
      <c r="D518" s="67"/>
      <c r="E518" s="68"/>
      <c r="F518" s="69"/>
      <c r="G518" s="66"/>
      <c r="H518" s="70"/>
      <c r="I518" s="71"/>
      <c r="J518" s="71"/>
      <c r="K518" s="34" t="s">
        <v>65</v>
      </c>
      <c r="L518" s="77">
        <v>518</v>
      </c>
      <c r="M518" s="77"/>
      <c r="N518" s="73"/>
      <c r="O518" s="79" t="s">
        <v>325</v>
      </c>
      <c r="P518" s="81">
        <v>43528.47861111111</v>
      </c>
      <c r="Q518" s="79" t="s">
        <v>368</v>
      </c>
      <c r="R518" s="82" t="s">
        <v>749</v>
      </c>
      <c r="S518" s="79" t="s">
        <v>780</v>
      </c>
      <c r="T518" s="79" t="s">
        <v>787</v>
      </c>
      <c r="U518" s="79"/>
      <c r="V518" s="82" t="s">
        <v>841</v>
      </c>
      <c r="W518" s="81">
        <v>43528.47861111111</v>
      </c>
      <c r="X518" s="82" t="s">
        <v>963</v>
      </c>
      <c r="Y518" s="79"/>
      <c r="Z518" s="79"/>
      <c r="AA518" s="85" t="s">
        <v>1545</v>
      </c>
      <c r="AB518" s="79"/>
      <c r="AC518" s="79" t="b">
        <v>0</v>
      </c>
      <c r="AD518" s="79">
        <v>0</v>
      </c>
      <c r="AE518" s="85" t="s">
        <v>2100</v>
      </c>
      <c r="AF518" s="79" t="b">
        <v>1</v>
      </c>
      <c r="AG518" s="79" t="s">
        <v>2139</v>
      </c>
      <c r="AH518" s="79"/>
      <c r="AI518" s="85" t="s">
        <v>1964</v>
      </c>
      <c r="AJ518" s="79" t="b">
        <v>0</v>
      </c>
      <c r="AK518" s="79">
        <v>1</v>
      </c>
      <c r="AL518" s="85" t="s">
        <v>1544</v>
      </c>
      <c r="AM518" s="79" t="s">
        <v>2147</v>
      </c>
      <c r="AN518" s="79" t="b">
        <v>0</v>
      </c>
      <c r="AO518" s="85" t="s">
        <v>1544</v>
      </c>
      <c r="AP518" s="79" t="s">
        <v>178</v>
      </c>
      <c r="AQ518" s="79">
        <v>0</v>
      </c>
      <c r="AR518" s="79">
        <v>0</v>
      </c>
      <c r="AS518" s="79"/>
      <c r="AT518" s="79"/>
      <c r="AU518" s="79"/>
      <c r="AV518" s="79"/>
      <c r="AW518" s="79"/>
      <c r="AX518" s="79"/>
      <c r="AY518" s="79"/>
      <c r="AZ518" s="79"/>
      <c r="BA518" s="78" t="str">
        <f>REPLACE(INDEX(GroupVertices[Group],MATCH(Edges[[#This Row],[Vertex 1]],GroupVertices[Vertex],0)),1,1,"")</f>
        <v>9</v>
      </c>
      <c r="BB518" s="78" t="str">
        <f>REPLACE(INDEX(GroupVertices[Group],MATCH(Edges[[#This Row],[Vertex 2]],GroupVertices[Vertex],0)),1,1,"")</f>
        <v>9</v>
      </c>
    </row>
    <row r="519" spans="1:54" ht="15">
      <c r="A519" s="65" t="s">
        <v>249</v>
      </c>
      <c r="B519" s="65" t="s">
        <v>249</v>
      </c>
      <c r="C519" s="66" t="s">
        <v>2795</v>
      </c>
      <c r="D519" s="67"/>
      <c r="E519" s="68"/>
      <c r="F519" s="69"/>
      <c r="G519" s="66"/>
      <c r="H519" s="70"/>
      <c r="I519" s="71"/>
      <c r="J519" s="71"/>
      <c r="K519" s="34" t="s">
        <v>65</v>
      </c>
      <c r="L519" s="77">
        <v>519</v>
      </c>
      <c r="M519" s="77"/>
      <c r="N519" s="73"/>
      <c r="O519" s="79" t="s">
        <v>178</v>
      </c>
      <c r="P519" s="81">
        <v>43527.91570601852</v>
      </c>
      <c r="Q519" s="79" t="s">
        <v>365</v>
      </c>
      <c r="R519" s="82" t="s">
        <v>748</v>
      </c>
      <c r="S519" s="79" t="s">
        <v>780</v>
      </c>
      <c r="T519" s="79" t="s">
        <v>787</v>
      </c>
      <c r="U519" s="79"/>
      <c r="V519" s="82" t="s">
        <v>840</v>
      </c>
      <c r="W519" s="81">
        <v>43527.91570601852</v>
      </c>
      <c r="X519" s="82" t="s">
        <v>959</v>
      </c>
      <c r="Y519" s="79"/>
      <c r="Z519" s="79"/>
      <c r="AA519" s="85" t="s">
        <v>1541</v>
      </c>
      <c r="AB519" s="79"/>
      <c r="AC519" s="79" t="b">
        <v>0</v>
      </c>
      <c r="AD519" s="79">
        <v>1</v>
      </c>
      <c r="AE519" s="85" t="s">
        <v>2100</v>
      </c>
      <c r="AF519" s="79" t="b">
        <v>1</v>
      </c>
      <c r="AG519" s="79" t="s">
        <v>2139</v>
      </c>
      <c r="AH519" s="79"/>
      <c r="AI519" s="85" t="s">
        <v>1959</v>
      </c>
      <c r="AJ519" s="79" t="b">
        <v>0</v>
      </c>
      <c r="AK519" s="79">
        <v>0</v>
      </c>
      <c r="AL519" s="85" t="s">
        <v>2100</v>
      </c>
      <c r="AM519" s="79" t="s">
        <v>2145</v>
      </c>
      <c r="AN519" s="79" t="b">
        <v>0</v>
      </c>
      <c r="AO519" s="85" t="s">
        <v>1541</v>
      </c>
      <c r="AP519" s="79" t="s">
        <v>178</v>
      </c>
      <c r="AQ519" s="79">
        <v>0</v>
      </c>
      <c r="AR519" s="79">
        <v>0</v>
      </c>
      <c r="AS519" s="79" t="s">
        <v>2154</v>
      </c>
      <c r="AT519" s="79" t="s">
        <v>2157</v>
      </c>
      <c r="AU519" s="79" t="s">
        <v>2159</v>
      </c>
      <c r="AV519" s="79" t="s">
        <v>2161</v>
      </c>
      <c r="AW519" s="79" t="s">
        <v>2164</v>
      </c>
      <c r="AX519" s="79" t="s">
        <v>2167</v>
      </c>
      <c r="AY519" s="79" t="s">
        <v>2170</v>
      </c>
      <c r="AZ519" s="82" t="s">
        <v>2171</v>
      </c>
      <c r="BA519" s="78" t="str">
        <f>REPLACE(INDEX(GroupVertices[Group],MATCH(Edges[[#This Row],[Vertex 1]],GroupVertices[Vertex],0)),1,1,"")</f>
        <v>9</v>
      </c>
      <c r="BB519" s="78" t="str">
        <f>REPLACE(INDEX(GroupVertices[Group],MATCH(Edges[[#This Row],[Vertex 2]],GroupVertices[Vertex],0)),1,1,"")</f>
        <v>9</v>
      </c>
    </row>
    <row r="520" spans="1:54" ht="15">
      <c r="A520" s="65" t="s">
        <v>249</v>
      </c>
      <c r="B520" s="65" t="s">
        <v>249</v>
      </c>
      <c r="C520" s="66" t="s">
        <v>2795</v>
      </c>
      <c r="D520" s="67"/>
      <c r="E520" s="68"/>
      <c r="F520" s="69"/>
      <c r="G520" s="66"/>
      <c r="H520" s="70"/>
      <c r="I520" s="71"/>
      <c r="J520" s="71"/>
      <c r="K520" s="34" t="s">
        <v>65</v>
      </c>
      <c r="L520" s="77">
        <v>520</v>
      </c>
      <c r="M520" s="77"/>
      <c r="N520" s="73"/>
      <c r="O520" s="79" t="s">
        <v>178</v>
      </c>
      <c r="P520" s="81">
        <v>43527.91751157407</v>
      </c>
      <c r="Q520" s="79" t="s">
        <v>366</v>
      </c>
      <c r="R520" s="82" t="s">
        <v>745</v>
      </c>
      <c r="S520" s="79" t="s">
        <v>780</v>
      </c>
      <c r="T520" s="79" t="s">
        <v>787</v>
      </c>
      <c r="U520" s="79"/>
      <c r="V520" s="82" t="s">
        <v>840</v>
      </c>
      <c r="W520" s="81">
        <v>43527.91751157407</v>
      </c>
      <c r="X520" s="82" t="s">
        <v>960</v>
      </c>
      <c r="Y520" s="79"/>
      <c r="Z520" s="79"/>
      <c r="AA520" s="85" t="s">
        <v>1542</v>
      </c>
      <c r="AB520" s="79"/>
      <c r="AC520" s="79" t="b">
        <v>0</v>
      </c>
      <c r="AD520" s="79">
        <v>11</v>
      </c>
      <c r="AE520" s="85" t="s">
        <v>2100</v>
      </c>
      <c r="AF520" s="79" t="b">
        <v>1</v>
      </c>
      <c r="AG520" s="79" t="s">
        <v>2139</v>
      </c>
      <c r="AH520" s="79"/>
      <c r="AI520" s="85" t="s">
        <v>1961</v>
      </c>
      <c r="AJ520" s="79" t="b">
        <v>0</v>
      </c>
      <c r="AK520" s="79">
        <v>0</v>
      </c>
      <c r="AL520" s="85" t="s">
        <v>2100</v>
      </c>
      <c r="AM520" s="79" t="s">
        <v>2145</v>
      </c>
      <c r="AN520" s="79" t="b">
        <v>0</v>
      </c>
      <c r="AO520" s="85" t="s">
        <v>1542</v>
      </c>
      <c r="AP520" s="79" t="s">
        <v>178</v>
      </c>
      <c r="AQ520" s="79">
        <v>0</v>
      </c>
      <c r="AR520" s="79">
        <v>0</v>
      </c>
      <c r="AS520" s="79" t="s">
        <v>2154</v>
      </c>
      <c r="AT520" s="79" t="s">
        <v>2157</v>
      </c>
      <c r="AU520" s="79" t="s">
        <v>2159</v>
      </c>
      <c r="AV520" s="79" t="s">
        <v>2161</v>
      </c>
      <c r="AW520" s="79" t="s">
        <v>2164</v>
      </c>
      <c r="AX520" s="79" t="s">
        <v>2167</v>
      </c>
      <c r="AY520" s="79" t="s">
        <v>2170</v>
      </c>
      <c r="AZ520" s="82" t="s">
        <v>2171</v>
      </c>
      <c r="BA520" s="78" t="str">
        <f>REPLACE(INDEX(GroupVertices[Group],MATCH(Edges[[#This Row],[Vertex 1]],GroupVertices[Vertex],0)),1,1,"")</f>
        <v>9</v>
      </c>
      <c r="BB520" s="78" t="str">
        <f>REPLACE(INDEX(GroupVertices[Group],MATCH(Edges[[#This Row],[Vertex 2]],GroupVertices[Vertex],0)),1,1,"")</f>
        <v>9</v>
      </c>
    </row>
    <row r="521" spans="1:54" ht="15">
      <c r="A521" s="65" t="s">
        <v>249</v>
      </c>
      <c r="B521" s="65" t="s">
        <v>249</v>
      </c>
      <c r="C521" s="66" t="s">
        <v>2795</v>
      </c>
      <c r="D521" s="67"/>
      <c r="E521" s="68"/>
      <c r="F521" s="69"/>
      <c r="G521" s="66"/>
      <c r="H521" s="70"/>
      <c r="I521" s="71"/>
      <c r="J521" s="71"/>
      <c r="K521" s="34" t="s">
        <v>65</v>
      </c>
      <c r="L521" s="77">
        <v>521</v>
      </c>
      <c r="M521" s="77"/>
      <c r="N521" s="73"/>
      <c r="O521" s="79" t="s">
        <v>178</v>
      </c>
      <c r="P521" s="81">
        <v>43527.922118055554</v>
      </c>
      <c r="Q521" s="79" t="s">
        <v>367</v>
      </c>
      <c r="R521" s="82" t="s">
        <v>746</v>
      </c>
      <c r="S521" s="79" t="s">
        <v>780</v>
      </c>
      <c r="T521" s="79" t="s">
        <v>787</v>
      </c>
      <c r="U521" s="79"/>
      <c r="V521" s="82" t="s">
        <v>840</v>
      </c>
      <c r="W521" s="81">
        <v>43527.922118055554</v>
      </c>
      <c r="X521" s="82" t="s">
        <v>961</v>
      </c>
      <c r="Y521" s="79"/>
      <c r="Z521" s="79"/>
      <c r="AA521" s="85" t="s">
        <v>1543</v>
      </c>
      <c r="AB521" s="79"/>
      <c r="AC521" s="79" t="b">
        <v>0</v>
      </c>
      <c r="AD521" s="79">
        <v>5</v>
      </c>
      <c r="AE521" s="85" t="s">
        <v>2100</v>
      </c>
      <c r="AF521" s="79" t="b">
        <v>1</v>
      </c>
      <c r="AG521" s="79" t="s">
        <v>2139</v>
      </c>
      <c r="AH521" s="79"/>
      <c r="AI521" s="85" t="s">
        <v>1963</v>
      </c>
      <c r="AJ521" s="79" t="b">
        <v>0</v>
      </c>
      <c r="AK521" s="79">
        <v>0</v>
      </c>
      <c r="AL521" s="85" t="s">
        <v>2100</v>
      </c>
      <c r="AM521" s="79" t="s">
        <v>2145</v>
      </c>
      <c r="AN521" s="79" t="b">
        <v>0</v>
      </c>
      <c r="AO521" s="85" t="s">
        <v>1543</v>
      </c>
      <c r="AP521" s="79" t="s">
        <v>178</v>
      </c>
      <c r="AQ521" s="79">
        <v>0</v>
      </c>
      <c r="AR521" s="79">
        <v>0</v>
      </c>
      <c r="AS521" s="79" t="s">
        <v>2154</v>
      </c>
      <c r="AT521" s="79" t="s">
        <v>2157</v>
      </c>
      <c r="AU521" s="79" t="s">
        <v>2159</v>
      </c>
      <c r="AV521" s="79" t="s">
        <v>2161</v>
      </c>
      <c r="AW521" s="79" t="s">
        <v>2164</v>
      </c>
      <c r="AX521" s="79" t="s">
        <v>2167</v>
      </c>
      <c r="AY521" s="79" t="s">
        <v>2170</v>
      </c>
      <c r="AZ521" s="82" t="s">
        <v>2171</v>
      </c>
      <c r="BA521" s="78" t="str">
        <f>REPLACE(INDEX(GroupVertices[Group],MATCH(Edges[[#This Row],[Vertex 1]],GroupVertices[Vertex],0)),1,1,"")</f>
        <v>9</v>
      </c>
      <c r="BB521" s="78" t="str">
        <f>REPLACE(INDEX(GroupVertices[Group],MATCH(Edges[[#This Row],[Vertex 2]],GroupVertices[Vertex],0)),1,1,"")</f>
        <v>9</v>
      </c>
    </row>
    <row r="522" spans="1:54" ht="15">
      <c r="A522" s="65" t="s">
        <v>249</v>
      </c>
      <c r="B522" s="65" t="s">
        <v>249</v>
      </c>
      <c r="C522" s="66" t="s">
        <v>2795</v>
      </c>
      <c r="D522" s="67"/>
      <c r="E522" s="68"/>
      <c r="F522" s="69"/>
      <c r="G522" s="66"/>
      <c r="H522" s="70"/>
      <c r="I522" s="71"/>
      <c r="J522" s="71"/>
      <c r="K522" s="34" t="s">
        <v>65</v>
      </c>
      <c r="L522" s="77">
        <v>522</v>
      </c>
      <c r="M522" s="77"/>
      <c r="N522" s="73"/>
      <c r="O522" s="79" t="s">
        <v>178</v>
      </c>
      <c r="P522" s="81">
        <v>43527.922685185185</v>
      </c>
      <c r="Q522" s="79" t="s">
        <v>368</v>
      </c>
      <c r="R522" s="82" t="s">
        <v>749</v>
      </c>
      <c r="S522" s="79" t="s">
        <v>780</v>
      </c>
      <c r="T522" s="79" t="s">
        <v>787</v>
      </c>
      <c r="U522" s="79"/>
      <c r="V522" s="82" t="s">
        <v>840</v>
      </c>
      <c r="W522" s="81">
        <v>43527.922685185185</v>
      </c>
      <c r="X522" s="82" t="s">
        <v>962</v>
      </c>
      <c r="Y522" s="79"/>
      <c r="Z522" s="79"/>
      <c r="AA522" s="85" t="s">
        <v>1544</v>
      </c>
      <c r="AB522" s="79"/>
      <c r="AC522" s="79" t="b">
        <v>0</v>
      </c>
      <c r="AD522" s="79">
        <v>9</v>
      </c>
      <c r="AE522" s="85" t="s">
        <v>2100</v>
      </c>
      <c r="AF522" s="79" t="b">
        <v>1</v>
      </c>
      <c r="AG522" s="79" t="s">
        <v>2139</v>
      </c>
      <c r="AH522" s="79"/>
      <c r="AI522" s="85" t="s">
        <v>1964</v>
      </c>
      <c r="AJ522" s="79" t="b">
        <v>0</v>
      </c>
      <c r="AK522" s="79">
        <v>1</v>
      </c>
      <c r="AL522" s="85" t="s">
        <v>2100</v>
      </c>
      <c r="AM522" s="79" t="s">
        <v>2145</v>
      </c>
      <c r="AN522" s="79" t="b">
        <v>0</v>
      </c>
      <c r="AO522" s="85" t="s">
        <v>1544</v>
      </c>
      <c r="AP522" s="79" t="s">
        <v>178</v>
      </c>
      <c r="AQ522" s="79">
        <v>0</v>
      </c>
      <c r="AR522" s="79">
        <v>0</v>
      </c>
      <c r="AS522" s="79" t="s">
        <v>2154</v>
      </c>
      <c r="AT522" s="79" t="s">
        <v>2157</v>
      </c>
      <c r="AU522" s="79" t="s">
        <v>2159</v>
      </c>
      <c r="AV522" s="79" t="s">
        <v>2161</v>
      </c>
      <c r="AW522" s="79" t="s">
        <v>2164</v>
      </c>
      <c r="AX522" s="79" t="s">
        <v>2167</v>
      </c>
      <c r="AY522" s="79" t="s">
        <v>2170</v>
      </c>
      <c r="AZ522" s="82" t="s">
        <v>2171</v>
      </c>
      <c r="BA522" s="78" t="str">
        <f>REPLACE(INDEX(GroupVertices[Group],MATCH(Edges[[#This Row],[Vertex 1]],GroupVertices[Vertex],0)),1,1,"")</f>
        <v>9</v>
      </c>
      <c r="BB522" s="78" t="str">
        <f>REPLACE(INDEX(GroupVertices[Group],MATCH(Edges[[#This Row],[Vertex 2]],GroupVertices[Vertex],0)),1,1,"")</f>
        <v>9</v>
      </c>
    </row>
    <row r="523" spans="1:54" ht="15">
      <c r="A523" s="65" t="s">
        <v>271</v>
      </c>
      <c r="B523" s="65" t="s">
        <v>302</v>
      </c>
      <c r="C523" s="66" t="s">
        <v>2797</v>
      </c>
      <c r="D523" s="67"/>
      <c r="E523" s="68"/>
      <c r="F523" s="69"/>
      <c r="G523" s="66"/>
      <c r="H523" s="70"/>
      <c r="I523" s="71"/>
      <c r="J523" s="71"/>
      <c r="K523" s="34" t="s">
        <v>65</v>
      </c>
      <c r="L523" s="77">
        <v>523</v>
      </c>
      <c r="M523" s="77"/>
      <c r="N523" s="73"/>
      <c r="O523" s="79" t="s">
        <v>327</v>
      </c>
      <c r="P523" s="81">
        <v>43534.879282407404</v>
      </c>
      <c r="Q523" s="79" t="s">
        <v>410</v>
      </c>
      <c r="R523" s="79"/>
      <c r="S523" s="79"/>
      <c r="T523" s="79" t="s">
        <v>787</v>
      </c>
      <c r="U523" s="79"/>
      <c r="V523" s="82" t="s">
        <v>861</v>
      </c>
      <c r="W523" s="81">
        <v>43534.879282407404</v>
      </c>
      <c r="X523" s="82" t="s">
        <v>1016</v>
      </c>
      <c r="Y523" s="79"/>
      <c r="Z523" s="79"/>
      <c r="AA523" s="85" t="s">
        <v>1598</v>
      </c>
      <c r="AB523" s="85" t="s">
        <v>1895</v>
      </c>
      <c r="AC523" s="79" t="b">
        <v>0</v>
      </c>
      <c r="AD523" s="79">
        <v>4</v>
      </c>
      <c r="AE523" s="85" t="s">
        <v>2112</v>
      </c>
      <c r="AF523" s="79" t="b">
        <v>0</v>
      </c>
      <c r="AG523" s="79" t="s">
        <v>2139</v>
      </c>
      <c r="AH523" s="79"/>
      <c r="AI523" s="85" t="s">
        <v>2100</v>
      </c>
      <c r="AJ523" s="79" t="b">
        <v>0</v>
      </c>
      <c r="AK523" s="79">
        <v>0</v>
      </c>
      <c r="AL523" s="85" t="s">
        <v>2100</v>
      </c>
      <c r="AM523" s="79" t="s">
        <v>2145</v>
      </c>
      <c r="AN523" s="79" t="b">
        <v>0</v>
      </c>
      <c r="AO523" s="85" t="s">
        <v>1895</v>
      </c>
      <c r="AP523" s="79" t="s">
        <v>178</v>
      </c>
      <c r="AQ523" s="79">
        <v>0</v>
      </c>
      <c r="AR523" s="79">
        <v>0</v>
      </c>
      <c r="AS523" s="79"/>
      <c r="AT523" s="79"/>
      <c r="AU523" s="79"/>
      <c r="AV523" s="79"/>
      <c r="AW523" s="79"/>
      <c r="AX523" s="79"/>
      <c r="AY523" s="79"/>
      <c r="AZ523" s="79"/>
      <c r="BA523" s="78" t="str">
        <f>REPLACE(INDEX(GroupVertices[Group],MATCH(Edges[[#This Row],[Vertex 1]],GroupVertices[Vertex],0)),1,1,"")</f>
        <v>2</v>
      </c>
      <c r="BB523" s="78" t="str">
        <f>REPLACE(INDEX(GroupVertices[Group],MATCH(Edges[[#This Row],[Vertex 2]],GroupVertices[Vertex],0)),1,1,"")</f>
        <v>2</v>
      </c>
    </row>
    <row r="524" spans="1:54" ht="15">
      <c r="A524" s="65" t="s">
        <v>285</v>
      </c>
      <c r="B524" s="65" t="s">
        <v>302</v>
      </c>
      <c r="C524" s="66" t="s">
        <v>2798</v>
      </c>
      <c r="D524" s="67"/>
      <c r="E524" s="68"/>
      <c r="F524" s="69"/>
      <c r="G524" s="66"/>
      <c r="H524" s="70"/>
      <c r="I524" s="71"/>
      <c r="J524" s="71"/>
      <c r="K524" s="34" t="s">
        <v>66</v>
      </c>
      <c r="L524" s="77">
        <v>524</v>
      </c>
      <c r="M524" s="77"/>
      <c r="N524" s="73"/>
      <c r="O524" s="79" t="s">
        <v>326</v>
      </c>
      <c r="P524" s="81">
        <v>43527.9278125</v>
      </c>
      <c r="Q524" s="79" t="s">
        <v>628</v>
      </c>
      <c r="R524" s="79" t="s">
        <v>766</v>
      </c>
      <c r="S524" s="79" t="s">
        <v>783</v>
      </c>
      <c r="T524" s="79" t="s">
        <v>787</v>
      </c>
      <c r="U524" s="79"/>
      <c r="V524" s="82" t="s">
        <v>875</v>
      </c>
      <c r="W524" s="81">
        <v>43527.9278125</v>
      </c>
      <c r="X524" s="82" t="s">
        <v>1303</v>
      </c>
      <c r="Y524" s="79"/>
      <c r="Z524" s="79"/>
      <c r="AA524" s="85" t="s">
        <v>1887</v>
      </c>
      <c r="AB524" s="79"/>
      <c r="AC524" s="79" t="b">
        <v>0</v>
      </c>
      <c r="AD524" s="79">
        <v>4</v>
      </c>
      <c r="AE524" s="85" t="s">
        <v>2100</v>
      </c>
      <c r="AF524" s="79" t="b">
        <v>1</v>
      </c>
      <c r="AG524" s="79" t="s">
        <v>2139</v>
      </c>
      <c r="AH524" s="79"/>
      <c r="AI524" s="85" t="s">
        <v>1964</v>
      </c>
      <c r="AJ524" s="79" t="b">
        <v>0</v>
      </c>
      <c r="AK524" s="79">
        <v>1</v>
      </c>
      <c r="AL524" s="85" t="s">
        <v>2100</v>
      </c>
      <c r="AM524" s="79" t="s">
        <v>2144</v>
      </c>
      <c r="AN524" s="79" t="b">
        <v>0</v>
      </c>
      <c r="AO524" s="85" t="s">
        <v>1887</v>
      </c>
      <c r="AP524" s="79" t="s">
        <v>178</v>
      </c>
      <c r="AQ524" s="79">
        <v>0</v>
      </c>
      <c r="AR524" s="79">
        <v>0</v>
      </c>
      <c r="AS524" s="79"/>
      <c r="AT524" s="79"/>
      <c r="AU524" s="79"/>
      <c r="AV524" s="79"/>
      <c r="AW524" s="79"/>
      <c r="AX524" s="79"/>
      <c r="AY524" s="79"/>
      <c r="AZ524" s="79"/>
      <c r="BA524" s="78" t="str">
        <f>REPLACE(INDEX(GroupVertices[Group],MATCH(Edges[[#This Row],[Vertex 1]],GroupVertices[Vertex],0)),1,1,"")</f>
        <v>4</v>
      </c>
      <c r="BB524" s="78" t="str">
        <f>REPLACE(INDEX(GroupVertices[Group],MATCH(Edges[[#This Row],[Vertex 2]],GroupVertices[Vertex],0)),1,1,"")</f>
        <v>2</v>
      </c>
    </row>
    <row r="525" spans="1:54" ht="15">
      <c r="A525" s="65" t="s">
        <v>285</v>
      </c>
      <c r="B525" s="65" t="s">
        <v>302</v>
      </c>
      <c r="C525" s="66" t="s">
        <v>2798</v>
      </c>
      <c r="D525" s="67"/>
      <c r="E525" s="68"/>
      <c r="F525" s="69"/>
      <c r="G525" s="66"/>
      <c r="H525" s="70"/>
      <c r="I525" s="71"/>
      <c r="J525" s="71"/>
      <c r="K525" s="34" t="s">
        <v>66</v>
      </c>
      <c r="L525" s="77">
        <v>525</v>
      </c>
      <c r="M525" s="77"/>
      <c r="N525" s="73"/>
      <c r="O525" s="79" t="s">
        <v>326</v>
      </c>
      <c r="P525" s="81">
        <v>43534.86974537037</v>
      </c>
      <c r="Q525" s="79" t="s">
        <v>615</v>
      </c>
      <c r="R525" s="79"/>
      <c r="S525" s="79"/>
      <c r="T525" s="79" t="s">
        <v>787</v>
      </c>
      <c r="U525" s="79"/>
      <c r="V525" s="82" t="s">
        <v>875</v>
      </c>
      <c r="W525" s="81">
        <v>43534.86974537037</v>
      </c>
      <c r="X525" s="82" t="s">
        <v>1289</v>
      </c>
      <c r="Y525" s="79"/>
      <c r="Z525" s="79"/>
      <c r="AA525" s="85" t="s">
        <v>1873</v>
      </c>
      <c r="AB525" s="85" t="s">
        <v>1851</v>
      </c>
      <c r="AC525" s="79" t="b">
        <v>0</v>
      </c>
      <c r="AD525" s="79">
        <v>4</v>
      </c>
      <c r="AE525" s="85" t="s">
        <v>2131</v>
      </c>
      <c r="AF525" s="79" t="b">
        <v>0</v>
      </c>
      <c r="AG525" s="79" t="s">
        <v>2139</v>
      </c>
      <c r="AH525" s="79"/>
      <c r="AI525" s="85" t="s">
        <v>2100</v>
      </c>
      <c r="AJ525" s="79" t="b">
        <v>0</v>
      </c>
      <c r="AK525" s="79">
        <v>0</v>
      </c>
      <c r="AL525" s="85" t="s">
        <v>2100</v>
      </c>
      <c r="AM525" s="79" t="s">
        <v>2144</v>
      </c>
      <c r="AN525" s="79" t="b">
        <v>0</v>
      </c>
      <c r="AO525" s="85" t="s">
        <v>1851</v>
      </c>
      <c r="AP525" s="79" t="s">
        <v>178</v>
      </c>
      <c r="AQ525" s="79">
        <v>0</v>
      </c>
      <c r="AR525" s="79">
        <v>0</v>
      </c>
      <c r="AS525" s="79"/>
      <c r="AT525" s="79"/>
      <c r="AU525" s="79"/>
      <c r="AV525" s="79"/>
      <c r="AW525" s="79"/>
      <c r="AX525" s="79"/>
      <c r="AY525" s="79"/>
      <c r="AZ525" s="79"/>
      <c r="BA525" s="78" t="str">
        <f>REPLACE(INDEX(GroupVertices[Group],MATCH(Edges[[#This Row],[Vertex 1]],GroupVertices[Vertex],0)),1,1,"")</f>
        <v>4</v>
      </c>
      <c r="BB525" s="78" t="str">
        <f>REPLACE(INDEX(GroupVertices[Group],MATCH(Edges[[#This Row],[Vertex 2]],GroupVertices[Vertex],0)),1,1,"")</f>
        <v>2</v>
      </c>
    </row>
    <row r="526" spans="1:54" ht="15">
      <c r="A526" s="65" t="s">
        <v>278</v>
      </c>
      <c r="B526" s="65" t="s">
        <v>302</v>
      </c>
      <c r="C526" s="66" t="s">
        <v>2797</v>
      </c>
      <c r="D526" s="67"/>
      <c r="E526" s="68"/>
      <c r="F526" s="69"/>
      <c r="G526" s="66"/>
      <c r="H526" s="70"/>
      <c r="I526" s="71"/>
      <c r="J526" s="71"/>
      <c r="K526" s="34" t="s">
        <v>66</v>
      </c>
      <c r="L526" s="77">
        <v>526</v>
      </c>
      <c r="M526" s="77"/>
      <c r="N526" s="73"/>
      <c r="O526" s="79" t="s">
        <v>327</v>
      </c>
      <c r="P526" s="81">
        <v>43534.858877314815</v>
      </c>
      <c r="Q526" s="79" t="s">
        <v>598</v>
      </c>
      <c r="R526" s="79"/>
      <c r="S526" s="79"/>
      <c r="T526" s="79" t="s">
        <v>787</v>
      </c>
      <c r="U526" s="79"/>
      <c r="V526" s="82" t="s">
        <v>868</v>
      </c>
      <c r="W526" s="81">
        <v>43534.858877314815</v>
      </c>
      <c r="X526" s="82" t="s">
        <v>1267</v>
      </c>
      <c r="Y526" s="79"/>
      <c r="Z526" s="79"/>
      <c r="AA526" s="85" t="s">
        <v>1851</v>
      </c>
      <c r="AB526" s="85" t="s">
        <v>1878</v>
      </c>
      <c r="AC526" s="79" t="b">
        <v>0</v>
      </c>
      <c r="AD526" s="79">
        <v>2</v>
      </c>
      <c r="AE526" s="85" t="s">
        <v>2112</v>
      </c>
      <c r="AF526" s="79" t="b">
        <v>0</v>
      </c>
      <c r="AG526" s="79" t="s">
        <v>2139</v>
      </c>
      <c r="AH526" s="79"/>
      <c r="AI526" s="85" t="s">
        <v>2100</v>
      </c>
      <c r="AJ526" s="79" t="b">
        <v>0</v>
      </c>
      <c r="AK526" s="79">
        <v>0</v>
      </c>
      <c r="AL526" s="85" t="s">
        <v>2100</v>
      </c>
      <c r="AM526" s="79" t="s">
        <v>2144</v>
      </c>
      <c r="AN526" s="79" t="b">
        <v>0</v>
      </c>
      <c r="AO526" s="85" t="s">
        <v>1878</v>
      </c>
      <c r="AP526" s="79" t="s">
        <v>178</v>
      </c>
      <c r="AQ526" s="79">
        <v>0</v>
      </c>
      <c r="AR526" s="79">
        <v>0</v>
      </c>
      <c r="AS526" s="79"/>
      <c r="AT526" s="79"/>
      <c r="AU526" s="79"/>
      <c r="AV526" s="79"/>
      <c r="AW526" s="79"/>
      <c r="AX526" s="79"/>
      <c r="AY526" s="79"/>
      <c r="AZ526" s="79"/>
      <c r="BA526" s="78" t="str">
        <f>REPLACE(INDEX(GroupVertices[Group],MATCH(Edges[[#This Row],[Vertex 1]],GroupVertices[Vertex],0)),1,1,"")</f>
        <v>2</v>
      </c>
      <c r="BB526" s="78" t="str">
        <f>REPLACE(INDEX(GroupVertices[Group],MATCH(Edges[[#This Row],[Vertex 2]],GroupVertices[Vertex],0)),1,1,"")</f>
        <v>2</v>
      </c>
    </row>
    <row r="527" spans="1:54" ht="15">
      <c r="A527" s="65" t="s">
        <v>299</v>
      </c>
      <c r="B527" s="65" t="s">
        <v>302</v>
      </c>
      <c r="C527" s="66" t="s">
        <v>2797</v>
      </c>
      <c r="D527" s="67"/>
      <c r="E527" s="68"/>
      <c r="F527" s="69"/>
      <c r="G527" s="66"/>
      <c r="H527" s="70"/>
      <c r="I527" s="71"/>
      <c r="J527" s="71"/>
      <c r="K527" s="34" t="s">
        <v>66</v>
      </c>
      <c r="L527" s="77">
        <v>527</v>
      </c>
      <c r="M527" s="77"/>
      <c r="N527" s="73"/>
      <c r="O527" s="79" t="s">
        <v>327</v>
      </c>
      <c r="P527" s="81">
        <v>43534.91321759259</v>
      </c>
      <c r="Q527" s="79" t="s">
        <v>616</v>
      </c>
      <c r="R527" s="79"/>
      <c r="S527" s="79"/>
      <c r="T527" s="79" t="s">
        <v>787</v>
      </c>
      <c r="U527" s="79"/>
      <c r="V527" s="82" t="s">
        <v>889</v>
      </c>
      <c r="W527" s="81">
        <v>43534.91321759259</v>
      </c>
      <c r="X527" s="82" t="s">
        <v>1291</v>
      </c>
      <c r="Y527" s="79"/>
      <c r="Z527" s="79"/>
      <c r="AA527" s="85" t="s">
        <v>1875</v>
      </c>
      <c r="AB527" s="85" t="s">
        <v>1878</v>
      </c>
      <c r="AC527" s="79" t="b">
        <v>0</v>
      </c>
      <c r="AD527" s="79">
        <v>2</v>
      </c>
      <c r="AE527" s="85" t="s">
        <v>2112</v>
      </c>
      <c r="AF527" s="79" t="b">
        <v>0</v>
      </c>
      <c r="AG527" s="79" t="s">
        <v>2139</v>
      </c>
      <c r="AH527" s="79"/>
      <c r="AI527" s="85" t="s">
        <v>2100</v>
      </c>
      <c r="AJ527" s="79" t="b">
        <v>0</v>
      </c>
      <c r="AK527" s="79">
        <v>0</v>
      </c>
      <c r="AL527" s="85" t="s">
        <v>2100</v>
      </c>
      <c r="AM527" s="79" t="s">
        <v>2145</v>
      </c>
      <c r="AN527" s="79" t="b">
        <v>0</v>
      </c>
      <c r="AO527" s="85" t="s">
        <v>1878</v>
      </c>
      <c r="AP527" s="79" t="s">
        <v>178</v>
      </c>
      <c r="AQ527" s="79">
        <v>0</v>
      </c>
      <c r="AR527" s="79">
        <v>0</v>
      </c>
      <c r="AS527" s="79"/>
      <c r="AT527" s="79"/>
      <c r="AU527" s="79"/>
      <c r="AV527" s="79"/>
      <c r="AW527" s="79"/>
      <c r="AX527" s="79"/>
      <c r="AY527" s="79"/>
      <c r="AZ527" s="79"/>
      <c r="BA527" s="78" t="str">
        <f>REPLACE(INDEX(GroupVertices[Group],MATCH(Edges[[#This Row],[Vertex 1]],GroupVertices[Vertex],0)),1,1,"")</f>
        <v>2</v>
      </c>
      <c r="BB527" s="78" t="str">
        <f>REPLACE(INDEX(GroupVertices[Group],MATCH(Edges[[#This Row],[Vertex 2]],GroupVertices[Vertex],0)),1,1,"")</f>
        <v>2</v>
      </c>
    </row>
    <row r="528" spans="1:54" ht="15">
      <c r="A528" s="65" t="s">
        <v>299</v>
      </c>
      <c r="B528" s="65" t="s">
        <v>302</v>
      </c>
      <c r="C528" s="66" t="s">
        <v>2797</v>
      </c>
      <c r="D528" s="67"/>
      <c r="E528" s="68"/>
      <c r="F528" s="69"/>
      <c r="G528" s="66"/>
      <c r="H528" s="70"/>
      <c r="I528" s="71"/>
      <c r="J528" s="71"/>
      <c r="K528" s="34" t="s">
        <v>66</v>
      </c>
      <c r="L528" s="77">
        <v>528</v>
      </c>
      <c r="M528" s="77"/>
      <c r="N528" s="73"/>
      <c r="O528" s="79" t="s">
        <v>327</v>
      </c>
      <c r="P528" s="81">
        <v>43534.91721064815</v>
      </c>
      <c r="Q528" s="79" t="s">
        <v>622</v>
      </c>
      <c r="R528" s="79"/>
      <c r="S528" s="79"/>
      <c r="T528" s="79" t="s">
        <v>787</v>
      </c>
      <c r="U528" s="79"/>
      <c r="V528" s="82" t="s">
        <v>889</v>
      </c>
      <c r="W528" s="81">
        <v>43534.91721064815</v>
      </c>
      <c r="X528" s="82" t="s">
        <v>1297</v>
      </c>
      <c r="Y528" s="79"/>
      <c r="Z528" s="79"/>
      <c r="AA528" s="85" t="s">
        <v>1881</v>
      </c>
      <c r="AB528" s="85" t="s">
        <v>1892</v>
      </c>
      <c r="AC528" s="79" t="b">
        <v>0</v>
      </c>
      <c r="AD528" s="79">
        <v>1</v>
      </c>
      <c r="AE528" s="85" t="s">
        <v>2112</v>
      </c>
      <c r="AF528" s="79" t="b">
        <v>0</v>
      </c>
      <c r="AG528" s="79" t="s">
        <v>2139</v>
      </c>
      <c r="AH528" s="79"/>
      <c r="AI528" s="85" t="s">
        <v>2100</v>
      </c>
      <c r="AJ528" s="79" t="b">
        <v>0</v>
      </c>
      <c r="AK528" s="79">
        <v>0</v>
      </c>
      <c r="AL528" s="85" t="s">
        <v>2100</v>
      </c>
      <c r="AM528" s="79" t="s">
        <v>2145</v>
      </c>
      <c r="AN528" s="79" t="b">
        <v>0</v>
      </c>
      <c r="AO528" s="85" t="s">
        <v>1892</v>
      </c>
      <c r="AP528" s="79" t="s">
        <v>178</v>
      </c>
      <c r="AQ528" s="79">
        <v>0</v>
      </c>
      <c r="AR528" s="79">
        <v>0</v>
      </c>
      <c r="AS528" s="79"/>
      <c r="AT528" s="79"/>
      <c r="AU528" s="79"/>
      <c r="AV528" s="79"/>
      <c r="AW528" s="79"/>
      <c r="AX528" s="79"/>
      <c r="AY528" s="79"/>
      <c r="AZ528" s="79"/>
      <c r="BA528" s="78" t="str">
        <f>REPLACE(INDEX(GroupVertices[Group],MATCH(Edges[[#This Row],[Vertex 1]],GroupVertices[Vertex],0)),1,1,"")</f>
        <v>2</v>
      </c>
      <c r="BB528" s="78" t="str">
        <f>REPLACE(INDEX(GroupVertices[Group],MATCH(Edges[[#This Row],[Vertex 2]],GroupVertices[Vertex],0)),1,1,"")</f>
        <v>2</v>
      </c>
    </row>
    <row r="529" spans="1:54" ht="15">
      <c r="A529" s="65" t="s">
        <v>277</v>
      </c>
      <c r="B529" s="65" t="s">
        <v>302</v>
      </c>
      <c r="C529" s="66" t="s">
        <v>2797</v>
      </c>
      <c r="D529" s="67"/>
      <c r="E529" s="68"/>
      <c r="F529" s="69"/>
      <c r="G529" s="66"/>
      <c r="H529" s="70"/>
      <c r="I529" s="71"/>
      <c r="J529" s="71"/>
      <c r="K529" s="34" t="s">
        <v>65</v>
      </c>
      <c r="L529" s="77">
        <v>529</v>
      </c>
      <c r="M529" s="77"/>
      <c r="N529" s="73"/>
      <c r="O529" s="79" t="s">
        <v>327</v>
      </c>
      <c r="P529" s="81">
        <v>43534.85732638889</v>
      </c>
      <c r="Q529" s="79" t="s">
        <v>485</v>
      </c>
      <c r="R529" s="79"/>
      <c r="S529" s="79"/>
      <c r="T529" s="79" t="s">
        <v>794</v>
      </c>
      <c r="U529" s="79"/>
      <c r="V529" s="82" t="s">
        <v>867</v>
      </c>
      <c r="W529" s="81">
        <v>43534.85732638889</v>
      </c>
      <c r="X529" s="82" t="s">
        <v>1127</v>
      </c>
      <c r="Y529" s="79"/>
      <c r="Z529" s="79"/>
      <c r="AA529" s="85" t="s">
        <v>1709</v>
      </c>
      <c r="AB529" s="85" t="s">
        <v>1892</v>
      </c>
      <c r="AC529" s="79" t="b">
        <v>0</v>
      </c>
      <c r="AD529" s="79">
        <v>9</v>
      </c>
      <c r="AE529" s="85" t="s">
        <v>2112</v>
      </c>
      <c r="AF529" s="79" t="b">
        <v>0</v>
      </c>
      <c r="AG529" s="79" t="s">
        <v>2139</v>
      </c>
      <c r="AH529" s="79"/>
      <c r="AI529" s="85" t="s">
        <v>2100</v>
      </c>
      <c r="AJ529" s="79" t="b">
        <v>0</v>
      </c>
      <c r="AK529" s="79">
        <v>1</v>
      </c>
      <c r="AL529" s="85" t="s">
        <v>2100</v>
      </c>
      <c r="AM529" s="79" t="s">
        <v>2149</v>
      </c>
      <c r="AN529" s="79" t="b">
        <v>0</v>
      </c>
      <c r="AO529" s="85" t="s">
        <v>1892</v>
      </c>
      <c r="AP529" s="79" t="s">
        <v>178</v>
      </c>
      <c r="AQ529" s="79">
        <v>0</v>
      </c>
      <c r="AR529" s="79">
        <v>0</v>
      </c>
      <c r="AS529" s="79"/>
      <c r="AT529" s="79"/>
      <c r="AU529" s="79"/>
      <c r="AV529" s="79"/>
      <c r="AW529" s="79"/>
      <c r="AX529" s="79"/>
      <c r="AY529" s="79"/>
      <c r="AZ529" s="79"/>
      <c r="BA529" s="78" t="str">
        <f>REPLACE(INDEX(GroupVertices[Group],MATCH(Edges[[#This Row],[Vertex 1]],GroupVertices[Vertex],0)),1,1,"")</f>
        <v>2</v>
      </c>
      <c r="BB529" s="78" t="str">
        <f>REPLACE(INDEX(GroupVertices[Group],MATCH(Edges[[#This Row],[Vertex 2]],GroupVertices[Vertex],0)),1,1,"")</f>
        <v>2</v>
      </c>
    </row>
    <row r="530" spans="1:54" ht="15">
      <c r="A530" s="65" t="s">
        <v>302</v>
      </c>
      <c r="B530" s="65" t="s">
        <v>302</v>
      </c>
      <c r="C530" s="66" t="s">
        <v>2795</v>
      </c>
      <c r="D530" s="67"/>
      <c r="E530" s="68"/>
      <c r="F530" s="69"/>
      <c r="G530" s="66"/>
      <c r="H530" s="70"/>
      <c r="I530" s="71"/>
      <c r="J530" s="71"/>
      <c r="K530" s="34" t="s">
        <v>65</v>
      </c>
      <c r="L530" s="77">
        <v>530</v>
      </c>
      <c r="M530" s="77"/>
      <c r="N530" s="73"/>
      <c r="O530" s="79" t="s">
        <v>178</v>
      </c>
      <c r="P530" s="81">
        <v>43534.852164351854</v>
      </c>
      <c r="Q530" s="79" t="s">
        <v>629</v>
      </c>
      <c r="R530" s="79"/>
      <c r="S530" s="79"/>
      <c r="T530" s="79" t="s">
        <v>787</v>
      </c>
      <c r="U530" s="79"/>
      <c r="V530" s="82" t="s">
        <v>892</v>
      </c>
      <c r="W530" s="81">
        <v>43534.852164351854</v>
      </c>
      <c r="X530" s="82" t="s">
        <v>1305</v>
      </c>
      <c r="Y530" s="79"/>
      <c r="Z530" s="79"/>
      <c r="AA530" s="85" t="s">
        <v>1889</v>
      </c>
      <c r="AB530" s="79"/>
      <c r="AC530" s="79" t="b">
        <v>0</v>
      </c>
      <c r="AD530" s="79">
        <v>5</v>
      </c>
      <c r="AE530" s="85" t="s">
        <v>2100</v>
      </c>
      <c r="AF530" s="79" t="b">
        <v>0</v>
      </c>
      <c r="AG530" s="79" t="s">
        <v>2139</v>
      </c>
      <c r="AH530" s="79"/>
      <c r="AI530" s="85" t="s">
        <v>2100</v>
      </c>
      <c r="AJ530" s="79" t="b">
        <v>0</v>
      </c>
      <c r="AK530" s="79">
        <v>0</v>
      </c>
      <c r="AL530" s="85" t="s">
        <v>2100</v>
      </c>
      <c r="AM530" s="79" t="s">
        <v>2144</v>
      </c>
      <c r="AN530" s="79" t="b">
        <v>0</v>
      </c>
      <c r="AO530" s="85" t="s">
        <v>1889</v>
      </c>
      <c r="AP530" s="79" t="s">
        <v>178</v>
      </c>
      <c r="AQ530" s="79">
        <v>0</v>
      </c>
      <c r="AR530" s="79">
        <v>0</v>
      </c>
      <c r="AS530" s="79"/>
      <c r="AT530" s="79"/>
      <c r="AU530" s="79"/>
      <c r="AV530" s="79"/>
      <c r="AW530" s="79"/>
      <c r="AX530" s="79"/>
      <c r="AY530" s="79"/>
      <c r="AZ530" s="79"/>
      <c r="BA530" s="78" t="str">
        <f>REPLACE(INDEX(GroupVertices[Group],MATCH(Edges[[#This Row],[Vertex 1]],GroupVertices[Vertex],0)),1,1,"")</f>
        <v>2</v>
      </c>
      <c r="BB530" s="78" t="str">
        <f>REPLACE(INDEX(GroupVertices[Group],MATCH(Edges[[#This Row],[Vertex 2]],GroupVertices[Vertex],0)),1,1,"")</f>
        <v>2</v>
      </c>
    </row>
    <row r="531" spans="1:54" ht="15">
      <c r="A531" s="65" t="s">
        <v>302</v>
      </c>
      <c r="B531" s="65" t="s">
        <v>302</v>
      </c>
      <c r="C531" s="66" t="s">
        <v>2795</v>
      </c>
      <c r="D531" s="67"/>
      <c r="E531" s="68"/>
      <c r="F531" s="69"/>
      <c r="G531" s="66"/>
      <c r="H531" s="70"/>
      <c r="I531" s="71"/>
      <c r="J531" s="71"/>
      <c r="K531" s="34" t="s">
        <v>65</v>
      </c>
      <c r="L531" s="77">
        <v>531</v>
      </c>
      <c r="M531" s="77"/>
      <c r="N531" s="73"/>
      <c r="O531" s="79" t="s">
        <v>178</v>
      </c>
      <c r="P531" s="81">
        <v>43534.85318287037</v>
      </c>
      <c r="Q531" s="79" t="s">
        <v>630</v>
      </c>
      <c r="R531" s="79"/>
      <c r="S531" s="79"/>
      <c r="T531" s="79" t="s">
        <v>787</v>
      </c>
      <c r="U531" s="79"/>
      <c r="V531" s="82" t="s">
        <v>892</v>
      </c>
      <c r="W531" s="81">
        <v>43534.85318287037</v>
      </c>
      <c r="X531" s="82" t="s">
        <v>1306</v>
      </c>
      <c r="Y531" s="79"/>
      <c r="Z531" s="79"/>
      <c r="AA531" s="85" t="s">
        <v>1890</v>
      </c>
      <c r="AB531" s="79"/>
      <c r="AC531" s="79" t="b">
        <v>0</v>
      </c>
      <c r="AD531" s="79">
        <v>1</v>
      </c>
      <c r="AE531" s="85" t="s">
        <v>2100</v>
      </c>
      <c r="AF531" s="79" t="b">
        <v>0</v>
      </c>
      <c r="AG531" s="79" t="s">
        <v>2139</v>
      </c>
      <c r="AH531" s="79"/>
      <c r="AI531" s="85" t="s">
        <v>2100</v>
      </c>
      <c r="AJ531" s="79" t="b">
        <v>0</v>
      </c>
      <c r="AK531" s="79">
        <v>0</v>
      </c>
      <c r="AL531" s="85" t="s">
        <v>2100</v>
      </c>
      <c r="AM531" s="79" t="s">
        <v>2144</v>
      </c>
      <c r="AN531" s="79" t="b">
        <v>0</v>
      </c>
      <c r="AO531" s="85" t="s">
        <v>1890</v>
      </c>
      <c r="AP531" s="79" t="s">
        <v>178</v>
      </c>
      <c r="AQ531" s="79">
        <v>0</v>
      </c>
      <c r="AR531" s="79">
        <v>0</v>
      </c>
      <c r="AS531" s="79"/>
      <c r="AT531" s="79"/>
      <c r="AU531" s="79"/>
      <c r="AV531" s="79"/>
      <c r="AW531" s="79"/>
      <c r="AX531" s="79"/>
      <c r="AY531" s="79"/>
      <c r="AZ531" s="79"/>
      <c r="BA531" s="78" t="str">
        <f>REPLACE(INDEX(GroupVertices[Group],MATCH(Edges[[#This Row],[Vertex 1]],GroupVertices[Vertex],0)),1,1,"")</f>
        <v>2</v>
      </c>
      <c r="BB531" s="78" t="str">
        <f>REPLACE(INDEX(GroupVertices[Group],MATCH(Edges[[#This Row],[Vertex 2]],GroupVertices[Vertex],0)),1,1,"")</f>
        <v>2</v>
      </c>
    </row>
    <row r="532" spans="1:54" ht="15">
      <c r="A532" s="65" t="s">
        <v>302</v>
      </c>
      <c r="B532" s="65" t="s">
        <v>302</v>
      </c>
      <c r="C532" s="66" t="s">
        <v>2795</v>
      </c>
      <c r="D532" s="67"/>
      <c r="E532" s="68"/>
      <c r="F532" s="69"/>
      <c r="G532" s="66"/>
      <c r="H532" s="70"/>
      <c r="I532" s="71"/>
      <c r="J532" s="71"/>
      <c r="K532" s="34" t="s">
        <v>65</v>
      </c>
      <c r="L532" s="77">
        <v>532</v>
      </c>
      <c r="M532" s="77"/>
      <c r="N532" s="73"/>
      <c r="O532" s="79" t="s">
        <v>178</v>
      </c>
      <c r="P532" s="81">
        <v>43534.8549537037</v>
      </c>
      <c r="Q532" s="79" t="s">
        <v>631</v>
      </c>
      <c r="R532" s="79"/>
      <c r="S532" s="79"/>
      <c r="T532" s="79" t="s">
        <v>787</v>
      </c>
      <c r="U532" s="79"/>
      <c r="V532" s="82" t="s">
        <v>892</v>
      </c>
      <c r="W532" s="81">
        <v>43534.8549537037</v>
      </c>
      <c r="X532" s="82" t="s">
        <v>1307</v>
      </c>
      <c r="Y532" s="79"/>
      <c r="Z532" s="79"/>
      <c r="AA532" s="85" t="s">
        <v>1891</v>
      </c>
      <c r="AB532" s="79"/>
      <c r="AC532" s="79" t="b">
        <v>0</v>
      </c>
      <c r="AD532" s="79">
        <v>2</v>
      </c>
      <c r="AE532" s="85" t="s">
        <v>2100</v>
      </c>
      <c r="AF532" s="79" t="b">
        <v>0</v>
      </c>
      <c r="AG532" s="79" t="s">
        <v>2139</v>
      </c>
      <c r="AH532" s="79"/>
      <c r="AI532" s="85" t="s">
        <v>2100</v>
      </c>
      <c r="AJ532" s="79" t="b">
        <v>0</v>
      </c>
      <c r="AK532" s="79">
        <v>0</v>
      </c>
      <c r="AL532" s="85" t="s">
        <v>2100</v>
      </c>
      <c r="AM532" s="79" t="s">
        <v>2144</v>
      </c>
      <c r="AN532" s="79" t="b">
        <v>0</v>
      </c>
      <c r="AO532" s="85" t="s">
        <v>1891</v>
      </c>
      <c r="AP532" s="79" t="s">
        <v>178</v>
      </c>
      <c r="AQ532" s="79">
        <v>0</v>
      </c>
      <c r="AR532" s="79">
        <v>0</v>
      </c>
      <c r="AS532" s="79"/>
      <c r="AT532" s="79"/>
      <c r="AU532" s="79"/>
      <c r="AV532" s="79"/>
      <c r="AW532" s="79"/>
      <c r="AX532" s="79"/>
      <c r="AY532" s="79"/>
      <c r="AZ532" s="79"/>
      <c r="BA532" s="78" t="str">
        <f>REPLACE(INDEX(GroupVertices[Group],MATCH(Edges[[#This Row],[Vertex 1]],GroupVertices[Vertex],0)),1,1,"")</f>
        <v>2</v>
      </c>
      <c r="BB532" s="78" t="str">
        <f>REPLACE(INDEX(GroupVertices[Group],MATCH(Edges[[#This Row],[Vertex 2]],GroupVertices[Vertex],0)),1,1,"")</f>
        <v>2</v>
      </c>
    </row>
    <row r="533" spans="1:54" ht="15">
      <c r="A533" s="65" t="s">
        <v>302</v>
      </c>
      <c r="B533" s="65" t="s">
        <v>302</v>
      </c>
      <c r="C533" s="66" t="s">
        <v>2795</v>
      </c>
      <c r="D533" s="67"/>
      <c r="E533" s="68"/>
      <c r="F533" s="69"/>
      <c r="G533" s="66"/>
      <c r="H533" s="70"/>
      <c r="I533" s="71"/>
      <c r="J533" s="71"/>
      <c r="K533" s="34" t="s">
        <v>65</v>
      </c>
      <c r="L533" s="77">
        <v>533</v>
      </c>
      <c r="M533" s="77"/>
      <c r="N533" s="73"/>
      <c r="O533" s="79" t="s">
        <v>178</v>
      </c>
      <c r="P533" s="81">
        <v>43534.85650462963</v>
      </c>
      <c r="Q533" s="79" t="s">
        <v>632</v>
      </c>
      <c r="R533" s="79"/>
      <c r="S533" s="79"/>
      <c r="T533" s="79" t="s">
        <v>787</v>
      </c>
      <c r="U533" s="79"/>
      <c r="V533" s="82" t="s">
        <v>892</v>
      </c>
      <c r="W533" s="81">
        <v>43534.85650462963</v>
      </c>
      <c r="X533" s="82" t="s">
        <v>1308</v>
      </c>
      <c r="Y533" s="79"/>
      <c r="Z533" s="79"/>
      <c r="AA533" s="85" t="s">
        <v>1892</v>
      </c>
      <c r="AB533" s="79"/>
      <c r="AC533" s="79" t="b">
        <v>0</v>
      </c>
      <c r="AD533" s="79">
        <v>6</v>
      </c>
      <c r="AE533" s="85" t="s">
        <v>2100</v>
      </c>
      <c r="AF533" s="79" t="b">
        <v>0</v>
      </c>
      <c r="AG533" s="79" t="s">
        <v>2139</v>
      </c>
      <c r="AH533" s="79"/>
      <c r="AI533" s="85" t="s">
        <v>2100</v>
      </c>
      <c r="AJ533" s="79" t="b">
        <v>0</v>
      </c>
      <c r="AK533" s="79">
        <v>0</v>
      </c>
      <c r="AL533" s="85" t="s">
        <v>2100</v>
      </c>
      <c r="AM533" s="79" t="s">
        <v>2144</v>
      </c>
      <c r="AN533" s="79" t="b">
        <v>0</v>
      </c>
      <c r="AO533" s="85" t="s">
        <v>1892</v>
      </c>
      <c r="AP533" s="79" t="s">
        <v>178</v>
      </c>
      <c r="AQ533" s="79">
        <v>0</v>
      </c>
      <c r="AR533" s="79">
        <v>0</v>
      </c>
      <c r="AS533" s="79"/>
      <c r="AT533" s="79"/>
      <c r="AU533" s="79"/>
      <c r="AV533" s="79"/>
      <c r="AW533" s="79"/>
      <c r="AX533" s="79"/>
      <c r="AY533" s="79"/>
      <c r="AZ533" s="79"/>
      <c r="BA533" s="78" t="str">
        <f>REPLACE(INDEX(GroupVertices[Group],MATCH(Edges[[#This Row],[Vertex 1]],GroupVertices[Vertex],0)),1,1,"")</f>
        <v>2</v>
      </c>
      <c r="BB533" s="78" t="str">
        <f>REPLACE(INDEX(GroupVertices[Group],MATCH(Edges[[#This Row],[Vertex 2]],GroupVertices[Vertex],0)),1,1,"")</f>
        <v>2</v>
      </c>
    </row>
    <row r="534" spans="1:54" ht="15">
      <c r="A534" s="65" t="s">
        <v>302</v>
      </c>
      <c r="B534" s="65" t="s">
        <v>302</v>
      </c>
      <c r="C534" s="66" t="s">
        <v>2795</v>
      </c>
      <c r="D534" s="67"/>
      <c r="E534" s="68"/>
      <c r="F534" s="69"/>
      <c r="G534" s="66"/>
      <c r="H534" s="70"/>
      <c r="I534" s="71"/>
      <c r="J534" s="71"/>
      <c r="K534" s="34" t="s">
        <v>65</v>
      </c>
      <c r="L534" s="77">
        <v>534</v>
      </c>
      <c r="M534" s="77"/>
      <c r="N534" s="73"/>
      <c r="O534" s="79" t="s">
        <v>178</v>
      </c>
      <c r="P534" s="81">
        <v>43534.86369212963</v>
      </c>
      <c r="Q534" s="79" t="s">
        <v>633</v>
      </c>
      <c r="R534" s="79"/>
      <c r="S534" s="79"/>
      <c r="T534" s="79" t="s">
        <v>787</v>
      </c>
      <c r="U534" s="79"/>
      <c r="V534" s="82" t="s">
        <v>892</v>
      </c>
      <c r="W534" s="81">
        <v>43534.86369212963</v>
      </c>
      <c r="X534" s="82" t="s">
        <v>1309</v>
      </c>
      <c r="Y534" s="79"/>
      <c r="Z534" s="79"/>
      <c r="AA534" s="85" t="s">
        <v>1893</v>
      </c>
      <c r="AB534" s="79"/>
      <c r="AC534" s="79" t="b">
        <v>0</v>
      </c>
      <c r="AD534" s="79">
        <v>6</v>
      </c>
      <c r="AE534" s="85" t="s">
        <v>2100</v>
      </c>
      <c r="AF534" s="79" t="b">
        <v>0</v>
      </c>
      <c r="AG534" s="79" t="s">
        <v>2139</v>
      </c>
      <c r="AH534" s="79"/>
      <c r="AI534" s="85" t="s">
        <v>2100</v>
      </c>
      <c r="AJ534" s="79" t="b">
        <v>0</v>
      </c>
      <c r="AK534" s="79">
        <v>0</v>
      </c>
      <c r="AL534" s="85" t="s">
        <v>2100</v>
      </c>
      <c r="AM534" s="79" t="s">
        <v>2144</v>
      </c>
      <c r="AN534" s="79" t="b">
        <v>0</v>
      </c>
      <c r="AO534" s="85" t="s">
        <v>1893</v>
      </c>
      <c r="AP534" s="79" t="s">
        <v>178</v>
      </c>
      <c r="AQ534" s="79">
        <v>0</v>
      </c>
      <c r="AR534" s="79">
        <v>0</v>
      </c>
      <c r="AS534" s="79"/>
      <c r="AT534" s="79"/>
      <c r="AU534" s="79"/>
      <c r="AV534" s="79"/>
      <c r="AW534" s="79"/>
      <c r="AX534" s="79"/>
      <c r="AY534" s="79"/>
      <c r="AZ534" s="79"/>
      <c r="BA534" s="78" t="str">
        <f>REPLACE(INDEX(GroupVertices[Group],MATCH(Edges[[#This Row],[Vertex 1]],GroupVertices[Vertex],0)),1,1,"")</f>
        <v>2</v>
      </c>
      <c r="BB534" s="78" t="str">
        <f>REPLACE(INDEX(GroupVertices[Group],MATCH(Edges[[#This Row],[Vertex 2]],GroupVertices[Vertex],0)),1,1,"")</f>
        <v>2</v>
      </c>
    </row>
    <row r="535" spans="1:54" ht="15">
      <c r="A535" s="65" t="s">
        <v>302</v>
      </c>
      <c r="B535" s="65" t="s">
        <v>302</v>
      </c>
      <c r="C535" s="66" t="s">
        <v>2795</v>
      </c>
      <c r="D535" s="67"/>
      <c r="E535" s="68"/>
      <c r="F535" s="69"/>
      <c r="G535" s="66"/>
      <c r="H535" s="70"/>
      <c r="I535" s="71"/>
      <c r="J535" s="71"/>
      <c r="K535" s="34" t="s">
        <v>65</v>
      </c>
      <c r="L535" s="77">
        <v>535</v>
      </c>
      <c r="M535" s="77"/>
      <c r="N535" s="73"/>
      <c r="O535" s="79" t="s">
        <v>178</v>
      </c>
      <c r="P535" s="81">
        <v>43534.871087962965</v>
      </c>
      <c r="Q535" s="79" t="s">
        <v>625</v>
      </c>
      <c r="R535" s="79"/>
      <c r="S535" s="79"/>
      <c r="T535" s="79" t="s">
        <v>787</v>
      </c>
      <c r="U535" s="79"/>
      <c r="V535" s="82" t="s">
        <v>892</v>
      </c>
      <c r="W535" s="81">
        <v>43534.871087962965</v>
      </c>
      <c r="X535" s="82" t="s">
        <v>1310</v>
      </c>
      <c r="Y535" s="79"/>
      <c r="Z535" s="79"/>
      <c r="AA535" s="85" t="s">
        <v>1894</v>
      </c>
      <c r="AB535" s="79"/>
      <c r="AC535" s="79" t="b">
        <v>0</v>
      </c>
      <c r="AD535" s="79">
        <v>8</v>
      </c>
      <c r="AE535" s="85" t="s">
        <v>2100</v>
      </c>
      <c r="AF535" s="79" t="b">
        <v>0</v>
      </c>
      <c r="AG535" s="79" t="s">
        <v>2139</v>
      </c>
      <c r="AH535" s="79"/>
      <c r="AI535" s="85" t="s">
        <v>2100</v>
      </c>
      <c r="AJ535" s="79" t="b">
        <v>0</v>
      </c>
      <c r="AK535" s="79">
        <v>1</v>
      </c>
      <c r="AL535" s="85" t="s">
        <v>2100</v>
      </c>
      <c r="AM535" s="79" t="s">
        <v>2144</v>
      </c>
      <c r="AN535" s="79" t="b">
        <v>0</v>
      </c>
      <c r="AO535" s="85" t="s">
        <v>1894</v>
      </c>
      <c r="AP535" s="79" t="s">
        <v>178</v>
      </c>
      <c r="AQ535" s="79">
        <v>0</v>
      </c>
      <c r="AR535" s="79">
        <v>0</v>
      </c>
      <c r="AS535" s="79"/>
      <c r="AT535" s="79"/>
      <c r="AU535" s="79"/>
      <c r="AV535" s="79"/>
      <c r="AW535" s="79"/>
      <c r="AX535" s="79"/>
      <c r="AY535" s="79"/>
      <c r="AZ535" s="79"/>
      <c r="BA535" s="78" t="str">
        <f>REPLACE(INDEX(GroupVertices[Group],MATCH(Edges[[#This Row],[Vertex 1]],GroupVertices[Vertex],0)),1,1,"")</f>
        <v>2</v>
      </c>
      <c r="BB535" s="78" t="str">
        <f>REPLACE(INDEX(GroupVertices[Group],MATCH(Edges[[#This Row],[Vertex 2]],GroupVertices[Vertex],0)),1,1,"")</f>
        <v>2</v>
      </c>
    </row>
    <row r="536" spans="1:54" ht="15">
      <c r="A536" s="65" t="s">
        <v>269</v>
      </c>
      <c r="B536" s="65" t="s">
        <v>302</v>
      </c>
      <c r="C536" s="66" t="s">
        <v>2797</v>
      </c>
      <c r="D536" s="67"/>
      <c r="E536" s="68"/>
      <c r="F536" s="69"/>
      <c r="G536" s="66"/>
      <c r="H536" s="70"/>
      <c r="I536" s="71"/>
      <c r="J536" s="71"/>
      <c r="K536" s="34" t="s">
        <v>66</v>
      </c>
      <c r="L536" s="77">
        <v>536</v>
      </c>
      <c r="M536" s="77"/>
      <c r="N536" s="73"/>
      <c r="O536" s="79" t="s">
        <v>327</v>
      </c>
      <c r="P536" s="81">
        <v>43534.87211805556</v>
      </c>
      <c r="Q536" s="79" t="s">
        <v>626</v>
      </c>
      <c r="R536" s="79"/>
      <c r="S536" s="79"/>
      <c r="T536" s="79" t="s">
        <v>787</v>
      </c>
      <c r="U536" s="79"/>
      <c r="V536" s="82" t="s">
        <v>859</v>
      </c>
      <c r="W536" s="81">
        <v>43534.87211805556</v>
      </c>
      <c r="X536" s="82" t="s">
        <v>1301</v>
      </c>
      <c r="Y536" s="79"/>
      <c r="Z536" s="79"/>
      <c r="AA536" s="85" t="s">
        <v>1885</v>
      </c>
      <c r="AB536" s="85" t="s">
        <v>1894</v>
      </c>
      <c r="AC536" s="79" t="b">
        <v>0</v>
      </c>
      <c r="AD536" s="79">
        <v>3</v>
      </c>
      <c r="AE536" s="85" t="s">
        <v>2112</v>
      </c>
      <c r="AF536" s="79" t="b">
        <v>0</v>
      </c>
      <c r="AG536" s="79" t="s">
        <v>2139</v>
      </c>
      <c r="AH536" s="79"/>
      <c r="AI536" s="85" t="s">
        <v>2100</v>
      </c>
      <c r="AJ536" s="79" t="b">
        <v>0</v>
      </c>
      <c r="AK536" s="79">
        <v>0</v>
      </c>
      <c r="AL536" s="85" t="s">
        <v>2100</v>
      </c>
      <c r="AM536" s="79" t="s">
        <v>2145</v>
      </c>
      <c r="AN536" s="79" t="b">
        <v>0</v>
      </c>
      <c r="AO536" s="85" t="s">
        <v>1894</v>
      </c>
      <c r="AP536" s="79" t="s">
        <v>178</v>
      </c>
      <c r="AQ536" s="79">
        <v>0</v>
      </c>
      <c r="AR536" s="79">
        <v>0</v>
      </c>
      <c r="AS536" s="79"/>
      <c r="AT536" s="79"/>
      <c r="AU536" s="79"/>
      <c r="AV536" s="79"/>
      <c r="AW536" s="79"/>
      <c r="AX536" s="79"/>
      <c r="AY536" s="79"/>
      <c r="AZ536" s="79"/>
      <c r="BA536" s="78" t="str">
        <f>REPLACE(INDEX(GroupVertices[Group],MATCH(Edges[[#This Row],[Vertex 1]],GroupVertices[Vertex],0)),1,1,"")</f>
        <v>2</v>
      </c>
      <c r="BB536" s="78" t="str">
        <f>REPLACE(INDEX(GroupVertices[Group],MATCH(Edges[[#This Row],[Vertex 2]],GroupVertices[Vertex],0)),1,1,"")</f>
        <v>2</v>
      </c>
    </row>
    <row r="537" spans="1:54" ht="15">
      <c r="A537" s="65" t="s">
        <v>269</v>
      </c>
      <c r="B537" s="65" t="s">
        <v>302</v>
      </c>
      <c r="C537" s="66" t="s">
        <v>2797</v>
      </c>
      <c r="D537" s="67"/>
      <c r="E537" s="68"/>
      <c r="F537" s="69"/>
      <c r="G537" s="66"/>
      <c r="H537" s="70"/>
      <c r="I537" s="71"/>
      <c r="J537" s="71"/>
      <c r="K537" s="34" t="s">
        <v>66</v>
      </c>
      <c r="L537" s="77">
        <v>537</v>
      </c>
      <c r="M537" s="77"/>
      <c r="N537" s="73"/>
      <c r="O537" s="79" t="s">
        <v>327</v>
      </c>
      <c r="P537" s="81">
        <v>43534.87517361111</v>
      </c>
      <c r="Q537" s="79" t="s">
        <v>627</v>
      </c>
      <c r="R537" s="79"/>
      <c r="S537" s="79"/>
      <c r="T537" s="79" t="s">
        <v>787</v>
      </c>
      <c r="U537" s="79"/>
      <c r="V537" s="82" t="s">
        <v>859</v>
      </c>
      <c r="W537" s="81">
        <v>43534.87517361111</v>
      </c>
      <c r="X537" s="82" t="s">
        <v>1302</v>
      </c>
      <c r="Y537" s="79"/>
      <c r="Z537" s="79"/>
      <c r="AA537" s="85" t="s">
        <v>1886</v>
      </c>
      <c r="AB537" s="85" t="s">
        <v>1895</v>
      </c>
      <c r="AC537" s="79" t="b">
        <v>0</v>
      </c>
      <c r="AD537" s="79">
        <v>1</v>
      </c>
      <c r="AE537" s="85" t="s">
        <v>2112</v>
      </c>
      <c r="AF537" s="79" t="b">
        <v>0</v>
      </c>
      <c r="AG537" s="79" t="s">
        <v>2139</v>
      </c>
      <c r="AH537" s="79"/>
      <c r="AI537" s="85" t="s">
        <v>2100</v>
      </c>
      <c r="AJ537" s="79" t="b">
        <v>0</v>
      </c>
      <c r="AK537" s="79">
        <v>0</v>
      </c>
      <c r="AL537" s="85" t="s">
        <v>2100</v>
      </c>
      <c r="AM537" s="79" t="s">
        <v>2145</v>
      </c>
      <c r="AN537" s="79" t="b">
        <v>0</v>
      </c>
      <c r="AO537" s="85" t="s">
        <v>1895</v>
      </c>
      <c r="AP537" s="79" t="s">
        <v>178</v>
      </c>
      <c r="AQ537" s="79">
        <v>0</v>
      </c>
      <c r="AR537" s="79">
        <v>0</v>
      </c>
      <c r="AS537" s="79"/>
      <c r="AT537" s="79"/>
      <c r="AU537" s="79"/>
      <c r="AV537" s="79"/>
      <c r="AW537" s="79"/>
      <c r="AX537" s="79"/>
      <c r="AY537" s="79"/>
      <c r="AZ537" s="79"/>
      <c r="BA537" s="78" t="str">
        <f>REPLACE(INDEX(GroupVertices[Group],MATCH(Edges[[#This Row],[Vertex 1]],GroupVertices[Vertex],0)),1,1,"")</f>
        <v>2</v>
      </c>
      <c r="BB537" s="78" t="str">
        <f>REPLACE(INDEX(GroupVertices[Group],MATCH(Edges[[#This Row],[Vertex 2]],GroupVertices[Vertex],0)),1,1,"")</f>
        <v>2</v>
      </c>
    </row>
    <row r="538" spans="1:54" ht="15">
      <c r="A538" s="65" t="s">
        <v>269</v>
      </c>
      <c r="B538" s="65" t="s">
        <v>302</v>
      </c>
      <c r="C538" s="66" t="s">
        <v>2796</v>
      </c>
      <c r="D538" s="67"/>
      <c r="E538" s="68"/>
      <c r="F538" s="69"/>
      <c r="G538" s="66"/>
      <c r="H538" s="70"/>
      <c r="I538" s="71"/>
      <c r="J538" s="71"/>
      <c r="K538" s="34" t="s">
        <v>66</v>
      </c>
      <c r="L538" s="77">
        <v>538</v>
      </c>
      <c r="M538" s="77"/>
      <c r="N538" s="73"/>
      <c r="O538" s="79" t="s">
        <v>325</v>
      </c>
      <c r="P538" s="81">
        <v>43534.87142361111</v>
      </c>
      <c r="Q538" s="79" t="s">
        <v>625</v>
      </c>
      <c r="R538" s="79"/>
      <c r="S538" s="79"/>
      <c r="T538" s="79"/>
      <c r="U538" s="79"/>
      <c r="V538" s="82" t="s">
        <v>859</v>
      </c>
      <c r="W538" s="81">
        <v>43534.87142361111</v>
      </c>
      <c r="X538" s="82" t="s">
        <v>1300</v>
      </c>
      <c r="Y538" s="79"/>
      <c r="Z538" s="79"/>
      <c r="AA538" s="85" t="s">
        <v>1884</v>
      </c>
      <c r="AB538" s="79"/>
      <c r="AC538" s="79" t="b">
        <v>0</v>
      </c>
      <c r="AD538" s="79">
        <v>0</v>
      </c>
      <c r="AE538" s="85" t="s">
        <v>2100</v>
      </c>
      <c r="AF538" s="79" t="b">
        <v>0</v>
      </c>
      <c r="AG538" s="79" t="s">
        <v>2139</v>
      </c>
      <c r="AH538" s="79"/>
      <c r="AI538" s="85" t="s">
        <v>2100</v>
      </c>
      <c r="AJ538" s="79" t="b">
        <v>0</v>
      </c>
      <c r="AK538" s="79">
        <v>1</v>
      </c>
      <c r="AL538" s="85" t="s">
        <v>1894</v>
      </c>
      <c r="AM538" s="79" t="s">
        <v>2145</v>
      </c>
      <c r="AN538" s="79" t="b">
        <v>0</v>
      </c>
      <c r="AO538" s="85" t="s">
        <v>1894</v>
      </c>
      <c r="AP538" s="79" t="s">
        <v>178</v>
      </c>
      <c r="AQ538" s="79">
        <v>0</v>
      </c>
      <c r="AR538" s="79">
        <v>0</v>
      </c>
      <c r="AS538" s="79"/>
      <c r="AT538" s="79"/>
      <c r="AU538" s="79"/>
      <c r="AV538" s="79"/>
      <c r="AW538" s="79"/>
      <c r="AX538" s="79"/>
      <c r="AY538" s="79"/>
      <c r="AZ538" s="79"/>
      <c r="BA538" s="78" t="str">
        <f>REPLACE(INDEX(GroupVertices[Group],MATCH(Edges[[#This Row],[Vertex 1]],GroupVertices[Vertex],0)),1,1,"")</f>
        <v>2</v>
      </c>
      <c r="BB538" s="78" t="str">
        <f>REPLACE(INDEX(GroupVertices[Group],MATCH(Edges[[#This Row],[Vertex 2]],GroupVertices[Vertex],0)),1,1,"")</f>
        <v>2</v>
      </c>
    </row>
    <row r="539" spans="1:54" ht="15">
      <c r="A539" s="65" t="s">
        <v>264</v>
      </c>
      <c r="B539" s="65" t="s">
        <v>302</v>
      </c>
      <c r="C539" s="66" t="s">
        <v>2797</v>
      </c>
      <c r="D539" s="67"/>
      <c r="E539" s="68"/>
      <c r="F539" s="69"/>
      <c r="G539" s="66"/>
      <c r="H539" s="70"/>
      <c r="I539" s="71"/>
      <c r="J539" s="71"/>
      <c r="K539" s="34" t="s">
        <v>65</v>
      </c>
      <c r="L539" s="77">
        <v>539</v>
      </c>
      <c r="M539" s="77"/>
      <c r="N539" s="73"/>
      <c r="O539" s="79" t="s">
        <v>327</v>
      </c>
      <c r="P539" s="81">
        <v>43534.859398148146</v>
      </c>
      <c r="Q539" s="79" t="s">
        <v>485</v>
      </c>
      <c r="R539" s="79"/>
      <c r="S539" s="79"/>
      <c r="T539" s="79" t="s">
        <v>794</v>
      </c>
      <c r="U539" s="79"/>
      <c r="V539" s="82" t="s">
        <v>854</v>
      </c>
      <c r="W539" s="81">
        <v>43534.859398148146</v>
      </c>
      <c r="X539" s="82" t="s">
        <v>1111</v>
      </c>
      <c r="Y539" s="79"/>
      <c r="Z539" s="79"/>
      <c r="AA539" s="85" t="s">
        <v>1693</v>
      </c>
      <c r="AB539" s="79"/>
      <c r="AC539" s="79" t="b">
        <v>0</v>
      </c>
      <c r="AD539" s="79">
        <v>0</v>
      </c>
      <c r="AE539" s="85" t="s">
        <v>2100</v>
      </c>
      <c r="AF539" s="79" t="b">
        <v>0</v>
      </c>
      <c r="AG539" s="79" t="s">
        <v>2139</v>
      </c>
      <c r="AH539" s="79"/>
      <c r="AI539" s="85" t="s">
        <v>2100</v>
      </c>
      <c r="AJ539" s="79" t="b">
        <v>0</v>
      </c>
      <c r="AK539" s="79">
        <v>1</v>
      </c>
      <c r="AL539" s="85" t="s">
        <v>1709</v>
      </c>
      <c r="AM539" s="79" t="s">
        <v>2145</v>
      </c>
      <c r="AN539" s="79" t="b">
        <v>0</v>
      </c>
      <c r="AO539" s="85" t="s">
        <v>1709</v>
      </c>
      <c r="AP539" s="79" t="s">
        <v>178</v>
      </c>
      <c r="AQ539" s="79">
        <v>0</v>
      </c>
      <c r="AR539" s="79">
        <v>0</v>
      </c>
      <c r="AS539" s="79"/>
      <c r="AT539" s="79"/>
      <c r="AU539" s="79"/>
      <c r="AV539" s="79"/>
      <c r="AW539" s="79"/>
      <c r="AX539" s="79"/>
      <c r="AY539" s="79"/>
      <c r="AZ539" s="79"/>
      <c r="BA539" s="78" t="str">
        <f>REPLACE(INDEX(GroupVertices[Group],MATCH(Edges[[#This Row],[Vertex 1]],GroupVertices[Vertex],0)),1,1,"")</f>
        <v>3</v>
      </c>
      <c r="BB539" s="78" t="str">
        <f>REPLACE(INDEX(GroupVertices[Group],MATCH(Edges[[#This Row],[Vertex 2]],GroupVertices[Vertex],0)),1,1,"")</f>
        <v>2</v>
      </c>
    </row>
    <row r="540" spans="1:54" ht="15">
      <c r="A540" s="65" t="s">
        <v>227</v>
      </c>
      <c r="B540" s="65" t="s">
        <v>268</v>
      </c>
      <c r="C540" s="66" t="s">
        <v>2797</v>
      </c>
      <c r="D540" s="67"/>
      <c r="E540" s="68"/>
      <c r="F540" s="69"/>
      <c r="G540" s="66"/>
      <c r="H540" s="70"/>
      <c r="I540" s="71"/>
      <c r="J540" s="71"/>
      <c r="K540" s="34" t="s">
        <v>65</v>
      </c>
      <c r="L540" s="77">
        <v>540</v>
      </c>
      <c r="M540" s="77"/>
      <c r="N540" s="73"/>
      <c r="O540" s="79" t="s">
        <v>327</v>
      </c>
      <c r="P540" s="81">
        <v>43527.90626157408</v>
      </c>
      <c r="Q540" s="79" t="s">
        <v>391</v>
      </c>
      <c r="R540" s="79"/>
      <c r="S540" s="79"/>
      <c r="T540" s="79" t="s">
        <v>787</v>
      </c>
      <c r="U540" s="79"/>
      <c r="V540" s="82" t="s">
        <v>818</v>
      </c>
      <c r="W540" s="81">
        <v>43527.90626157408</v>
      </c>
      <c r="X540" s="82" t="s">
        <v>996</v>
      </c>
      <c r="Y540" s="79"/>
      <c r="Z540" s="79"/>
      <c r="AA540" s="85" t="s">
        <v>1578</v>
      </c>
      <c r="AB540" s="85" t="s">
        <v>2090</v>
      </c>
      <c r="AC540" s="79" t="b">
        <v>0</v>
      </c>
      <c r="AD540" s="79">
        <v>4</v>
      </c>
      <c r="AE540" s="85" t="s">
        <v>2106</v>
      </c>
      <c r="AF540" s="79" t="b">
        <v>0</v>
      </c>
      <c r="AG540" s="79" t="s">
        <v>2139</v>
      </c>
      <c r="AH540" s="79"/>
      <c r="AI540" s="85" t="s">
        <v>2100</v>
      </c>
      <c r="AJ540" s="79" t="b">
        <v>0</v>
      </c>
      <c r="AK540" s="79">
        <v>1</v>
      </c>
      <c r="AL540" s="85" t="s">
        <v>2100</v>
      </c>
      <c r="AM540" s="79" t="s">
        <v>2145</v>
      </c>
      <c r="AN540" s="79" t="b">
        <v>0</v>
      </c>
      <c r="AO540" s="85" t="s">
        <v>2090</v>
      </c>
      <c r="AP540" s="79" t="s">
        <v>178</v>
      </c>
      <c r="AQ540" s="79">
        <v>0</v>
      </c>
      <c r="AR540" s="79">
        <v>0</v>
      </c>
      <c r="AS540" s="79"/>
      <c r="AT540" s="79"/>
      <c r="AU540" s="79"/>
      <c r="AV540" s="79"/>
      <c r="AW540" s="79"/>
      <c r="AX540" s="79"/>
      <c r="AY540" s="79"/>
      <c r="AZ540" s="79"/>
      <c r="BA540" s="78" t="str">
        <f>REPLACE(INDEX(GroupVertices[Group],MATCH(Edges[[#This Row],[Vertex 1]],GroupVertices[Vertex],0)),1,1,"")</f>
        <v>3</v>
      </c>
      <c r="BB540" s="78" t="str">
        <f>REPLACE(INDEX(GroupVertices[Group],MATCH(Edges[[#This Row],[Vertex 2]],GroupVertices[Vertex],0)),1,1,"")</f>
        <v>2</v>
      </c>
    </row>
    <row r="541" spans="1:54" ht="15">
      <c r="A541" s="65" t="s">
        <v>268</v>
      </c>
      <c r="B541" s="65" t="s">
        <v>268</v>
      </c>
      <c r="C541" s="66" t="s">
        <v>2795</v>
      </c>
      <c r="D541" s="67"/>
      <c r="E541" s="68"/>
      <c r="F541" s="69"/>
      <c r="G541" s="66"/>
      <c r="H541" s="70"/>
      <c r="I541" s="71"/>
      <c r="J541" s="71"/>
      <c r="K541" s="34" t="s">
        <v>65</v>
      </c>
      <c r="L541" s="77">
        <v>541</v>
      </c>
      <c r="M541" s="77"/>
      <c r="N541" s="73"/>
      <c r="O541" s="79" t="s">
        <v>178</v>
      </c>
      <c r="P541" s="81">
        <v>43527.919386574074</v>
      </c>
      <c r="Q541" s="79" t="s">
        <v>392</v>
      </c>
      <c r="R541" s="79"/>
      <c r="S541" s="79"/>
      <c r="T541" s="79" t="s">
        <v>793</v>
      </c>
      <c r="U541" s="79"/>
      <c r="V541" s="82" t="s">
        <v>858</v>
      </c>
      <c r="W541" s="81">
        <v>43527.919386574074</v>
      </c>
      <c r="X541" s="82" t="s">
        <v>997</v>
      </c>
      <c r="Y541" s="79"/>
      <c r="Z541" s="79"/>
      <c r="AA541" s="85" t="s">
        <v>1579</v>
      </c>
      <c r="AB541" s="79"/>
      <c r="AC541" s="79" t="b">
        <v>0</v>
      </c>
      <c r="AD541" s="79">
        <v>8</v>
      </c>
      <c r="AE541" s="85" t="s">
        <v>2100</v>
      </c>
      <c r="AF541" s="79" t="b">
        <v>0</v>
      </c>
      <c r="AG541" s="79" t="s">
        <v>2139</v>
      </c>
      <c r="AH541" s="79"/>
      <c r="AI541" s="85" t="s">
        <v>2100</v>
      </c>
      <c r="AJ541" s="79" t="b">
        <v>0</v>
      </c>
      <c r="AK541" s="79">
        <v>0</v>
      </c>
      <c r="AL541" s="85" t="s">
        <v>2100</v>
      </c>
      <c r="AM541" s="79" t="s">
        <v>2145</v>
      </c>
      <c r="AN541" s="79" t="b">
        <v>0</v>
      </c>
      <c r="AO541" s="85" t="s">
        <v>1579</v>
      </c>
      <c r="AP541" s="79" t="s">
        <v>178</v>
      </c>
      <c r="AQ541" s="79">
        <v>0</v>
      </c>
      <c r="AR541" s="79">
        <v>0</v>
      </c>
      <c r="AS541" s="79"/>
      <c r="AT541" s="79"/>
      <c r="AU541" s="79"/>
      <c r="AV541" s="79"/>
      <c r="AW541" s="79"/>
      <c r="AX541" s="79"/>
      <c r="AY541" s="79"/>
      <c r="AZ541" s="79"/>
      <c r="BA541" s="78" t="str">
        <f>REPLACE(INDEX(GroupVertices[Group],MATCH(Edges[[#This Row],[Vertex 1]],GroupVertices[Vertex],0)),1,1,"")</f>
        <v>2</v>
      </c>
      <c r="BB541" s="78" t="str">
        <f>REPLACE(INDEX(GroupVertices[Group],MATCH(Edges[[#This Row],[Vertex 2]],GroupVertices[Vertex],0)),1,1,"")</f>
        <v>2</v>
      </c>
    </row>
    <row r="542" spans="1:54" ht="15">
      <c r="A542" s="65" t="s">
        <v>269</v>
      </c>
      <c r="B542" s="65" t="s">
        <v>268</v>
      </c>
      <c r="C542" s="66" t="s">
        <v>2797</v>
      </c>
      <c r="D542" s="67"/>
      <c r="E542" s="68"/>
      <c r="F542" s="69"/>
      <c r="G542" s="66"/>
      <c r="H542" s="70"/>
      <c r="I542" s="71"/>
      <c r="J542" s="71"/>
      <c r="K542" s="34" t="s">
        <v>65</v>
      </c>
      <c r="L542" s="77">
        <v>542</v>
      </c>
      <c r="M542" s="77"/>
      <c r="N542" s="73"/>
      <c r="O542" s="79" t="s">
        <v>327</v>
      </c>
      <c r="P542" s="81">
        <v>43527.90760416666</v>
      </c>
      <c r="Q542" s="79" t="s">
        <v>391</v>
      </c>
      <c r="R542" s="79"/>
      <c r="S542" s="79"/>
      <c r="T542" s="79" t="s">
        <v>787</v>
      </c>
      <c r="U542" s="79"/>
      <c r="V542" s="82" t="s">
        <v>859</v>
      </c>
      <c r="W542" s="81">
        <v>43527.90760416666</v>
      </c>
      <c r="X542" s="82" t="s">
        <v>998</v>
      </c>
      <c r="Y542" s="79"/>
      <c r="Z542" s="79"/>
      <c r="AA542" s="85" t="s">
        <v>1580</v>
      </c>
      <c r="AB542" s="79"/>
      <c r="AC542" s="79" t="b">
        <v>0</v>
      </c>
      <c r="AD542" s="79">
        <v>0</v>
      </c>
      <c r="AE542" s="85" t="s">
        <v>2100</v>
      </c>
      <c r="AF542" s="79" t="b">
        <v>0</v>
      </c>
      <c r="AG542" s="79" t="s">
        <v>2139</v>
      </c>
      <c r="AH542" s="79"/>
      <c r="AI542" s="85" t="s">
        <v>2100</v>
      </c>
      <c r="AJ542" s="79" t="b">
        <v>0</v>
      </c>
      <c r="AK542" s="79">
        <v>1</v>
      </c>
      <c r="AL542" s="85" t="s">
        <v>1578</v>
      </c>
      <c r="AM542" s="79" t="s">
        <v>2145</v>
      </c>
      <c r="AN542" s="79" t="b">
        <v>0</v>
      </c>
      <c r="AO542" s="85" t="s">
        <v>1578</v>
      </c>
      <c r="AP542" s="79" t="s">
        <v>178</v>
      </c>
      <c r="AQ542" s="79">
        <v>0</v>
      </c>
      <c r="AR542" s="79">
        <v>0</v>
      </c>
      <c r="AS542" s="79"/>
      <c r="AT542" s="79"/>
      <c r="AU542" s="79"/>
      <c r="AV542" s="79"/>
      <c r="AW542" s="79"/>
      <c r="AX542" s="79"/>
      <c r="AY542" s="79"/>
      <c r="AZ542" s="79"/>
      <c r="BA542" s="78" t="str">
        <f>REPLACE(INDEX(GroupVertices[Group],MATCH(Edges[[#This Row],[Vertex 1]],GroupVertices[Vertex],0)),1,1,"")</f>
        <v>2</v>
      </c>
      <c r="BB542" s="78" t="str">
        <f>REPLACE(INDEX(GroupVertices[Group],MATCH(Edges[[#This Row],[Vertex 2]],GroupVertices[Vertex],0)),1,1,"")</f>
        <v>2</v>
      </c>
    </row>
    <row r="543" spans="1:54" ht="15">
      <c r="A543" s="65" t="s">
        <v>278</v>
      </c>
      <c r="B543" s="65" t="s">
        <v>300</v>
      </c>
      <c r="C543" s="66" t="s">
        <v>2797</v>
      </c>
      <c r="D543" s="67"/>
      <c r="E543" s="68"/>
      <c r="F543" s="69"/>
      <c r="G543" s="66"/>
      <c r="H543" s="70"/>
      <c r="I543" s="71"/>
      <c r="J543" s="71"/>
      <c r="K543" s="34" t="s">
        <v>65</v>
      </c>
      <c r="L543" s="77">
        <v>543</v>
      </c>
      <c r="M543" s="77"/>
      <c r="N543" s="73"/>
      <c r="O543" s="79" t="s">
        <v>327</v>
      </c>
      <c r="P543" s="81">
        <v>43534.86641203704</v>
      </c>
      <c r="Q543" s="79" t="s">
        <v>576</v>
      </c>
      <c r="R543" s="79"/>
      <c r="S543" s="79"/>
      <c r="T543" s="79" t="s">
        <v>787</v>
      </c>
      <c r="U543" s="79"/>
      <c r="V543" s="82" t="s">
        <v>868</v>
      </c>
      <c r="W543" s="81">
        <v>43534.86641203704</v>
      </c>
      <c r="X543" s="82" t="s">
        <v>1228</v>
      </c>
      <c r="Y543" s="79"/>
      <c r="Z543" s="79"/>
      <c r="AA543" s="85" t="s">
        <v>1812</v>
      </c>
      <c r="AB543" s="85" t="s">
        <v>1804</v>
      </c>
      <c r="AC543" s="79" t="b">
        <v>0</v>
      </c>
      <c r="AD543" s="79">
        <v>1</v>
      </c>
      <c r="AE543" s="85" t="s">
        <v>2129</v>
      </c>
      <c r="AF543" s="79" t="b">
        <v>0</v>
      </c>
      <c r="AG543" s="79" t="s">
        <v>2139</v>
      </c>
      <c r="AH543" s="79"/>
      <c r="AI543" s="85" t="s">
        <v>2100</v>
      </c>
      <c r="AJ543" s="79" t="b">
        <v>0</v>
      </c>
      <c r="AK543" s="79">
        <v>0</v>
      </c>
      <c r="AL543" s="85" t="s">
        <v>2100</v>
      </c>
      <c r="AM543" s="79" t="s">
        <v>2144</v>
      </c>
      <c r="AN543" s="79" t="b">
        <v>0</v>
      </c>
      <c r="AO543" s="85" t="s">
        <v>1804</v>
      </c>
      <c r="AP543" s="79" t="s">
        <v>178</v>
      </c>
      <c r="AQ543" s="79">
        <v>0</v>
      </c>
      <c r="AR543" s="79">
        <v>0</v>
      </c>
      <c r="AS543" s="79"/>
      <c r="AT543" s="79"/>
      <c r="AU543" s="79"/>
      <c r="AV543" s="79"/>
      <c r="AW543" s="79"/>
      <c r="AX543" s="79"/>
      <c r="AY543" s="79"/>
      <c r="AZ543" s="79"/>
      <c r="BA543" s="78" t="str">
        <f>REPLACE(INDEX(GroupVertices[Group],MATCH(Edges[[#This Row],[Vertex 1]],GroupVertices[Vertex],0)),1,1,"")</f>
        <v>2</v>
      </c>
      <c r="BB543" s="78" t="str">
        <f>REPLACE(INDEX(GroupVertices[Group],MATCH(Edges[[#This Row],[Vertex 2]],GroupVertices[Vertex],0)),1,1,"")</f>
        <v>2</v>
      </c>
    </row>
    <row r="544" spans="1:54" ht="15">
      <c r="A544" s="65" t="s">
        <v>278</v>
      </c>
      <c r="B544" s="65" t="s">
        <v>300</v>
      </c>
      <c r="C544" s="66" t="s">
        <v>2796</v>
      </c>
      <c r="D544" s="67"/>
      <c r="E544" s="68"/>
      <c r="F544" s="69"/>
      <c r="G544" s="66"/>
      <c r="H544" s="70"/>
      <c r="I544" s="71"/>
      <c r="J544" s="71"/>
      <c r="K544" s="34" t="s">
        <v>65</v>
      </c>
      <c r="L544" s="77">
        <v>544</v>
      </c>
      <c r="M544" s="77"/>
      <c r="N544" s="73"/>
      <c r="O544" s="79" t="s">
        <v>325</v>
      </c>
      <c r="P544" s="81">
        <v>43534.86607638889</v>
      </c>
      <c r="Q544" s="79" t="s">
        <v>569</v>
      </c>
      <c r="R544" s="79"/>
      <c r="S544" s="79"/>
      <c r="T544" s="79"/>
      <c r="U544" s="79"/>
      <c r="V544" s="82" t="s">
        <v>868</v>
      </c>
      <c r="W544" s="81">
        <v>43534.86607638889</v>
      </c>
      <c r="X544" s="82" t="s">
        <v>1227</v>
      </c>
      <c r="Y544" s="79"/>
      <c r="Z544" s="79"/>
      <c r="AA544" s="85" t="s">
        <v>1811</v>
      </c>
      <c r="AB544" s="79"/>
      <c r="AC544" s="79" t="b">
        <v>0</v>
      </c>
      <c r="AD544" s="79">
        <v>0</v>
      </c>
      <c r="AE544" s="85" t="s">
        <v>2100</v>
      </c>
      <c r="AF544" s="79" t="b">
        <v>1</v>
      </c>
      <c r="AG544" s="79" t="s">
        <v>2139</v>
      </c>
      <c r="AH544" s="79"/>
      <c r="AI544" s="85" t="s">
        <v>1985</v>
      </c>
      <c r="AJ544" s="79" t="b">
        <v>0</v>
      </c>
      <c r="AK544" s="79">
        <v>1</v>
      </c>
      <c r="AL544" s="85" t="s">
        <v>1804</v>
      </c>
      <c r="AM544" s="79" t="s">
        <v>2144</v>
      </c>
      <c r="AN544" s="79" t="b">
        <v>0</v>
      </c>
      <c r="AO544" s="85" t="s">
        <v>1804</v>
      </c>
      <c r="AP544" s="79" t="s">
        <v>178</v>
      </c>
      <c r="AQ544" s="79">
        <v>0</v>
      </c>
      <c r="AR544" s="79">
        <v>0</v>
      </c>
      <c r="AS544" s="79"/>
      <c r="AT544" s="79"/>
      <c r="AU544" s="79"/>
      <c r="AV544" s="79"/>
      <c r="AW544" s="79"/>
      <c r="AX544" s="79"/>
      <c r="AY544" s="79"/>
      <c r="AZ544" s="79"/>
      <c r="BA544" s="78" t="str">
        <f>REPLACE(INDEX(GroupVertices[Group],MATCH(Edges[[#This Row],[Vertex 1]],GroupVertices[Vertex],0)),1,1,"")</f>
        <v>2</v>
      </c>
      <c r="BB544" s="78" t="str">
        <f>REPLACE(INDEX(GroupVertices[Group],MATCH(Edges[[#This Row],[Vertex 2]],GroupVertices[Vertex],0)),1,1,"")</f>
        <v>2</v>
      </c>
    </row>
    <row r="545" spans="1:54" ht="15">
      <c r="A545" s="65" t="s">
        <v>278</v>
      </c>
      <c r="B545" s="65" t="s">
        <v>300</v>
      </c>
      <c r="C545" s="66" t="s">
        <v>2796</v>
      </c>
      <c r="D545" s="67"/>
      <c r="E545" s="68"/>
      <c r="F545" s="69"/>
      <c r="G545" s="66"/>
      <c r="H545" s="70"/>
      <c r="I545" s="71"/>
      <c r="J545" s="71"/>
      <c r="K545" s="34" t="s">
        <v>65</v>
      </c>
      <c r="L545" s="77">
        <v>545</v>
      </c>
      <c r="M545" s="77"/>
      <c r="N545" s="73"/>
      <c r="O545" s="79" t="s">
        <v>325</v>
      </c>
      <c r="P545" s="81">
        <v>43534.872407407405</v>
      </c>
      <c r="Q545" s="79" t="s">
        <v>571</v>
      </c>
      <c r="R545" s="79"/>
      <c r="S545" s="79"/>
      <c r="T545" s="79"/>
      <c r="U545" s="79"/>
      <c r="V545" s="82" t="s">
        <v>868</v>
      </c>
      <c r="W545" s="81">
        <v>43534.872407407405</v>
      </c>
      <c r="X545" s="82" t="s">
        <v>1229</v>
      </c>
      <c r="Y545" s="79"/>
      <c r="Z545" s="79"/>
      <c r="AA545" s="85" t="s">
        <v>1813</v>
      </c>
      <c r="AB545" s="79"/>
      <c r="AC545" s="79" t="b">
        <v>0</v>
      </c>
      <c r="AD545" s="79">
        <v>0</v>
      </c>
      <c r="AE545" s="85" t="s">
        <v>2100</v>
      </c>
      <c r="AF545" s="79" t="b">
        <v>1</v>
      </c>
      <c r="AG545" s="79" t="s">
        <v>2139</v>
      </c>
      <c r="AH545" s="79"/>
      <c r="AI545" s="85" t="s">
        <v>1986</v>
      </c>
      <c r="AJ545" s="79" t="b">
        <v>0</v>
      </c>
      <c r="AK545" s="79">
        <v>1</v>
      </c>
      <c r="AL545" s="85" t="s">
        <v>1806</v>
      </c>
      <c r="AM545" s="79" t="s">
        <v>2144</v>
      </c>
      <c r="AN545" s="79" t="b">
        <v>0</v>
      </c>
      <c r="AO545" s="85" t="s">
        <v>1806</v>
      </c>
      <c r="AP545" s="79" t="s">
        <v>178</v>
      </c>
      <c r="AQ545" s="79">
        <v>0</v>
      </c>
      <c r="AR545" s="79">
        <v>0</v>
      </c>
      <c r="AS545" s="79"/>
      <c r="AT545" s="79"/>
      <c r="AU545" s="79"/>
      <c r="AV545" s="79"/>
      <c r="AW545" s="79"/>
      <c r="AX545" s="79"/>
      <c r="AY545" s="79"/>
      <c r="AZ545" s="79"/>
      <c r="BA545" s="78" t="str">
        <f>REPLACE(INDEX(GroupVertices[Group],MATCH(Edges[[#This Row],[Vertex 1]],GroupVertices[Vertex],0)),1,1,"")</f>
        <v>2</v>
      </c>
      <c r="BB545" s="78" t="str">
        <f>REPLACE(INDEX(GroupVertices[Group],MATCH(Edges[[#This Row],[Vertex 2]],GroupVertices[Vertex],0)),1,1,"")</f>
        <v>2</v>
      </c>
    </row>
    <row r="546" spans="1:54" ht="15">
      <c r="A546" s="65" t="s">
        <v>299</v>
      </c>
      <c r="B546" s="65" t="s">
        <v>300</v>
      </c>
      <c r="C546" s="66" t="s">
        <v>2797</v>
      </c>
      <c r="D546" s="67"/>
      <c r="E546" s="68"/>
      <c r="F546" s="69"/>
      <c r="G546" s="66"/>
      <c r="H546" s="70"/>
      <c r="I546" s="71"/>
      <c r="J546" s="71"/>
      <c r="K546" s="34" t="s">
        <v>65</v>
      </c>
      <c r="L546" s="77">
        <v>546</v>
      </c>
      <c r="M546" s="77"/>
      <c r="N546" s="73"/>
      <c r="O546" s="79" t="s">
        <v>327</v>
      </c>
      <c r="P546" s="81">
        <v>43534.927777777775</v>
      </c>
      <c r="Q546" s="79" t="s">
        <v>577</v>
      </c>
      <c r="R546" s="79"/>
      <c r="S546" s="79"/>
      <c r="T546" s="79" t="s">
        <v>787</v>
      </c>
      <c r="U546" s="79"/>
      <c r="V546" s="82" t="s">
        <v>889</v>
      </c>
      <c r="W546" s="81">
        <v>43534.927777777775</v>
      </c>
      <c r="X546" s="82" t="s">
        <v>1230</v>
      </c>
      <c r="Y546" s="79"/>
      <c r="Z546" s="79"/>
      <c r="AA546" s="85" t="s">
        <v>1814</v>
      </c>
      <c r="AB546" s="85" t="s">
        <v>1804</v>
      </c>
      <c r="AC546" s="79" t="b">
        <v>0</v>
      </c>
      <c r="AD546" s="79">
        <v>1</v>
      </c>
      <c r="AE546" s="85" t="s">
        <v>2129</v>
      </c>
      <c r="AF546" s="79" t="b">
        <v>0</v>
      </c>
      <c r="AG546" s="79" t="s">
        <v>2139</v>
      </c>
      <c r="AH546" s="79"/>
      <c r="AI546" s="85" t="s">
        <v>2100</v>
      </c>
      <c r="AJ546" s="79" t="b">
        <v>0</v>
      </c>
      <c r="AK546" s="79">
        <v>0</v>
      </c>
      <c r="AL546" s="85" t="s">
        <v>2100</v>
      </c>
      <c r="AM546" s="79" t="s">
        <v>2145</v>
      </c>
      <c r="AN546" s="79" t="b">
        <v>0</v>
      </c>
      <c r="AO546" s="85" t="s">
        <v>1804</v>
      </c>
      <c r="AP546" s="79" t="s">
        <v>178</v>
      </c>
      <c r="AQ546" s="79">
        <v>0</v>
      </c>
      <c r="AR546" s="79">
        <v>0</v>
      </c>
      <c r="AS546" s="79"/>
      <c r="AT546" s="79"/>
      <c r="AU546" s="79"/>
      <c r="AV546" s="79"/>
      <c r="AW546" s="79"/>
      <c r="AX546" s="79"/>
      <c r="AY546" s="79"/>
      <c r="AZ546" s="79"/>
      <c r="BA546" s="78" t="str">
        <f>REPLACE(INDEX(GroupVertices[Group],MATCH(Edges[[#This Row],[Vertex 1]],GroupVertices[Vertex],0)),1,1,"")</f>
        <v>2</v>
      </c>
      <c r="BB546" s="78" t="str">
        <f>REPLACE(INDEX(GroupVertices[Group],MATCH(Edges[[#This Row],[Vertex 2]],GroupVertices[Vertex],0)),1,1,"")</f>
        <v>2</v>
      </c>
    </row>
    <row r="547" spans="1:54" ht="15">
      <c r="A547" s="65" t="s">
        <v>300</v>
      </c>
      <c r="B547" s="65" t="s">
        <v>300</v>
      </c>
      <c r="C547" s="66" t="s">
        <v>2795</v>
      </c>
      <c r="D547" s="67"/>
      <c r="E547" s="68"/>
      <c r="F547" s="69"/>
      <c r="G547" s="66"/>
      <c r="H547" s="70"/>
      <c r="I547" s="71"/>
      <c r="J547" s="71"/>
      <c r="K547" s="34" t="s">
        <v>65</v>
      </c>
      <c r="L547" s="77">
        <v>547</v>
      </c>
      <c r="M547" s="77"/>
      <c r="N547" s="73"/>
      <c r="O547" s="79" t="s">
        <v>178</v>
      </c>
      <c r="P547" s="81">
        <v>43534.86241898148</v>
      </c>
      <c r="Q547" s="79" t="s">
        <v>567</v>
      </c>
      <c r="R547" s="82" t="s">
        <v>755</v>
      </c>
      <c r="S547" s="79" t="s">
        <v>780</v>
      </c>
      <c r="T547" s="79" t="s">
        <v>787</v>
      </c>
      <c r="U547" s="79"/>
      <c r="V547" s="82" t="s">
        <v>890</v>
      </c>
      <c r="W547" s="81">
        <v>43534.86241898148</v>
      </c>
      <c r="X547" s="82" t="s">
        <v>1218</v>
      </c>
      <c r="Y547" s="79"/>
      <c r="Z547" s="79"/>
      <c r="AA547" s="85" t="s">
        <v>1802</v>
      </c>
      <c r="AB547" s="79"/>
      <c r="AC547" s="79" t="b">
        <v>0</v>
      </c>
      <c r="AD547" s="79">
        <v>2</v>
      </c>
      <c r="AE547" s="85" t="s">
        <v>2100</v>
      </c>
      <c r="AF547" s="79" t="b">
        <v>1</v>
      </c>
      <c r="AG547" s="79" t="s">
        <v>2139</v>
      </c>
      <c r="AH547" s="79"/>
      <c r="AI547" s="85" t="s">
        <v>1985</v>
      </c>
      <c r="AJ547" s="79" t="b">
        <v>0</v>
      </c>
      <c r="AK547" s="79">
        <v>0</v>
      </c>
      <c r="AL547" s="85" t="s">
        <v>2100</v>
      </c>
      <c r="AM547" s="79" t="s">
        <v>2145</v>
      </c>
      <c r="AN547" s="79" t="b">
        <v>0</v>
      </c>
      <c r="AO547" s="85" t="s">
        <v>1802</v>
      </c>
      <c r="AP547" s="79" t="s">
        <v>178</v>
      </c>
      <c r="AQ547" s="79">
        <v>0</v>
      </c>
      <c r="AR547" s="79">
        <v>0</v>
      </c>
      <c r="AS547" s="79"/>
      <c r="AT547" s="79"/>
      <c r="AU547" s="79"/>
      <c r="AV547" s="79"/>
      <c r="AW547" s="79"/>
      <c r="AX547" s="79"/>
      <c r="AY547" s="79"/>
      <c r="AZ547" s="79"/>
      <c r="BA547" s="78" t="str">
        <f>REPLACE(INDEX(GroupVertices[Group],MATCH(Edges[[#This Row],[Vertex 1]],GroupVertices[Vertex],0)),1,1,"")</f>
        <v>2</v>
      </c>
      <c r="BB547" s="78" t="str">
        <f>REPLACE(INDEX(GroupVertices[Group],MATCH(Edges[[#This Row],[Vertex 2]],GroupVertices[Vertex],0)),1,1,"")</f>
        <v>2</v>
      </c>
    </row>
    <row r="548" spans="1:54" ht="15">
      <c r="A548" s="65" t="s">
        <v>300</v>
      </c>
      <c r="B548" s="65" t="s">
        <v>300</v>
      </c>
      <c r="C548" s="66" t="s">
        <v>2795</v>
      </c>
      <c r="D548" s="67"/>
      <c r="E548" s="68"/>
      <c r="F548" s="69"/>
      <c r="G548" s="66"/>
      <c r="H548" s="70"/>
      <c r="I548" s="71"/>
      <c r="J548" s="71"/>
      <c r="K548" s="34" t="s">
        <v>65</v>
      </c>
      <c r="L548" s="77">
        <v>548</v>
      </c>
      <c r="M548" s="77"/>
      <c r="N548" s="73"/>
      <c r="O548" s="79" t="s">
        <v>178</v>
      </c>
      <c r="P548" s="81">
        <v>43534.86243055556</v>
      </c>
      <c r="Q548" s="79" t="s">
        <v>568</v>
      </c>
      <c r="R548" s="79"/>
      <c r="S548" s="79"/>
      <c r="T548" s="79" t="s">
        <v>787</v>
      </c>
      <c r="U548" s="79"/>
      <c r="V548" s="82" t="s">
        <v>890</v>
      </c>
      <c r="W548" s="81">
        <v>43534.86243055556</v>
      </c>
      <c r="X548" s="82" t="s">
        <v>1219</v>
      </c>
      <c r="Y548" s="79"/>
      <c r="Z548" s="79"/>
      <c r="AA548" s="85" t="s">
        <v>1803</v>
      </c>
      <c r="AB548" s="85" t="s">
        <v>1802</v>
      </c>
      <c r="AC548" s="79" t="b">
        <v>0</v>
      </c>
      <c r="AD548" s="79">
        <v>1</v>
      </c>
      <c r="AE548" s="85" t="s">
        <v>2129</v>
      </c>
      <c r="AF548" s="79" t="b">
        <v>0</v>
      </c>
      <c r="AG548" s="79" t="s">
        <v>2139</v>
      </c>
      <c r="AH548" s="79"/>
      <c r="AI548" s="85" t="s">
        <v>2100</v>
      </c>
      <c r="AJ548" s="79" t="b">
        <v>0</v>
      </c>
      <c r="AK548" s="79">
        <v>0</v>
      </c>
      <c r="AL548" s="85" t="s">
        <v>2100</v>
      </c>
      <c r="AM548" s="79" t="s">
        <v>2145</v>
      </c>
      <c r="AN548" s="79" t="b">
        <v>0</v>
      </c>
      <c r="AO548" s="85" t="s">
        <v>1802</v>
      </c>
      <c r="AP548" s="79" t="s">
        <v>178</v>
      </c>
      <c r="AQ548" s="79">
        <v>0</v>
      </c>
      <c r="AR548" s="79">
        <v>0</v>
      </c>
      <c r="AS548" s="79"/>
      <c r="AT548" s="79"/>
      <c r="AU548" s="79"/>
      <c r="AV548" s="79"/>
      <c r="AW548" s="79"/>
      <c r="AX548" s="79"/>
      <c r="AY548" s="79"/>
      <c r="AZ548" s="79"/>
      <c r="BA548" s="78" t="str">
        <f>REPLACE(INDEX(GroupVertices[Group],MATCH(Edges[[#This Row],[Vertex 1]],GroupVertices[Vertex],0)),1,1,"")</f>
        <v>2</v>
      </c>
      <c r="BB548" s="78" t="str">
        <f>REPLACE(INDEX(GroupVertices[Group],MATCH(Edges[[#This Row],[Vertex 2]],GroupVertices[Vertex],0)),1,1,"")</f>
        <v>2</v>
      </c>
    </row>
    <row r="549" spans="1:54" ht="15">
      <c r="A549" s="65" t="s">
        <v>300</v>
      </c>
      <c r="B549" s="65" t="s">
        <v>300</v>
      </c>
      <c r="C549" s="66" t="s">
        <v>2795</v>
      </c>
      <c r="D549" s="67"/>
      <c r="E549" s="68"/>
      <c r="F549" s="69"/>
      <c r="G549" s="66"/>
      <c r="H549" s="70"/>
      <c r="I549" s="71"/>
      <c r="J549" s="71"/>
      <c r="K549" s="34" t="s">
        <v>65</v>
      </c>
      <c r="L549" s="77">
        <v>549</v>
      </c>
      <c r="M549" s="77"/>
      <c r="N549" s="73"/>
      <c r="O549" s="79" t="s">
        <v>178</v>
      </c>
      <c r="P549" s="81">
        <v>43534.86537037037</v>
      </c>
      <c r="Q549" s="79" t="s">
        <v>569</v>
      </c>
      <c r="R549" s="82" t="s">
        <v>755</v>
      </c>
      <c r="S549" s="79" t="s">
        <v>780</v>
      </c>
      <c r="T549" s="79" t="s">
        <v>787</v>
      </c>
      <c r="U549" s="79"/>
      <c r="V549" s="82" t="s">
        <v>890</v>
      </c>
      <c r="W549" s="81">
        <v>43534.86537037037</v>
      </c>
      <c r="X549" s="82" t="s">
        <v>1220</v>
      </c>
      <c r="Y549" s="79"/>
      <c r="Z549" s="79"/>
      <c r="AA549" s="85" t="s">
        <v>1804</v>
      </c>
      <c r="AB549" s="79"/>
      <c r="AC549" s="79" t="b">
        <v>0</v>
      </c>
      <c r="AD549" s="79">
        <v>3</v>
      </c>
      <c r="AE549" s="85" t="s">
        <v>2100</v>
      </c>
      <c r="AF549" s="79" t="b">
        <v>1</v>
      </c>
      <c r="AG549" s="79" t="s">
        <v>2139</v>
      </c>
      <c r="AH549" s="79"/>
      <c r="AI549" s="85" t="s">
        <v>1985</v>
      </c>
      <c r="AJ549" s="79" t="b">
        <v>0</v>
      </c>
      <c r="AK549" s="79">
        <v>1</v>
      </c>
      <c r="AL549" s="85" t="s">
        <v>2100</v>
      </c>
      <c r="AM549" s="79" t="s">
        <v>2145</v>
      </c>
      <c r="AN549" s="79" t="b">
        <v>0</v>
      </c>
      <c r="AO549" s="85" t="s">
        <v>1804</v>
      </c>
      <c r="AP549" s="79" t="s">
        <v>178</v>
      </c>
      <c r="AQ549" s="79">
        <v>0</v>
      </c>
      <c r="AR549" s="79">
        <v>0</v>
      </c>
      <c r="AS549" s="79"/>
      <c r="AT549" s="79"/>
      <c r="AU549" s="79"/>
      <c r="AV549" s="79"/>
      <c r="AW549" s="79"/>
      <c r="AX549" s="79"/>
      <c r="AY549" s="79"/>
      <c r="AZ549" s="79"/>
      <c r="BA549" s="78" t="str">
        <f>REPLACE(INDEX(GroupVertices[Group],MATCH(Edges[[#This Row],[Vertex 1]],GroupVertices[Vertex],0)),1,1,"")</f>
        <v>2</v>
      </c>
      <c r="BB549" s="78" t="str">
        <f>REPLACE(INDEX(GroupVertices[Group],MATCH(Edges[[#This Row],[Vertex 2]],GroupVertices[Vertex],0)),1,1,"")</f>
        <v>2</v>
      </c>
    </row>
    <row r="550" spans="1:54" ht="15">
      <c r="A550" s="65" t="s">
        <v>300</v>
      </c>
      <c r="B550" s="65" t="s">
        <v>300</v>
      </c>
      <c r="C550" s="66" t="s">
        <v>2795</v>
      </c>
      <c r="D550" s="67"/>
      <c r="E550" s="68"/>
      <c r="F550" s="69"/>
      <c r="G550" s="66"/>
      <c r="H550" s="70"/>
      <c r="I550" s="71"/>
      <c r="J550" s="71"/>
      <c r="K550" s="34" t="s">
        <v>65</v>
      </c>
      <c r="L550" s="77">
        <v>550</v>
      </c>
      <c r="M550" s="77"/>
      <c r="N550" s="73"/>
      <c r="O550" s="79" t="s">
        <v>178</v>
      </c>
      <c r="P550" s="81">
        <v>43534.86537037037</v>
      </c>
      <c r="Q550" s="79" t="s">
        <v>570</v>
      </c>
      <c r="R550" s="79"/>
      <c r="S550" s="79"/>
      <c r="T550" s="79" t="s">
        <v>787</v>
      </c>
      <c r="U550" s="79"/>
      <c r="V550" s="82" t="s">
        <v>890</v>
      </c>
      <c r="W550" s="81">
        <v>43534.86537037037</v>
      </c>
      <c r="X550" s="82" t="s">
        <v>1221</v>
      </c>
      <c r="Y550" s="79"/>
      <c r="Z550" s="79"/>
      <c r="AA550" s="85" t="s">
        <v>1805</v>
      </c>
      <c r="AB550" s="85" t="s">
        <v>1804</v>
      </c>
      <c r="AC550" s="79" t="b">
        <v>0</v>
      </c>
      <c r="AD550" s="79">
        <v>5</v>
      </c>
      <c r="AE550" s="85" t="s">
        <v>2129</v>
      </c>
      <c r="AF550" s="79" t="b">
        <v>0</v>
      </c>
      <c r="AG550" s="79" t="s">
        <v>2139</v>
      </c>
      <c r="AH550" s="79"/>
      <c r="AI550" s="85" t="s">
        <v>2100</v>
      </c>
      <c r="AJ550" s="79" t="b">
        <v>0</v>
      </c>
      <c r="AK550" s="79">
        <v>0</v>
      </c>
      <c r="AL550" s="85" t="s">
        <v>2100</v>
      </c>
      <c r="AM550" s="79" t="s">
        <v>2145</v>
      </c>
      <c r="AN550" s="79" t="b">
        <v>0</v>
      </c>
      <c r="AO550" s="85" t="s">
        <v>1804</v>
      </c>
      <c r="AP550" s="79" t="s">
        <v>178</v>
      </c>
      <c r="AQ550" s="79">
        <v>0</v>
      </c>
      <c r="AR550" s="79">
        <v>0</v>
      </c>
      <c r="AS550" s="79"/>
      <c r="AT550" s="79"/>
      <c r="AU550" s="79"/>
      <c r="AV550" s="79"/>
      <c r="AW550" s="79"/>
      <c r="AX550" s="79"/>
      <c r="AY550" s="79"/>
      <c r="AZ550" s="79"/>
      <c r="BA550" s="78" t="str">
        <f>REPLACE(INDEX(GroupVertices[Group],MATCH(Edges[[#This Row],[Vertex 1]],GroupVertices[Vertex],0)),1,1,"")</f>
        <v>2</v>
      </c>
      <c r="BB550" s="78" t="str">
        <f>REPLACE(INDEX(GroupVertices[Group],MATCH(Edges[[#This Row],[Vertex 2]],GroupVertices[Vertex],0)),1,1,"")</f>
        <v>2</v>
      </c>
    </row>
    <row r="551" spans="1:54" ht="15">
      <c r="A551" s="65" t="s">
        <v>300</v>
      </c>
      <c r="B551" s="65" t="s">
        <v>300</v>
      </c>
      <c r="C551" s="66" t="s">
        <v>2795</v>
      </c>
      <c r="D551" s="67"/>
      <c r="E551" s="68"/>
      <c r="F551" s="69"/>
      <c r="G551" s="66"/>
      <c r="H551" s="70"/>
      <c r="I551" s="71"/>
      <c r="J551" s="71"/>
      <c r="K551" s="34" t="s">
        <v>65</v>
      </c>
      <c r="L551" s="77">
        <v>551</v>
      </c>
      <c r="M551" s="77"/>
      <c r="N551" s="73"/>
      <c r="O551" s="79" t="s">
        <v>178</v>
      </c>
      <c r="P551" s="81">
        <v>43534.871099537035</v>
      </c>
      <c r="Q551" s="79" t="s">
        <v>571</v>
      </c>
      <c r="R551" s="82" t="s">
        <v>756</v>
      </c>
      <c r="S551" s="79" t="s">
        <v>780</v>
      </c>
      <c r="T551" s="79" t="s">
        <v>787</v>
      </c>
      <c r="U551" s="79"/>
      <c r="V551" s="82" t="s">
        <v>890</v>
      </c>
      <c r="W551" s="81">
        <v>43534.871099537035</v>
      </c>
      <c r="X551" s="82" t="s">
        <v>1222</v>
      </c>
      <c r="Y551" s="79"/>
      <c r="Z551" s="79"/>
      <c r="AA551" s="85" t="s">
        <v>1806</v>
      </c>
      <c r="AB551" s="79"/>
      <c r="AC551" s="79" t="b">
        <v>0</v>
      </c>
      <c r="AD551" s="79">
        <v>3</v>
      </c>
      <c r="AE551" s="85" t="s">
        <v>2100</v>
      </c>
      <c r="AF551" s="79" t="b">
        <v>1</v>
      </c>
      <c r="AG551" s="79" t="s">
        <v>2139</v>
      </c>
      <c r="AH551" s="79"/>
      <c r="AI551" s="85" t="s">
        <v>1986</v>
      </c>
      <c r="AJ551" s="79" t="b">
        <v>0</v>
      </c>
      <c r="AK551" s="79">
        <v>1</v>
      </c>
      <c r="AL551" s="85" t="s">
        <v>2100</v>
      </c>
      <c r="AM551" s="79" t="s">
        <v>2145</v>
      </c>
      <c r="AN551" s="79" t="b">
        <v>0</v>
      </c>
      <c r="AO551" s="85" t="s">
        <v>1806</v>
      </c>
      <c r="AP551" s="79" t="s">
        <v>178</v>
      </c>
      <c r="AQ551" s="79">
        <v>0</v>
      </c>
      <c r="AR551" s="79">
        <v>0</v>
      </c>
      <c r="AS551" s="79"/>
      <c r="AT551" s="79"/>
      <c r="AU551" s="79"/>
      <c r="AV551" s="79"/>
      <c r="AW551" s="79"/>
      <c r="AX551" s="79"/>
      <c r="AY551" s="79"/>
      <c r="AZ551" s="79"/>
      <c r="BA551" s="78" t="str">
        <f>REPLACE(INDEX(GroupVertices[Group],MATCH(Edges[[#This Row],[Vertex 1]],GroupVertices[Vertex],0)),1,1,"")</f>
        <v>2</v>
      </c>
      <c r="BB551" s="78" t="str">
        <f>REPLACE(INDEX(GroupVertices[Group],MATCH(Edges[[#This Row],[Vertex 2]],GroupVertices[Vertex],0)),1,1,"")</f>
        <v>2</v>
      </c>
    </row>
    <row r="552" spans="1:54" ht="15">
      <c r="A552" s="65" t="s">
        <v>300</v>
      </c>
      <c r="B552" s="65" t="s">
        <v>300</v>
      </c>
      <c r="C552" s="66" t="s">
        <v>2795</v>
      </c>
      <c r="D552" s="67"/>
      <c r="E552" s="68"/>
      <c r="F552" s="69"/>
      <c r="G552" s="66"/>
      <c r="H552" s="70"/>
      <c r="I552" s="71"/>
      <c r="J552" s="71"/>
      <c r="K552" s="34" t="s">
        <v>65</v>
      </c>
      <c r="L552" s="77">
        <v>552</v>
      </c>
      <c r="M552" s="77"/>
      <c r="N552" s="73"/>
      <c r="O552" s="79" t="s">
        <v>178</v>
      </c>
      <c r="P552" s="81">
        <v>43534.87695601852</v>
      </c>
      <c r="Q552" s="79" t="s">
        <v>572</v>
      </c>
      <c r="R552" s="82" t="s">
        <v>757</v>
      </c>
      <c r="S552" s="79" t="s">
        <v>780</v>
      </c>
      <c r="T552" s="79" t="s">
        <v>787</v>
      </c>
      <c r="U552" s="79"/>
      <c r="V552" s="82" t="s">
        <v>890</v>
      </c>
      <c r="W552" s="81">
        <v>43534.87695601852</v>
      </c>
      <c r="X552" s="82" t="s">
        <v>1223</v>
      </c>
      <c r="Y552" s="79"/>
      <c r="Z552" s="79"/>
      <c r="AA552" s="85" t="s">
        <v>1807</v>
      </c>
      <c r="AB552" s="79"/>
      <c r="AC552" s="79" t="b">
        <v>0</v>
      </c>
      <c r="AD552" s="79">
        <v>1</v>
      </c>
      <c r="AE552" s="85" t="s">
        <v>2100</v>
      </c>
      <c r="AF552" s="79" t="b">
        <v>1</v>
      </c>
      <c r="AG552" s="79" t="s">
        <v>2139</v>
      </c>
      <c r="AH552" s="79"/>
      <c r="AI552" s="85" t="s">
        <v>1987</v>
      </c>
      <c r="AJ552" s="79" t="b">
        <v>0</v>
      </c>
      <c r="AK552" s="79">
        <v>0</v>
      </c>
      <c r="AL552" s="85" t="s">
        <v>2100</v>
      </c>
      <c r="AM552" s="79" t="s">
        <v>2145</v>
      </c>
      <c r="AN552" s="79" t="b">
        <v>0</v>
      </c>
      <c r="AO552" s="85" t="s">
        <v>1807</v>
      </c>
      <c r="AP552" s="79" t="s">
        <v>178</v>
      </c>
      <c r="AQ552" s="79">
        <v>0</v>
      </c>
      <c r="AR552" s="79">
        <v>0</v>
      </c>
      <c r="AS552" s="79"/>
      <c r="AT552" s="79"/>
      <c r="AU552" s="79"/>
      <c r="AV552" s="79"/>
      <c r="AW552" s="79"/>
      <c r="AX552" s="79"/>
      <c r="AY552" s="79"/>
      <c r="AZ552" s="79"/>
      <c r="BA552" s="78" t="str">
        <f>REPLACE(INDEX(GroupVertices[Group],MATCH(Edges[[#This Row],[Vertex 1]],GroupVertices[Vertex],0)),1,1,"")</f>
        <v>2</v>
      </c>
      <c r="BB552" s="78" t="str">
        <f>REPLACE(INDEX(GroupVertices[Group],MATCH(Edges[[#This Row],[Vertex 2]],GroupVertices[Vertex],0)),1,1,"")</f>
        <v>2</v>
      </c>
    </row>
    <row r="553" spans="1:54" ht="15">
      <c r="A553" s="65" t="s">
        <v>300</v>
      </c>
      <c r="B553" s="65" t="s">
        <v>300</v>
      </c>
      <c r="C553" s="66" t="s">
        <v>2795</v>
      </c>
      <c r="D553" s="67"/>
      <c r="E553" s="68"/>
      <c r="F553" s="69"/>
      <c r="G553" s="66"/>
      <c r="H553" s="70"/>
      <c r="I553" s="71"/>
      <c r="J553" s="71"/>
      <c r="K553" s="34" t="s">
        <v>65</v>
      </c>
      <c r="L553" s="77">
        <v>553</v>
      </c>
      <c r="M553" s="77"/>
      <c r="N553" s="73"/>
      <c r="O553" s="79" t="s">
        <v>178</v>
      </c>
      <c r="P553" s="81">
        <v>43534.876967592594</v>
      </c>
      <c r="Q553" s="79" t="s">
        <v>573</v>
      </c>
      <c r="R553" s="79"/>
      <c r="S553" s="79"/>
      <c r="T553" s="79" t="s">
        <v>787</v>
      </c>
      <c r="U553" s="79"/>
      <c r="V553" s="82" t="s">
        <v>890</v>
      </c>
      <c r="W553" s="81">
        <v>43534.876967592594</v>
      </c>
      <c r="X553" s="82" t="s">
        <v>1224</v>
      </c>
      <c r="Y553" s="79"/>
      <c r="Z553" s="79"/>
      <c r="AA553" s="85" t="s">
        <v>1808</v>
      </c>
      <c r="AB553" s="85" t="s">
        <v>1807</v>
      </c>
      <c r="AC553" s="79" t="b">
        <v>0</v>
      </c>
      <c r="AD553" s="79">
        <v>0</v>
      </c>
      <c r="AE553" s="85" t="s">
        <v>2129</v>
      </c>
      <c r="AF553" s="79" t="b">
        <v>0</v>
      </c>
      <c r="AG553" s="79" t="s">
        <v>2139</v>
      </c>
      <c r="AH553" s="79"/>
      <c r="AI553" s="85" t="s">
        <v>2100</v>
      </c>
      <c r="AJ553" s="79" t="b">
        <v>0</v>
      </c>
      <c r="AK553" s="79">
        <v>0</v>
      </c>
      <c r="AL553" s="85" t="s">
        <v>2100</v>
      </c>
      <c r="AM553" s="79" t="s">
        <v>2145</v>
      </c>
      <c r="AN553" s="79" t="b">
        <v>0</v>
      </c>
      <c r="AO553" s="85" t="s">
        <v>1807</v>
      </c>
      <c r="AP553" s="79" t="s">
        <v>178</v>
      </c>
      <c r="AQ553" s="79">
        <v>0</v>
      </c>
      <c r="AR553" s="79">
        <v>0</v>
      </c>
      <c r="AS553" s="79"/>
      <c r="AT553" s="79"/>
      <c r="AU553" s="79"/>
      <c r="AV553" s="79"/>
      <c r="AW553" s="79"/>
      <c r="AX553" s="79"/>
      <c r="AY553" s="79"/>
      <c r="AZ553" s="79"/>
      <c r="BA553" s="78" t="str">
        <f>REPLACE(INDEX(GroupVertices[Group],MATCH(Edges[[#This Row],[Vertex 1]],GroupVertices[Vertex],0)),1,1,"")</f>
        <v>2</v>
      </c>
      <c r="BB553" s="78" t="str">
        <f>REPLACE(INDEX(GroupVertices[Group],MATCH(Edges[[#This Row],[Vertex 2]],GroupVertices[Vertex],0)),1,1,"")</f>
        <v>2</v>
      </c>
    </row>
    <row r="554" spans="1:54" ht="15">
      <c r="A554" s="65" t="s">
        <v>300</v>
      </c>
      <c r="B554" s="65" t="s">
        <v>300</v>
      </c>
      <c r="C554" s="66" t="s">
        <v>2795</v>
      </c>
      <c r="D554" s="67"/>
      <c r="E554" s="68"/>
      <c r="F554" s="69"/>
      <c r="G554" s="66"/>
      <c r="H554" s="70"/>
      <c r="I554" s="71"/>
      <c r="J554" s="71"/>
      <c r="K554" s="34" t="s">
        <v>65</v>
      </c>
      <c r="L554" s="77">
        <v>554</v>
      </c>
      <c r="M554" s="77"/>
      <c r="N554" s="73"/>
      <c r="O554" s="79" t="s">
        <v>178</v>
      </c>
      <c r="P554" s="81">
        <v>43534.88259259259</v>
      </c>
      <c r="Q554" s="79" t="s">
        <v>574</v>
      </c>
      <c r="R554" s="82" t="s">
        <v>758</v>
      </c>
      <c r="S554" s="79" t="s">
        <v>780</v>
      </c>
      <c r="T554" s="79" t="s">
        <v>787</v>
      </c>
      <c r="U554" s="79"/>
      <c r="V554" s="82" t="s">
        <v>890</v>
      </c>
      <c r="W554" s="81">
        <v>43534.88259259259</v>
      </c>
      <c r="X554" s="82" t="s">
        <v>1225</v>
      </c>
      <c r="Y554" s="79"/>
      <c r="Z554" s="79"/>
      <c r="AA554" s="85" t="s">
        <v>1809</v>
      </c>
      <c r="AB554" s="79"/>
      <c r="AC554" s="79" t="b">
        <v>0</v>
      </c>
      <c r="AD554" s="79">
        <v>1</v>
      </c>
      <c r="AE554" s="85" t="s">
        <v>2100</v>
      </c>
      <c r="AF554" s="79" t="b">
        <v>1</v>
      </c>
      <c r="AG554" s="79" t="s">
        <v>2139</v>
      </c>
      <c r="AH554" s="79"/>
      <c r="AI554" s="85" t="s">
        <v>1988</v>
      </c>
      <c r="AJ554" s="79" t="b">
        <v>0</v>
      </c>
      <c r="AK554" s="79">
        <v>0</v>
      </c>
      <c r="AL554" s="85" t="s">
        <v>2100</v>
      </c>
      <c r="AM554" s="79" t="s">
        <v>2145</v>
      </c>
      <c r="AN554" s="79" t="b">
        <v>0</v>
      </c>
      <c r="AO554" s="85" t="s">
        <v>1809</v>
      </c>
      <c r="AP554" s="79" t="s">
        <v>178</v>
      </c>
      <c r="AQ554" s="79">
        <v>0</v>
      </c>
      <c r="AR554" s="79">
        <v>0</v>
      </c>
      <c r="AS554" s="79"/>
      <c r="AT554" s="79"/>
      <c r="AU554" s="79"/>
      <c r="AV554" s="79"/>
      <c r="AW554" s="79"/>
      <c r="AX554" s="79"/>
      <c r="AY554" s="79"/>
      <c r="AZ554" s="79"/>
      <c r="BA554" s="78" t="str">
        <f>REPLACE(INDEX(GroupVertices[Group],MATCH(Edges[[#This Row],[Vertex 1]],GroupVertices[Vertex],0)),1,1,"")</f>
        <v>2</v>
      </c>
      <c r="BB554" s="78" t="str">
        <f>REPLACE(INDEX(GroupVertices[Group],MATCH(Edges[[#This Row],[Vertex 2]],GroupVertices[Vertex],0)),1,1,"")</f>
        <v>2</v>
      </c>
    </row>
    <row r="555" spans="1:54" ht="15">
      <c r="A555" s="65" t="s">
        <v>300</v>
      </c>
      <c r="B555" s="65" t="s">
        <v>300</v>
      </c>
      <c r="C555" s="66" t="s">
        <v>2795</v>
      </c>
      <c r="D555" s="67"/>
      <c r="E555" s="68"/>
      <c r="F555" s="69"/>
      <c r="G555" s="66"/>
      <c r="H555" s="70"/>
      <c r="I555" s="71"/>
      <c r="J555" s="71"/>
      <c r="K555" s="34" t="s">
        <v>65</v>
      </c>
      <c r="L555" s="77">
        <v>555</v>
      </c>
      <c r="M555" s="77"/>
      <c r="N555" s="73"/>
      <c r="O555" s="79" t="s">
        <v>178</v>
      </c>
      <c r="P555" s="81">
        <v>43534.88260416667</v>
      </c>
      <c r="Q555" s="79" t="s">
        <v>575</v>
      </c>
      <c r="R555" s="79"/>
      <c r="S555" s="79"/>
      <c r="T555" s="79" t="s">
        <v>787</v>
      </c>
      <c r="U555" s="79"/>
      <c r="V555" s="82" t="s">
        <v>890</v>
      </c>
      <c r="W555" s="81">
        <v>43534.88260416667</v>
      </c>
      <c r="X555" s="82" t="s">
        <v>1226</v>
      </c>
      <c r="Y555" s="79"/>
      <c r="Z555" s="79"/>
      <c r="AA555" s="85" t="s">
        <v>1810</v>
      </c>
      <c r="AB555" s="85" t="s">
        <v>1809</v>
      </c>
      <c r="AC555" s="79" t="b">
        <v>0</v>
      </c>
      <c r="AD555" s="79">
        <v>1</v>
      </c>
      <c r="AE555" s="85" t="s">
        <v>2129</v>
      </c>
      <c r="AF555" s="79" t="b">
        <v>0</v>
      </c>
      <c r="AG555" s="79" t="s">
        <v>2139</v>
      </c>
      <c r="AH555" s="79"/>
      <c r="AI555" s="85" t="s">
        <v>2100</v>
      </c>
      <c r="AJ555" s="79" t="b">
        <v>0</v>
      </c>
      <c r="AK555" s="79">
        <v>0</v>
      </c>
      <c r="AL555" s="85" t="s">
        <v>2100</v>
      </c>
      <c r="AM555" s="79" t="s">
        <v>2145</v>
      </c>
      <c r="AN555" s="79" t="b">
        <v>0</v>
      </c>
      <c r="AO555" s="85" t="s">
        <v>1809</v>
      </c>
      <c r="AP555" s="79" t="s">
        <v>178</v>
      </c>
      <c r="AQ555" s="79">
        <v>0</v>
      </c>
      <c r="AR555" s="79">
        <v>0</v>
      </c>
      <c r="AS555" s="79"/>
      <c r="AT555" s="79"/>
      <c r="AU555" s="79"/>
      <c r="AV555" s="79"/>
      <c r="AW555" s="79"/>
      <c r="AX555" s="79"/>
      <c r="AY555" s="79"/>
      <c r="AZ555" s="79"/>
      <c r="BA555" s="78" t="str">
        <f>REPLACE(INDEX(GroupVertices[Group],MATCH(Edges[[#This Row],[Vertex 1]],GroupVertices[Vertex],0)),1,1,"")</f>
        <v>2</v>
      </c>
      <c r="BB555" s="78" t="str">
        <f>REPLACE(INDEX(GroupVertices[Group],MATCH(Edges[[#This Row],[Vertex 2]],GroupVertices[Vertex],0)),1,1,"")</f>
        <v>2</v>
      </c>
    </row>
    <row r="556" spans="1:54" ht="15">
      <c r="A556" s="65" t="s">
        <v>285</v>
      </c>
      <c r="B556" s="65" t="s">
        <v>284</v>
      </c>
      <c r="C556" s="66" t="s">
        <v>2797</v>
      </c>
      <c r="D556" s="67"/>
      <c r="E556" s="68"/>
      <c r="F556" s="69"/>
      <c r="G556" s="66"/>
      <c r="H556" s="70"/>
      <c r="I556" s="71"/>
      <c r="J556" s="71"/>
      <c r="K556" s="34" t="s">
        <v>66</v>
      </c>
      <c r="L556" s="77">
        <v>556</v>
      </c>
      <c r="M556" s="77"/>
      <c r="N556" s="73"/>
      <c r="O556" s="79" t="s">
        <v>327</v>
      </c>
      <c r="P556" s="81">
        <v>43527.93282407407</v>
      </c>
      <c r="Q556" s="79" t="s">
        <v>467</v>
      </c>
      <c r="R556" s="79"/>
      <c r="S556" s="79"/>
      <c r="T556" s="79" t="s">
        <v>787</v>
      </c>
      <c r="U556" s="79"/>
      <c r="V556" s="82" t="s">
        <v>875</v>
      </c>
      <c r="W556" s="81">
        <v>43527.93282407407</v>
      </c>
      <c r="X556" s="82" t="s">
        <v>1091</v>
      </c>
      <c r="Y556" s="79"/>
      <c r="Z556" s="79"/>
      <c r="AA556" s="85" t="s">
        <v>1673</v>
      </c>
      <c r="AB556" s="85" t="s">
        <v>1672</v>
      </c>
      <c r="AC556" s="79" t="b">
        <v>0</v>
      </c>
      <c r="AD556" s="79">
        <v>2</v>
      </c>
      <c r="AE556" s="85" t="s">
        <v>2119</v>
      </c>
      <c r="AF556" s="79" t="b">
        <v>0</v>
      </c>
      <c r="AG556" s="79" t="s">
        <v>2139</v>
      </c>
      <c r="AH556" s="79"/>
      <c r="AI556" s="85" t="s">
        <v>2100</v>
      </c>
      <c r="AJ556" s="79" t="b">
        <v>0</v>
      </c>
      <c r="AK556" s="79">
        <v>0</v>
      </c>
      <c r="AL556" s="85" t="s">
        <v>2100</v>
      </c>
      <c r="AM556" s="79" t="s">
        <v>2144</v>
      </c>
      <c r="AN556" s="79" t="b">
        <v>0</v>
      </c>
      <c r="AO556" s="85" t="s">
        <v>1672</v>
      </c>
      <c r="AP556" s="79" t="s">
        <v>178</v>
      </c>
      <c r="AQ556" s="79">
        <v>0</v>
      </c>
      <c r="AR556" s="79">
        <v>0</v>
      </c>
      <c r="AS556" s="79"/>
      <c r="AT556" s="79"/>
      <c r="AU556" s="79"/>
      <c r="AV556" s="79"/>
      <c r="AW556" s="79"/>
      <c r="AX556" s="79"/>
      <c r="AY556" s="79"/>
      <c r="AZ556" s="79"/>
      <c r="BA556" s="78" t="str">
        <f>REPLACE(INDEX(GroupVertices[Group],MATCH(Edges[[#This Row],[Vertex 1]],GroupVertices[Vertex],0)),1,1,"")</f>
        <v>4</v>
      </c>
      <c r="BB556" s="78" t="str">
        <f>REPLACE(INDEX(GroupVertices[Group],MATCH(Edges[[#This Row],[Vertex 2]],GroupVertices[Vertex],0)),1,1,"")</f>
        <v>4</v>
      </c>
    </row>
    <row r="557" spans="1:54" ht="15">
      <c r="A557" s="65" t="s">
        <v>225</v>
      </c>
      <c r="B557" s="65" t="s">
        <v>309</v>
      </c>
      <c r="C557" s="66" t="s">
        <v>2798</v>
      </c>
      <c r="D557" s="67"/>
      <c r="E557" s="68"/>
      <c r="F557" s="69"/>
      <c r="G557" s="66"/>
      <c r="H557" s="70"/>
      <c r="I557" s="71"/>
      <c r="J557" s="71"/>
      <c r="K557" s="34" t="s">
        <v>65</v>
      </c>
      <c r="L557" s="77">
        <v>557</v>
      </c>
      <c r="M557" s="77"/>
      <c r="N557" s="73"/>
      <c r="O557" s="79" t="s">
        <v>326</v>
      </c>
      <c r="P557" s="81">
        <v>43527.909895833334</v>
      </c>
      <c r="Q557" s="79" t="s">
        <v>341</v>
      </c>
      <c r="R557" s="79"/>
      <c r="S557" s="79"/>
      <c r="T557" s="79"/>
      <c r="U557" s="79"/>
      <c r="V557" s="82" t="s">
        <v>816</v>
      </c>
      <c r="W557" s="81">
        <v>43527.909895833334</v>
      </c>
      <c r="X557" s="82" t="s">
        <v>924</v>
      </c>
      <c r="Y557" s="79"/>
      <c r="Z557" s="79"/>
      <c r="AA557" s="85" t="s">
        <v>1506</v>
      </c>
      <c r="AB557" s="79"/>
      <c r="AC557" s="79" t="b">
        <v>0</v>
      </c>
      <c r="AD557" s="79">
        <v>0</v>
      </c>
      <c r="AE557" s="85" t="s">
        <v>2100</v>
      </c>
      <c r="AF557" s="79" t="b">
        <v>0</v>
      </c>
      <c r="AG557" s="79" t="s">
        <v>2139</v>
      </c>
      <c r="AH557" s="79"/>
      <c r="AI557" s="85" t="s">
        <v>2100</v>
      </c>
      <c r="AJ557" s="79" t="b">
        <v>0</v>
      </c>
      <c r="AK557" s="79">
        <v>4</v>
      </c>
      <c r="AL557" s="85" t="s">
        <v>1916</v>
      </c>
      <c r="AM557" s="79" t="s">
        <v>2145</v>
      </c>
      <c r="AN557" s="79" t="b">
        <v>0</v>
      </c>
      <c r="AO557" s="85" t="s">
        <v>1916</v>
      </c>
      <c r="AP557" s="79" t="s">
        <v>178</v>
      </c>
      <c r="AQ557" s="79">
        <v>0</v>
      </c>
      <c r="AR557" s="79">
        <v>0</v>
      </c>
      <c r="AS557" s="79"/>
      <c r="AT557" s="79"/>
      <c r="AU557" s="79"/>
      <c r="AV557" s="79"/>
      <c r="AW557" s="79"/>
      <c r="AX557" s="79"/>
      <c r="AY557" s="79"/>
      <c r="AZ557" s="79"/>
      <c r="BA557" s="78" t="str">
        <f>REPLACE(INDEX(GroupVertices[Group],MATCH(Edges[[#This Row],[Vertex 1]],GroupVertices[Vertex],0)),1,1,"")</f>
        <v>3</v>
      </c>
      <c r="BB557" s="78" t="str">
        <f>REPLACE(INDEX(GroupVertices[Group],MATCH(Edges[[#This Row],[Vertex 2]],GroupVertices[Vertex],0)),1,1,"")</f>
        <v>3</v>
      </c>
    </row>
    <row r="558" spans="1:54" ht="15">
      <c r="A558" s="65" t="s">
        <v>308</v>
      </c>
      <c r="B558" s="65" t="s">
        <v>309</v>
      </c>
      <c r="C558" s="66" t="s">
        <v>2798</v>
      </c>
      <c r="D558" s="67"/>
      <c r="E558" s="68"/>
      <c r="F558" s="69"/>
      <c r="G558" s="66"/>
      <c r="H558" s="70"/>
      <c r="I558" s="71"/>
      <c r="J558" s="71"/>
      <c r="K558" s="34" t="s">
        <v>65</v>
      </c>
      <c r="L558" s="77">
        <v>558</v>
      </c>
      <c r="M558" s="77"/>
      <c r="N558" s="73"/>
      <c r="O558" s="79" t="s">
        <v>326</v>
      </c>
      <c r="P558" s="81">
        <v>43527.905625</v>
      </c>
      <c r="Q558" s="79" t="s">
        <v>443</v>
      </c>
      <c r="R558" s="79"/>
      <c r="S558" s="79"/>
      <c r="T558" s="79"/>
      <c r="U558" s="79"/>
      <c r="V558" s="82" t="s">
        <v>898</v>
      </c>
      <c r="W558" s="81">
        <v>43527.905625</v>
      </c>
      <c r="X558" s="82" t="s">
        <v>1347</v>
      </c>
      <c r="Y558" s="79"/>
      <c r="Z558" s="79"/>
      <c r="AA558" s="85" t="s">
        <v>1931</v>
      </c>
      <c r="AB558" s="79"/>
      <c r="AC558" s="79" t="b">
        <v>0</v>
      </c>
      <c r="AD558" s="79">
        <v>0</v>
      </c>
      <c r="AE558" s="85" t="s">
        <v>2100</v>
      </c>
      <c r="AF558" s="79" t="b">
        <v>0</v>
      </c>
      <c r="AG558" s="79" t="s">
        <v>2139</v>
      </c>
      <c r="AH558" s="79"/>
      <c r="AI558" s="85" t="s">
        <v>2100</v>
      </c>
      <c r="AJ558" s="79" t="b">
        <v>0</v>
      </c>
      <c r="AK558" s="79">
        <v>2</v>
      </c>
      <c r="AL558" s="85" t="s">
        <v>1938</v>
      </c>
      <c r="AM558" s="79" t="s">
        <v>2144</v>
      </c>
      <c r="AN558" s="79" t="b">
        <v>0</v>
      </c>
      <c r="AO558" s="85" t="s">
        <v>1938</v>
      </c>
      <c r="AP558" s="79" t="s">
        <v>178</v>
      </c>
      <c r="AQ558" s="79">
        <v>0</v>
      </c>
      <c r="AR558" s="79">
        <v>0</v>
      </c>
      <c r="AS558" s="79"/>
      <c r="AT558" s="79"/>
      <c r="AU558" s="79"/>
      <c r="AV558" s="79"/>
      <c r="AW558" s="79"/>
      <c r="AX558" s="79"/>
      <c r="AY558" s="79"/>
      <c r="AZ558" s="79"/>
      <c r="BA558" s="78" t="str">
        <f>REPLACE(INDEX(GroupVertices[Group],MATCH(Edges[[#This Row],[Vertex 1]],GroupVertices[Vertex],0)),1,1,"")</f>
        <v>3</v>
      </c>
      <c r="BB558" s="78" t="str">
        <f>REPLACE(INDEX(GroupVertices[Group],MATCH(Edges[[#This Row],[Vertex 2]],GroupVertices[Vertex],0)),1,1,"")</f>
        <v>3</v>
      </c>
    </row>
    <row r="559" spans="1:54" ht="15">
      <c r="A559" s="65" t="s">
        <v>308</v>
      </c>
      <c r="B559" s="65" t="s">
        <v>309</v>
      </c>
      <c r="C559" s="66" t="s">
        <v>2798</v>
      </c>
      <c r="D559" s="67"/>
      <c r="E559" s="68"/>
      <c r="F559" s="69"/>
      <c r="G559" s="66"/>
      <c r="H559" s="70"/>
      <c r="I559" s="71"/>
      <c r="J559" s="71"/>
      <c r="K559" s="34" t="s">
        <v>65</v>
      </c>
      <c r="L559" s="77">
        <v>559</v>
      </c>
      <c r="M559" s="77"/>
      <c r="N559" s="73"/>
      <c r="O559" s="79" t="s">
        <v>326</v>
      </c>
      <c r="P559" s="81">
        <v>43527.9059375</v>
      </c>
      <c r="Q559" s="79" t="s">
        <v>653</v>
      </c>
      <c r="R559" s="79"/>
      <c r="S559" s="79"/>
      <c r="T559" s="79" t="s">
        <v>787</v>
      </c>
      <c r="U559" s="79"/>
      <c r="V559" s="82" t="s">
        <v>898</v>
      </c>
      <c r="W559" s="81">
        <v>43527.9059375</v>
      </c>
      <c r="X559" s="82" t="s">
        <v>1348</v>
      </c>
      <c r="Y559" s="79"/>
      <c r="Z559" s="79"/>
      <c r="AA559" s="85" t="s">
        <v>1932</v>
      </c>
      <c r="AB559" s="85" t="s">
        <v>1938</v>
      </c>
      <c r="AC559" s="79" t="b">
        <v>0</v>
      </c>
      <c r="AD559" s="79">
        <v>0</v>
      </c>
      <c r="AE559" s="85" t="s">
        <v>2135</v>
      </c>
      <c r="AF559" s="79" t="b">
        <v>0</v>
      </c>
      <c r="AG559" s="79" t="s">
        <v>2139</v>
      </c>
      <c r="AH559" s="79"/>
      <c r="AI559" s="85" t="s">
        <v>2100</v>
      </c>
      <c r="AJ559" s="79" t="b">
        <v>0</v>
      </c>
      <c r="AK559" s="79">
        <v>0</v>
      </c>
      <c r="AL559" s="85" t="s">
        <v>2100</v>
      </c>
      <c r="AM559" s="79" t="s">
        <v>2144</v>
      </c>
      <c r="AN559" s="79" t="b">
        <v>0</v>
      </c>
      <c r="AO559" s="85" t="s">
        <v>1938</v>
      </c>
      <c r="AP559" s="79" t="s">
        <v>178</v>
      </c>
      <c r="AQ559" s="79">
        <v>0</v>
      </c>
      <c r="AR559" s="79">
        <v>0</v>
      </c>
      <c r="AS559" s="79"/>
      <c r="AT559" s="79"/>
      <c r="AU559" s="79"/>
      <c r="AV559" s="79"/>
      <c r="AW559" s="79"/>
      <c r="AX559" s="79"/>
      <c r="AY559" s="79"/>
      <c r="AZ559" s="79"/>
      <c r="BA559" s="78" t="str">
        <f>REPLACE(INDEX(GroupVertices[Group],MATCH(Edges[[#This Row],[Vertex 1]],GroupVertices[Vertex],0)),1,1,"")</f>
        <v>3</v>
      </c>
      <c r="BB559" s="78" t="str">
        <f>REPLACE(INDEX(GroupVertices[Group],MATCH(Edges[[#This Row],[Vertex 2]],GroupVertices[Vertex],0)),1,1,"")</f>
        <v>3</v>
      </c>
    </row>
    <row r="560" spans="1:54" ht="15">
      <c r="A560" s="65" t="s">
        <v>308</v>
      </c>
      <c r="B560" s="65" t="s">
        <v>309</v>
      </c>
      <c r="C560" s="66" t="s">
        <v>2797</v>
      </c>
      <c r="D560" s="67"/>
      <c r="E560" s="68"/>
      <c r="F560" s="69"/>
      <c r="G560" s="66"/>
      <c r="H560" s="70"/>
      <c r="I560" s="71"/>
      <c r="J560" s="71"/>
      <c r="K560" s="34" t="s">
        <v>65</v>
      </c>
      <c r="L560" s="77">
        <v>560</v>
      </c>
      <c r="M560" s="77"/>
      <c r="N560" s="73"/>
      <c r="O560" s="79" t="s">
        <v>327</v>
      </c>
      <c r="P560" s="81">
        <v>43527.903020833335</v>
      </c>
      <c r="Q560" s="79" t="s">
        <v>652</v>
      </c>
      <c r="R560" s="79"/>
      <c r="S560" s="79"/>
      <c r="T560" s="79" t="s">
        <v>787</v>
      </c>
      <c r="U560" s="79"/>
      <c r="V560" s="82" t="s">
        <v>898</v>
      </c>
      <c r="W560" s="81">
        <v>43527.903020833335</v>
      </c>
      <c r="X560" s="82" t="s">
        <v>1346</v>
      </c>
      <c r="Y560" s="79"/>
      <c r="Z560" s="79"/>
      <c r="AA560" s="85" t="s">
        <v>1930</v>
      </c>
      <c r="AB560" s="85" t="s">
        <v>2099</v>
      </c>
      <c r="AC560" s="79" t="b">
        <v>0</v>
      </c>
      <c r="AD560" s="79">
        <v>1</v>
      </c>
      <c r="AE560" s="85" t="s">
        <v>2136</v>
      </c>
      <c r="AF560" s="79" t="b">
        <v>0</v>
      </c>
      <c r="AG560" s="79" t="s">
        <v>2139</v>
      </c>
      <c r="AH560" s="79"/>
      <c r="AI560" s="85" t="s">
        <v>2100</v>
      </c>
      <c r="AJ560" s="79" t="b">
        <v>0</v>
      </c>
      <c r="AK560" s="79">
        <v>0</v>
      </c>
      <c r="AL560" s="85" t="s">
        <v>2100</v>
      </c>
      <c r="AM560" s="79" t="s">
        <v>2144</v>
      </c>
      <c r="AN560" s="79" t="b">
        <v>0</v>
      </c>
      <c r="AO560" s="85" t="s">
        <v>2099</v>
      </c>
      <c r="AP560" s="79" t="s">
        <v>178</v>
      </c>
      <c r="AQ560" s="79">
        <v>0</v>
      </c>
      <c r="AR560" s="79">
        <v>0</v>
      </c>
      <c r="AS560" s="79"/>
      <c r="AT560" s="79"/>
      <c r="AU560" s="79"/>
      <c r="AV560" s="79"/>
      <c r="AW560" s="79"/>
      <c r="AX560" s="79"/>
      <c r="AY560" s="79"/>
      <c r="AZ560" s="79"/>
      <c r="BA560" s="78" t="str">
        <f>REPLACE(INDEX(GroupVertices[Group],MATCH(Edges[[#This Row],[Vertex 1]],GroupVertices[Vertex],0)),1,1,"")</f>
        <v>3</v>
      </c>
      <c r="BB560" s="78" t="str">
        <f>REPLACE(INDEX(GroupVertices[Group],MATCH(Edges[[#This Row],[Vertex 2]],GroupVertices[Vertex],0)),1,1,"")</f>
        <v>3</v>
      </c>
    </row>
    <row r="561" spans="1:54" ht="15">
      <c r="A561" s="65" t="s">
        <v>227</v>
      </c>
      <c r="B561" s="65" t="s">
        <v>309</v>
      </c>
      <c r="C561" s="66" t="s">
        <v>2798</v>
      </c>
      <c r="D561" s="67"/>
      <c r="E561" s="68"/>
      <c r="F561" s="69"/>
      <c r="G561" s="66"/>
      <c r="H561" s="70"/>
      <c r="I561" s="71"/>
      <c r="J561" s="71"/>
      <c r="K561" s="34" t="s">
        <v>65</v>
      </c>
      <c r="L561" s="77">
        <v>561</v>
      </c>
      <c r="M561" s="77"/>
      <c r="N561" s="73"/>
      <c r="O561" s="79" t="s">
        <v>326</v>
      </c>
      <c r="P561" s="81">
        <v>43527.9044212963</v>
      </c>
      <c r="Q561" s="79" t="s">
        <v>443</v>
      </c>
      <c r="R561" s="79"/>
      <c r="S561" s="79"/>
      <c r="T561" s="79" t="s">
        <v>787</v>
      </c>
      <c r="U561" s="79"/>
      <c r="V561" s="82" t="s">
        <v>818</v>
      </c>
      <c r="W561" s="81">
        <v>43527.9044212963</v>
      </c>
      <c r="X561" s="82" t="s">
        <v>1354</v>
      </c>
      <c r="Y561" s="79"/>
      <c r="Z561" s="79"/>
      <c r="AA561" s="85" t="s">
        <v>1938</v>
      </c>
      <c r="AB561" s="85" t="s">
        <v>1930</v>
      </c>
      <c r="AC561" s="79" t="b">
        <v>0</v>
      </c>
      <c r="AD561" s="79">
        <v>13</v>
      </c>
      <c r="AE561" s="85" t="s">
        <v>2137</v>
      </c>
      <c r="AF561" s="79" t="b">
        <v>0</v>
      </c>
      <c r="AG561" s="79" t="s">
        <v>2139</v>
      </c>
      <c r="AH561" s="79"/>
      <c r="AI561" s="85" t="s">
        <v>2100</v>
      </c>
      <c r="AJ561" s="79" t="b">
        <v>0</v>
      </c>
      <c r="AK561" s="79">
        <v>2</v>
      </c>
      <c r="AL561" s="85" t="s">
        <v>2100</v>
      </c>
      <c r="AM561" s="79" t="s">
        <v>2144</v>
      </c>
      <c r="AN561" s="79" t="b">
        <v>0</v>
      </c>
      <c r="AO561" s="85" t="s">
        <v>1930</v>
      </c>
      <c r="AP561" s="79" t="s">
        <v>178</v>
      </c>
      <c r="AQ561" s="79">
        <v>0</v>
      </c>
      <c r="AR561" s="79">
        <v>0</v>
      </c>
      <c r="AS561" s="79"/>
      <c r="AT561" s="79"/>
      <c r="AU561" s="79"/>
      <c r="AV561" s="79"/>
      <c r="AW561" s="79"/>
      <c r="AX561" s="79"/>
      <c r="AY561" s="79"/>
      <c r="AZ561" s="79"/>
      <c r="BA561" s="78" t="str">
        <f>REPLACE(INDEX(GroupVertices[Group],MATCH(Edges[[#This Row],[Vertex 1]],GroupVertices[Vertex],0)),1,1,"")</f>
        <v>3</v>
      </c>
      <c r="BB561" s="78" t="str">
        <f>REPLACE(INDEX(GroupVertices[Group],MATCH(Edges[[#This Row],[Vertex 2]],GroupVertices[Vertex],0)),1,1,"")</f>
        <v>3</v>
      </c>
    </row>
    <row r="562" spans="1:54" ht="15">
      <c r="A562" s="65" t="s">
        <v>309</v>
      </c>
      <c r="B562" s="65" t="s">
        <v>309</v>
      </c>
      <c r="C562" s="66" t="s">
        <v>2795</v>
      </c>
      <c r="D562" s="67"/>
      <c r="E562" s="68"/>
      <c r="F562" s="69"/>
      <c r="G562" s="66"/>
      <c r="H562" s="70"/>
      <c r="I562" s="71"/>
      <c r="J562" s="71"/>
      <c r="K562" s="34" t="s">
        <v>65</v>
      </c>
      <c r="L562" s="77">
        <v>562</v>
      </c>
      <c r="M562" s="77"/>
      <c r="N562" s="73"/>
      <c r="O562" s="79" t="s">
        <v>178</v>
      </c>
      <c r="P562" s="81">
        <v>43527.987395833334</v>
      </c>
      <c r="Q562" s="79" t="s">
        <v>661</v>
      </c>
      <c r="R562" s="79"/>
      <c r="S562" s="79"/>
      <c r="T562" s="79" t="s">
        <v>787</v>
      </c>
      <c r="U562" s="79"/>
      <c r="V562" s="82" t="s">
        <v>899</v>
      </c>
      <c r="W562" s="81">
        <v>43527.987395833334</v>
      </c>
      <c r="X562" s="82" t="s">
        <v>1359</v>
      </c>
      <c r="Y562" s="79"/>
      <c r="Z562" s="79"/>
      <c r="AA562" s="85" t="s">
        <v>1943</v>
      </c>
      <c r="AB562" s="79"/>
      <c r="AC562" s="79" t="b">
        <v>0</v>
      </c>
      <c r="AD562" s="79">
        <v>0</v>
      </c>
      <c r="AE562" s="85" t="s">
        <v>2100</v>
      </c>
      <c r="AF562" s="79" t="b">
        <v>0</v>
      </c>
      <c r="AG562" s="79" t="s">
        <v>2139</v>
      </c>
      <c r="AH562" s="79"/>
      <c r="AI562" s="85" t="s">
        <v>2100</v>
      </c>
      <c r="AJ562" s="79" t="b">
        <v>0</v>
      </c>
      <c r="AK562" s="79">
        <v>0</v>
      </c>
      <c r="AL562" s="85" t="s">
        <v>2100</v>
      </c>
      <c r="AM562" s="79" t="s">
        <v>2147</v>
      </c>
      <c r="AN562" s="79" t="b">
        <v>0</v>
      </c>
      <c r="AO562" s="85" t="s">
        <v>1943</v>
      </c>
      <c r="AP562" s="79" t="s">
        <v>178</v>
      </c>
      <c r="AQ562" s="79">
        <v>0</v>
      </c>
      <c r="AR562" s="79">
        <v>0</v>
      </c>
      <c r="AS562" s="79"/>
      <c r="AT562" s="79"/>
      <c r="AU562" s="79"/>
      <c r="AV562" s="79"/>
      <c r="AW562" s="79"/>
      <c r="AX562" s="79"/>
      <c r="AY562" s="79"/>
      <c r="AZ562" s="79"/>
      <c r="BA562" s="78" t="str">
        <f>REPLACE(INDEX(GroupVertices[Group],MATCH(Edges[[#This Row],[Vertex 1]],GroupVertices[Vertex],0)),1,1,"")</f>
        <v>3</v>
      </c>
      <c r="BB562" s="78" t="str">
        <f>REPLACE(INDEX(GroupVertices[Group],MATCH(Edges[[#This Row],[Vertex 2]],GroupVertices[Vertex],0)),1,1,"")</f>
        <v>3</v>
      </c>
    </row>
    <row r="563" spans="1:54" ht="15">
      <c r="A563" s="65" t="s">
        <v>267</v>
      </c>
      <c r="B563" s="65" t="s">
        <v>309</v>
      </c>
      <c r="C563" s="66" t="s">
        <v>2798</v>
      </c>
      <c r="D563" s="67"/>
      <c r="E563" s="68"/>
      <c r="F563" s="69"/>
      <c r="G563" s="66"/>
      <c r="H563" s="70"/>
      <c r="I563" s="71"/>
      <c r="J563" s="71"/>
      <c r="K563" s="34" t="s">
        <v>65</v>
      </c>
      <c r="L563" s="77">
        <v>563</v>
      </c>
      <c r="M563" s="77"/>
      <c r="N563" s="73"/>
      <c r="O563" s="79" t="s">
        <v>326</v>
      </c>
      <c r="P563" s="81">
        <v>43527.929710648146</v>
      </c>
      <c r="Q563" s="79" t="s">
        <v>443</v>
      </c>
      <c r="R563" s="79"/>
      <c r="S563" s="79"/>
      <c r="T563" s="79"/>
      <c r="U563" s="79"/>
      <c r="V563" s="82" t="s">
        <v>857</v>
      </c>
      <c r="W563" s="81">
        <v>43527.929710648146</v>
      </c>
      <c r="X563" s="82" t="s">
        <v>1057</v>
      </c>
      <c r="Y563" s="79"/>
      <c r="Z563" s="79"/>
      <c r="AA563" s="85" t="s">
        <v>1639</v>
      </c>
      <c r="AB563" s="79"/>
      <c r="AC563" s="79" t="b">
        <v>0</v>
      </c>
      <c r="AD563" s="79">
        <v>0</v>
      </c>
      <c r="AE563" s="85" t="s">
        <v>2100</v>
      </c>
      <c r="AF563" s="79" t="b">
        <v>0</v>
      </c>
      <c r="AG563" s="79" t="s">
        <v>2139</v>
      </c>
      <c r="AH563" s="79"/>
      <c r="AI563" s="85" t="s">
        <v>2100</v>
      </c>
      <c r="AJ563" s="79" t="b">
        <v>0</v>
      </c>
      <c r="AK563" s="79">
        <v>2</v>
      </c>
      <c r="AL563" s="85" t="s">
        <v>1938</v>
      </c>
      <c r="AM563" s="79" t="s">
        <v>2144</v>
      </c>
      <c r="AN563" s="79" t="b">
        <v>0</v>
      </c>
      <c r="AO563" s="85" t="s">
        <v>1938</v>
      </c>
      <c r="AP563" s="79" t="s">
        <v>178</v>
      </c>
      <c r="AQ563" s="79">
        <v>0</v>
      </c>
      <c r="AR563" s="79">
        <v>0</v>
      </c>
      <c r="AS563" s="79"/>
      <c r="AT563" s="79"/>
      <c r="AU563" s="79"/>
      <c r="AV563" s="79"/>
      <c r="AW563" s="79"/>
      <c r="AX563" s="79"/>
      <c r="AY563" s="79"/>
      <c r="AZ563" s="79"/>
      <c r="BA563" s="78" t="str">
        <f>REPLACE(INDEX(GroupVertices[Group],MATCH(Edges[[#This Row],[Vertex 1]],GroupVertices[Vertex],0)),1,1,"")</f>
        <v>3</v>
      </c>
      <c r="BB563" s="78" t="str">
        <f>REPLACE(INDEX(GroupVertices[Group],MATCH(Edges[[#This Row],[Vertex 2]],GroupVertices[Vertex],0)),1,1,"")</f>
        <v>3</v>
      </c>
    </row>
    <row r="564" spans="1:54" ht="15">
      <c r="A564" s="65" t="s">
        <v>267</v>
      </c>
      <c r="B564" s="65" t="s">
        <v>309</v>
      </c>
      <c r="C564" s="66" t="s">
        <v>2798</v>
      </c>
      <c r="D564" s="67"/>
      <c r="E564" s="68"/>
      <c r="F564" s="69"/>
      <c r="G564" s="66"/>
      <c r="H564" s="70"/>
      <c r="I564" s="71"/>
      <c r="J564" s="71"/>
      <c r="K564" s="34" t="s">
        <v>65</v>
      </c>
      <c r="L564" s="77">
        <v>564</v>
      </c>
      <c r="M564" s="77"/>
      <c r="N564" s="73"/>
      <c r="O564" s="79" t="s">
        <v>326</v>
      </c>
      <c r="P564" s="81">
        <v>43527.932025462964</v>
      </c>
      <c r="Q564" s="79" t="s">
        <v>341</v>
      </c>
      <c r="R564" s="79"/>
      <c r="S564" s="79"/>
      <c r="T564" s="79"/>
      <c r="U564" s="79"/>
      <c r="V564" s="82" t="s">
        <v>857</v>
      </c>
      <c r="W564" s="81">
        <v>43527.932025462964</v>
      </c>
      <c r="X564" s="82" t="s">
        <v>1059</v>
      </c>
      <c r="Y564" s="79"/>
      <c r="Z564" s="79"/>
      <c r="AA564" s="85" t="s">
        <v>1641</v>
      </c>
      <c r="AB564" s="79"/>
      <c r="AC564" s="79" t="b">
        <v>0</v>
      </c>
      <c r="AD564" s="79">
        <v>0</v>
      </c>
      <c r="AE564" s="85" t="s">
        <v>2100</v>
      </c>
      <c r="AF564" s="79" t="b">
        <v>0</v>
      </c>
      <c r="AG564" s="79" t="s">
        <v>2139</v>
      </c>
      <c r="AH564" s="79"/>
      <c r="AI564" s="85" t="s">
        <v>2100</v>
      </c>
      <c r="AJ564" s="79" t="b">
        <v>0</v>
      </c>
      <c r="AK564" s="79">
        <v>4</v>
      </c>
      <c r="AL564" s="85" t="s">
        <v>1916</v>
      </c>
      <c r="AM564" s="79" t="s">
        <v>2144</v>
      </c>
      <c r="AN564" s="79" t="b">
        <v>0</v>
      </c>
      <c r="AO564" s="85" t="s">
        <v>1916</v>
      </c>
      <c r="AP564" s="79" t="s">
        <v>178</v>
      </c>
      <c r="AQ564" s="79">
        <v>0</v>
      </c>
      <c r="AR564" s="79">
        <v>0</v>
      </c>
      <c r="AS564" s="79"/>
      <c r="AT564" s="79"/>
      <c r="AU564" s="79"/>
      <c r="AV564" s="79"/>
      <c r="AW564" s="79"/>
      <c r="AX564" s="79"/>
      <c r="AY564" s="79"/>
      <c r="AZ564" s="79"/>
      <c r="BA564" s="78" t="str">
        <f>REPLACE(INDEX(GroupVertices[Group],MATCH(Edges[[#This Row],[Vertex 1]],GroupVertices[Vertex],0)),1,1,"")</f>
        <v>3</v>
      </c>
      <c r="BB564" s="78" t="str">
        <f>REPLACE(INDEX(GroupVertices[Group],MATCH(Edges[[#This Row],[Vertex 2]],GroupVertices[Vertex],0)),1,1,"")</f>
        <v>3</v>
      </c>
    </row>
    <row r="565" spans="1:54" ht="15">
      <c r="A565" s="65" t="s">
        <v>264</v>
      </c>
      <c r="B565" s="65" t="s">
        <v>309</v>
      </c>
      <c r="C565" s="66" t="s">
        <v>2798</v>
      </c>
      <c r="D565" s="67"/>
      <c r="E565" s="68"/>
      <c r="F565" s="69"/>
      <c r="G565" s="66"/>
      <c r="H565" s="70"/>
      <c r="I565" s="71"/>
      <c r="J565" s="71"/>
      <c r="K565" s="34" t="s">
        <v>65</v>
      </c>
      <c r="L565" s="77">
        <v>565</v>
      </c>
      <c r="M565" s="77"/>
      <c r="N565" s="73"/>
      <c r="O565" s="79" t="s">
        <v>326</v>
      </c>
      <c r="P565" s="81">
        <v>43527.90681712963</v>
      </c>
      <c r="Q565" s="79" t="s">
        <v>341</v>
      </c>
      <c r="R565" s="79"/>
      <c r="S565" s="79"/>
      <c r="T565" s="79" t="s">
        <v>787</v>
      </c>
      <c r="U565" s="79"/>
      <c r="V565" s="82" t="s">
        <v>854</v>
      </c>
      <c r="W565" s="81">
        <v>43527.90681712963</v>
      </c>
      <c r="X565" s="82" t="s">
        <v>1332</v>
      </c>
      <c r="Y565" s="79"/>
      <c r="Z565" s="79"/>
      <c r="AA565" s="85" t="s">
        <v>1916</v>
      </c>
      <c r="AB565" s="85" t="s">
        <v>1938</v>
      </c>
      <c r="AC565" s="79" t="b">
        <v>0</v>
      </c>
      <c r="AD565" s="79">
        <v>7</v>
      </c>
      <c r="AE565" s="85" t="s">
        <v>2135</v>
      </c>
      <c r="AF565" s="79" t="b">
        <v>0</v>
      </c>
      <c r="AG565" s="79" t="s">
        <v>2139</v>
      </c>
      <c r="AH565" s="79"/>
      <c r="AI565" s="85" t="s">
        <v>2100</v>
      </c>
      <c r="AJ565" s="79" t="b">
        <v>0</v>
      </c>
      <c r="AK565" s="79">
        <v>4</v>
      </c>
      <c r="AL565" s="85" t="s">
        <v>2100</v>
      </c>
      <c r="AM565" s="79" t="s">
        <v>2145</v>
      </c>
      <c r="AN565" s="79" t="b">
        <v>0</v>
      </c>
      <c r="AO565" s="85" t="s">
        <v>1938</v>
      </c>
      <c r="AP565" s="79" t="s">
        <v>178</v>
      </c>
      <c r="AQ565" s="79">
        <v>0</v>
      </c>
      <c r="AR565" s="79">
        <v>0</v>
      </c>
      <c r="AS565" s="79"/>
      <c r="AT565" s="79"/>
      <c r="AU565" s="79"/>
      <c r="AV565" s="79"/>
      <c r="AW565" s="79"/>
      <c r="AX565" s="79"/>
      <c r="AY565" s="79"/>
      <c r="AZ565" s="79"/>
      <c r="BA565" s="78" t="str">
        <f>REPLACE(INDEX(GroupVertices[Group],MATCH(Edges[[#This Row],[Vertex 1]],GroupVertices[Vertex],0)),1,1,"")</f>
        <v>3</v>
      </c>
      <c r="BB565" s="78" t="str">
        <f>REPLACE(INDEX(GroupVertices[Group],MATCH(Edges[[#This Row],[Vertex 2]],GroupVertices[Vertex],0)),1,1,"")</f>
        <v>3</v>
      </c>
    </row>
    <row r="566" spans="1:54" ht="15">
      <c r="A566" s="65" t="s">
        <v>307</v>
      </c>
      <c r="B566" s="65" t="s">
        <v>309</v>
      </c>
      <c r="C566" s="66" t="s">
        <v>2798</v>
      </c>
      <c r="D566" s="67"/>
      <c r="E566" s="68"/>
      <c r="F566" s="69"/>
      <c r="G566" s="66"/>
      <c r="H566" s="70"/>
      <c r="I566" s="71"/>
      <c r="J566" s="71"/>
      <c r="K566" s="34" t="s">
        <v>65</v>
      </c>
      <c r="L566" s="77">
        <v>566</v>
      </c>
      <c r="M566" s="77"/>
      <c r="N566" s="73"/>
      <c r="O566" s="79" t="s">
        <v>326</v>
      </c>
      <c r="P566" s="81">
        <v>43527.90959490741</v>
      </c>
      <c r="Q566" s="79" t="s">
        <v>341</v>
      </c>
      <c r="R566" s="79"/>
      <c r="S566" s="79"/>
      <c r="T566" s="79"/>
      <c r="U566" s="79"/>
      <c r="V566" s="82" t="s">
        <v>897</v>
      </c>
      <c r="W566" s="81">
        <v>43527.90959490741</v>
      </c>
      <c r="X566" s="82" t="s">
        <v>1342</v>
      </c>
      <c r="Y566" s="79"/>
      <c r="Z566" s="79"/>
      <c r="AA566" s="85" t="s">
        <v>1926</v>
      </c>
      <c r="AB566" s="79"/>
      <c r="AC566" s="79" t="b">
        <v>0</v>
      </c>
      <c r="AD566" s="79">
        <v>0</v>
      </c>
      <c r="AE566" s="85" t="s">
        <v>2100</v>
      </c>
      <c r="AF566" s="79" t="b">
        <v>0</v>
      </c>
      <c r="AG566" s="79" t="s">
        <v>2139</v>
      </c>
      <c r="AH566" s="79"/>
      <c r="AI566" s="85" t="s">
        <v>2100</v>
      </c>
      <c r="AJ566" s="79" t="b">
        <v>0</v>
      </c>
      <c r="AK566" s="79">
        <v>4</v>
      </c>
      <c r="AL566" s="85" t="s">
        <v>1916</v>
      </c>
      <c r="AM566" s="79" t="s">
        <v>2145</v>
      </c>
      <c r="AN566" s="79" t="b">
        <v>0</v>
      </c>
      <c r="AO566" s="85" t="s">
        <v>1916</v>
      </c>
      <c r="AP566" s="79" t="s">
        <v>178</v>
      </c>
      <c r="AQ566" s="79">
        <v>0</v>
      </c>
      <c r="AR566" s="79">
        <v>0</v>
      </c>
      <c r="AS566" s="79"/>
      <c r="AT566" s="79"/>
      <c r="AU566" s="79"/>
      <c r="AV566" s="79"/>
      <c r="AW566" s="79"/>
      <c r="AX566" s="79"/>
      <c r="AY566" s="79"/>
      <c r="AZ566" s="79"/>
      <c r="BA566" s="78" t="str">
        <f>REPLACE(INDEX(GroupVertices[Group],MATCH(Edges[[#This Row],[Vertex 1]],GroupVertices[Vertex],0)),1,1,"")</f>
        <v>3</v>
      </c>
      <c r="BB566" s="78" t="str">
        <f>REPLACE(INDEX(GroupVertices[Group],MATCH(Edges[[#This Row],[Vertex 2]],GroupVertices[Vertex],0)),1,1,"")</f>
        <v>3</v>
      </c>
    </row>
    <row r="567" spans="1:54" ht="15">
      <c r="A567" s="65" t="s">
        <v>307</v>
      </c>
      <c r="B567" s="65" t="s">
        <v>309</v>
      </c>
      <c r="C567" s="66" t="s">
        <v>2798</v>
      </c>
      <c r="D567" s="67"/>
      <c r="E567" s="68"/>
      <c r="F567" s="69"/>
      <c r="G567" s="66"/>
      <c r="H567" s="70"/>
      <c r="I567" s="71"/>
      <c r="J567" s="71"/>
      <c r="K567" s="34" t="s">
        <v>65</v>
      </c>
      <c r="L567" s="77">
        <v>567</v>
      </c>
      <c r="M567" s="77"/>
      <c r="N567" s="73"/>
      <c r="O567" s="79" t="s">
        <v>326</v>
      </c>
      <c r="P567" s="81">
        <v>43528.268217592595</v>
      </c>
      <c r="Q567" s="79" t="s">
        <v>660</v>
      </c>
      <c r="R567" s="79"/>
      <c r="S567" s="79"/>
      <c r="T567" s="79" t="s">
        <v>787</v>
      </c>
      <c r="U567" s="79"/>
      <c r="V567" s="82" t="s">
        <v>897</v>
      </c>
      <c r="W567" s="81">
        <v>43528.268217592595</v>
      </c>
      <c r="X567" s="82" t="s">
        <v>1358</v>
      </c>
      <c r="Y567" s="79"/>
      <c r="Z567" s="79"/>
      <c r="AA567" s="85" t="s">
        <v>1942</v>
      </c>
      <c r="AB567" s="85" t="s">
        <v>1930</v>
      </c>
      <c r="AC567" s="79" t="b">
        <v>0</v>
      </c>
      <c r="AD567" s="79">
        <v>0</v>
      </c>
      <c r="AE567" s="85" t="s">
        <v>2137</v>
      </c>
      <c r="AF567" s="79" t="b">
        <v>0</v>
      </c>
      <c r="AG567" s="79" t="s">
        <v>2139</v>
      </c>
      <c r="AH567" s="79"/>
      <c r="AI567" s="85" t="s">
        <v>2100</v>
      </c>
      <c r="AJ567" s="79" t="b">
        <v>0</v>
      </c>
      <c r="AK567" s="79">
        <v>0</v>
      </c>
      <c r="AL567" s="85" t="s">
        <v>2100</v>
      </c>
      <c r="AM567" s="79" t="s">
        <v>2145</v>
      </c>
      <c r="AN567" s="79" t="b">
        <v>0</v>
      </c>
      <c r="AO567" s="85" t="s">
        <v>1930</v>
      </c>
      <c r="AP567" s="79" t="s">
        <v>178</v>
      </c>
      <c r="AQ567" s="79">
        <v>0</v>
      </c>
      <c r="AR567" s="79">
        <v>0</v>
      </c>
      <c r="AS567" s="79"/>
      <c r="AT567" s="79"/>
      <c r="AU567" s="79"/>
      <c r="AV567" s="79"/>
      <c r="AW567" s="79"/>
      <c r="AX567" s="79"/>
      <c r="AY567" s="79"/>
      <c r="AZ567" s="79"/>
      <c r="BA567" s="78" t="str">
        <f>REPLACE(INDEX(GroupVertices[Group],MATCH(Edges[[#This Row],[Vertex 1]],GroupVertices[Vertex],0)),1,1,"")</f>
        <v>3</v>
      </c>
      <c r="BB567" s="78" t="str">
        <f>REPLACE(INDEX(GroupVertices[Group],MATCH(Edges[[#This Row],[Vertex 2]],GroupVertices[Vertex],0)),1,1,"")</f>
        <v>3</v>
      </c>
    </row>
    <row r="568" spans="1:54" ht="15">
      <c r="A568" s="65" t="s">
        <v>290</v>
      </c>
      <c r="B568" s="65" t="s">
        <v>309</v>
      </c>
      <c r="C568" s="66" t="s">
        <v>2798</v>
      </c>
      <c r="D568" s="67"/>
      <c r="E568" s="68"/>
      <c r="F568" s="69"/>
      <c r="G568" s="66"/>
      <c r="H568" s="70"/>
      <c r="I568" s="71"/>
      <c r="J568" s="71"/>
      <c r="K568" s="34" t="s">
        <v>65</v>
      </c>
      <c r="L568" s="77">
        <v>568</v>
      </c>
      <c r="M568" s="77"/>
      <c r="N568" s="73"/>
      <c r="O568" s="79" t="s">
        <v>326</v>
      </c>
      <c r="P568" s="81">
        <v>43527.90864583333</v>
      </c>
      <c r="Q568" s="79" t="s">
        <v>341</v>
      </c>
      <c r="R568" s="79"/>
      <c r="S568" s="79"/>
      <c r="T568" s="79"/>
      <c r="U568" s="79"/>
      <c r="V568" s="82" t="s">
        <v>880</v>
      </c>
      <c r="W568" s="81">
        <v>43527.90864583333</v>
      </c>
      <c r="X568" s="82" t="s">
        <v>1154</v>
      </c>
      <c r="Y568" s="79"/>
      <c r="Z568" s="79"/>
      <c r="AA568" s="85" t="s">
        <v>1737</v>
      </c>
      <c r="AB568" s="79"/>
      <c r="AC568" s="79" t="b">
        <v>0</v>
      </c>
      <c r="AD568" s="79">
        <v>0</v>
      </c>
      <c r="AE568" s="85" t="s">
        <v>2100</v>
      </c>
      <c r="AF568" s="79" t="b">
        <v>0</v>
      </c>
      <c r="AG568" s="79" t="s">
        <v>2139</v>
      </c>
      <c r="AH568" s="79"/>
      <c r="AI568" s="85" t="s">
        <v>2100</v>
      </c>
      <c r="AJ568" s="79" t="b">
        <v>0</v>
      </c>
      <c r="AK568" s="79">
        <v>4</v>
      </c>
      <c r="AL568" s="85" t="s">
        <v>1916</v>
      </c>
      <c r="AM568" s="79" t="s">
        <v>2144</v>
      </c>
      <c r="AN568" s="79" t="b">
        <v>0</v>
      </c>
      <c r="AO568" s="85" t="s">
        <v>1916</v>
      </c>
      <c r="AP568" s="79" t="s">
        <v>178</v>
      </c>
      <c r="AQ568" s="79">
        <v>0</v>
      </c>
      <c r="AR568" s="79">
        <v>0</v>
      </c>
      <c r="AS568" s="79"/>
      <c r="AT568" s="79"/>
      <c r="AU568" s="79"/>
      <c r="AV568" s="79"/>
      <c r="AW568" s="79"/>
      <c r="AX568" s="79"/>
      <c r="AY568" s="79"/>
      <c r="AZ568" s="79"/>
      <c r="BA568" s="78" t="str">
        <f>REPLACE(INDEX(GroupVertices[Group],MATCH(Edges[[#This Row],[Vertex 1]],GroupVertices[Vertex],0)),1,1,"")</f>
        <v>3</v>
      </c>
      <c r="BB568" s="78" t="str">
        <f>REPLACE(INDEX(GroupVertices[Group],MATCH(Edges[[#This Row],[Vertex 2]],GroupVertices[Vertex],0)),1,1,"")</f>
        <v>3</v>
      </c>
    </row>
    <row r="569" spans="1:54" ht="15">
      <c r="A569" s="65" t="s">
        <v>259</v>
      </c>
      <c r="B569" s="65" t="s">
        <v>320</v>
      </c>
      <c r="C569" s="66" t="s">
        <v>2798</v>
      </c>
      <c r="D569" s="67"/>
      <c r="E569" s="68"/>
      <c r="F569" s="69"/>
      <c r="G569" s="66"/>
      <c r="H569" s="70"/>
      <c r="I569" s="71"/>
      <c r="J569" s="71"/>
      <c r="K569" s="34" t="s">
        <v>65</v>
      </c>
      <c r="L569" s="77">
        <v>569</v>
      </c>
      <c r="M569" s="77"/>
      <c r="N569" s="73"/>
      <c r="O569" s="79" t="s">
        <v>326</v>
      </c>
      <c r="P569" s="81">
        <v>43534.39046296296</v>
      </c>
      <c r="Q569" s="79" t="s">
        <v>382</v>
      </c>
      <c r="R569" s="79"/>
      <c r="S569" s="79"/>
      <c r="T569" s="79" t="s">
        <v>787</v>
      </c>
      <c r="U569" s="79"/>
      <c r="V569" s="82" t="s">
        <v>849</v>
      </c>
      <c r="W569" s="81">
        <v>43534.39046296296</v>
      </c>
      <c r="X569" s="82" t="s">
        <v>981</v>
      </c>
      <c r="Y569" s="79"/>
      <c r="Z569" s="79"/>
      <c r="AA569" s="85" t="s">
        <v>1563</v>
      </c>
      <c r="AB569" s="79"/>
      <c r="AC569" s="79" t="b">
        <v>0</v>
      </c>
      <c r="AD569" s="79">
        <v>0</v>
      </c>
      <c r="AE569" s="85" t="s">
        <v>2100</v>
      </c>
      <c r="AF569" s="79" t="b">
        <v>0</v>
      </c>
      <c r="AG569" s="79" t="s">
        <v>2139</v>
      </c>
      <c r="AH569" s="79"/>
      <c r="AI569" s="85" t="s">
        <v>2100</v>
      </c>
      <c r="AJ569" s="79" t="b">
        <v>0</v>
      </c>
      <c r="AK569" s="79">
        <v>4</v>
      </c>
      <c r="AL569" s="85" t="s">
        <v>1562</v>
      </c>
      <c r="AM569" s="79" t="s">
        <v>2144</v>
      </c>
      <c r="AN569" s="79" t="b">
        <v>0</v>
      </c>
      <c r="AO569" s="85" t="s">
        <v>1562</v>
      </c>
      <c r="AP569" s="79" t="s">
        <v>178</v>
      </c>
      <c r="AQ569" s="79">
        <v>0</v>
      </c>
      <c r="AR569" s="79">
        <v>0</v>
      </c>
      <c r="AS569" s="79"/>
      <c r="AT569" s="79"/>
      <c r="AU569" s="79"/>
      <c r="AV569" s="79"/>
      <c r="AW569" s="79"/>
      <c r="AX569" s="79"/>
      <c r="AY569" s="79"/>
      <c r="AZ569" s="79"/>
      <c r="BA569" s="78" t="str">
        <f>REPLACE(INDEX(GroupVertices[Group],MATCH(Edges[[#This Row],[Vertex 1]],GroupVertices[Vertex],0)),1,1,"")</f>
        <v>7</v>
      </c>
      <c r="BB569" s="78" t="str">
        <f>REPLACE(INDEX(GroupVertices[Group],MATCH(Edges[[#This Row],[Vertex 2]],GroupVertices[Vertex],0)),1,1,"")</f>
        <v>7</v>
      </c>
    </row>
    <row r="570" spans="1:54" ht="15">
      <c r="A570" s="65" t="s">
        <v>258</v>
      </c>
      <c r="B570" s="65" t="s">
        <v>320</v>
      </c>
      <c r="C570" s="66" t="s">
        <v>2798</v>
      </c>
      <c r="D570" s="67"/>
      <c r="E570" s="68"/>
      <c r="F570" s="69"/>
      <c r="G570" s="66"/>
      <c r="H570" s="70"/>
      <c r="I570" s="71"/>
      <c r="J570" s="71"/>
      <c r="K570" s="34" t="s">
        <v>65</v>
      </c>
      <c r="L570" s="77">
        <v>570</v>
      </c>
      <c r="M570" s="77"/>
      <c r="N570" s="73"/>
      <c r="O570" s="79" t="s">
        <v>326</v>
      </c>
      <c r="P570" s="81">
        <v>43520.60329861111</v>
      </c>
      <c r="Q570" s="79" t="s">
        <v>382</v>
      </c>
      <c r="R570" s="79"/>
      <c r="S570" s="79"/>
      <c r="T570" s="79" t="s">
        <v>792</v>
      </c>
      <c r="U570" s="79"/>
      <c r="V570" s="82" t="s">
        <v>848</v>
      </c>
      <c r="W570" s="81">
        <v>43520.60329861111</v>
      </c>
      <c r="X570" s="82" t="s">
        <v>980</v>
      </c>
      <c r="Y570" s="79"/>
      <c r="Z570" s="79"/>
      <c r="AA570" s="85" t="s">
        <v>1562</v>
      </c>
      <c r="AB570" s="85" t="s">
        <v>2089</v>
      </c>
      <c r="AC570" s="79" t="b">
        <v>0</v>
      </c>
      <c r="AD570" s="79">
        <v>8</v>
      </c>
      <c r="AE570" s="85" t="s">
        <v>2104</v>
      </c>
      <c r="AF570" s="79" t="b">
        <v>0</v>
      </c>
      <c r="AG570" s="79" t="s">
        <v>2139</v>
      </c>
      <c r="AH570" s="79"/>
      <c r="AI570" s="85" t="s">
        <v>2100</v>
      </c>
      <c r="AJ570" s="79" t="b">
        <v>0</v>
      </c>
      <c r="AK570" s="79">
        <v>4</v>
      </c>
      <c r="AL570" s="85" t="s">
        <v>2100</v>
      </c>
      <c r="AM570" s="79" t="s">
        <v>2146</v>
      </c>
      <c r="AN570" s="79" t="b">
        <v>0</v>
      </c>
      <c r="AO570" s="85" t="s">
        <v>2089</v>
      </c>
      <c r="AP570" s="79" t="s">
        <v>325</v>
      </c>
      <c r="AQ570" s="79">
        <v>0</v>
      </c>
      <c r="AR570" s="79">
        <v>0</v>
      </c>
      <c r="AS570" s="79"/>
      <c r="AT570" s="79"/>
      <c r="AU570" s="79"/>
      <c r="AV570" s="79"/>
      <c r="AW570" s="79"/>
      <c r="AX570" s="79"/>
      <c r="AY570" s="79"/>
      <c r="AZ570" s="79"/>
      <c r="BA570" s="78" t="str">
        <f>REPLACE(INDEX(GroupVertices[Group],MATCH(Edges[[#This Row],[Vertex 1]],GroupVertices[Vertex],0)),1,1,"")</f>
        <v>7</v>
      </c>
      <c r="BB570" s="78" t="str">
        <f>REPLACE(INDEX(GroupVertices[Group],MATCH(Edges[[#This Row],[Vertex 2]],GroupVertices[Vertex],0)),1,1,"")</f>
        <v>7</v>
      </c>
    </row>
    <row r="571" spans="1:54" ht="15">
      <c r="A571" s="65" t="s">
        <v>243</v>
      </c>
      <c r="B571" s="65" t="s">
        <v>318</v>
      </c>
      <c r="C571" s="66" t="s">
        <v>2798</v>
      </c>
      <c r="D571" s="67"/>
      <c r="E571" s="68"/>
      <c r="F571" s="69"/>
      <c r="G571" s="66"/>
      <c r="H571" s="70"/>
      <c r="I571" s="71"/>
      <c r="J571" s="71"/>
      <c r="K571" s="34" t="s">
        <v>65</v>
      </c>
      <c r="L571" s="77">
        <v>571</v>
      </c>
      <c r="M571" s="77"/>
      <c r="N571" s="73"/>
      <c r="O571" s="79" t="s">
        <v>326</v>
      </c>
      <c r="P571" s="81">
        <v>43528.13136574074</v>
      </c>
      <c r="Q571" s="79" t="s">
        <v>333</v>
      </c>
      <c r="R571" s="79"/>
      <c r="S571" s="79"/>
      <c r="T571" s="79"/>
      <c r="U571" s="79"/>
      <c r="V571" s="82" t="s">
        <v>834</v>
      </c>
      <c r="W571" s="81">
        <v>43528.13136574074</v>
      </c>
      <c r="X571" s="82" t="s">
        <v>952</v>
      </c>
      <c r="Y571" s="79"/>
      <c r="Z571" s="79"/>
      <c r="AA571" s="85" t="s">
        <v>1534</v>
      </c>
      <c r="AB571" s="79"/>
      <c r="AC571" s="79" t="b">
        <v>0</v>
      </c>
      <c r="AD571" s="79">
        <v>0</v>
      </c>
      <c r="AE571" s="85" t="s">
        <v>2100</v>
      </c>
      <c r="AF571" s="79" t="b">
        <v>0</v>
      </c>
      <c r="AG571" s="79" t="s">
        <v>2139</v>
      </c>
      <c r="AH571" s="79"/>
      <c r="AI571" s="85" t="s">
        <v>2100</v>
      </c>
      <c r="AJ571" s="79" t="b">
        <v>0</v>
      </c>
      <c r="AK571" s="79">
        <v>8</v>
      </c>
      <c r="AL571" s="85" t="s">
        <v>1570</v>
      </c>
      <c r="AM571" s="79" t="s">
        <v>2145</v>
      </c>
      <c r="AN571" s="79" t="b">
        <v>0</v>
      </c>
      <c r="AO571" s="85" t="s">
        <v>1570</v>
      </c>
      <c r="AP571" s="79" t="s">
        <v>178</v>
      </c>
      <c r="AQ571" s="79">
        <v>0</v>
      </c>
      <c r="AR571" s="79">
        <v>0</v>
      </c>
      <c r="AS571" s="79"/>
      <c r="AT571" s="79"/>
      <c r="AU571" s="79"/>
      <c r="AV571" s="79"/>
      <c r="AW571" s="79"/>
      <c r="AX571" s="79"/>
      <c r="AY571" s="79"/>
      <c r="AZ571" s="79"/>
      <c r="BA571" s="78" t="str">
        <f>REPLACE(INDEX(GroupVertices[Group],MATCH(Edges[[#This Row],[Vertex 1]],GroupVertices[Vertex],0)),1,1,"")</f>
        <v>5</v>
      </c>
      <c r="BB571" s="78" t="str">
        <f>REPLACE(INDEX(GroupVertices[Group],MATCH(Edges[[#This Row],[Vertex 2]],GroupVertices[Vertex],0)),1,1,"")</f>
        <v>5</v>
      </c>
    </row>
    <row r="572" spans="1:54" ht="15">
      <c r="A572" s="65" t="s">
        <v>245</v>
      </c>
      <c r="B572" s="65" t="s">
        <v>318</v>
      </c>
      <c r="C572" s="66" t="s">
        <v>2798</v>
      </c>
      <c r="D572" s="67"/>
      <c r="E572" s="68"/>
      <c r="F572" s="69"/>
      <c r="G572" s="66"/>
      <c r="H572" s="70"/>
      <c r="I572" s="71"/>
      <c r="J572" s="71"/>
      <c r="K572" s="34" t="s">
        <v>65</v>
      </c>
      <c r="L572" s="77">
        <v>572</v>
      </c>
      <c r="M572" s="77"/>
      <c r="N572" s="73"/>
      <c r="O572" s="79" t="s">
        <v>326</v>
      </c>
      <c r="P572" s="81">
        <v>43528.227847222224</v>
      </c>
      <c r="Q572" s="79" t="s">
        <v>333</v>
      </c>
      <c r="R572" s="79"/>
      <c r="S572" s="79"/>
      <c r="T572" s="79"/>
      <c r="U572" s="79"/>
      <c r="V572" s="82" t="s">
        <v>836</v>
      </c>
      <c r="W572" s="81">
        <v>43528.227847222224</v>
      </c>
      <c r="X572" s="82" t="s">
        <v>954</v>
      </c>
      <c r="Y572" s="79"/>
      <c r="Z572" s="79"/>
      <c r="AA572" s="85" t="s">
        <v>1536</v>
      </c>
      <c r="AB572" s="79"/>
      <c r="AC572" s="79" t="b">
        <v>0</v>
      </c>
      <c r="AD572" s="79">
        <v>0</v>
      </c>
      <c r="AE572" s="85" t="s">
        <v>2100</v>
      </c>
      <c r="AF572" s="79" t="b">
        <v>0</v>
      </c>
      <c r="AG572" s="79" t="s">
        <v>2139</v>
      </c>
      <c r="AH572" s="79"/>
      <c r="AI572" s="85" t="s">
        <v>2100</v>
      </c>
      <c r="AJ572" s="79" t="b">
        <v>0</v>
      </c>
      <c r="AK572" s="79">
        <v>8</v>
      </c>
      <c r="AL572" s="85" t="s">
        <v>1570</v>
      </c>
      <c r="AM572" s="79" t="s">
        <v>2145</v>
      </c>
      <c r="AN572" s="79" t="b">
        <v>0</v>
      </c>
      <c r="AO572" s="85" t="s">
        <v>1570</v>
      </c>
      <c r="AP572" s="79" t="s">
        <v>178</v>
      </c>
      <c r="AQ572" s="79">
        <v>0</v>
      </c>
      <c r="AR572" s="79">
        <v>0</v>
      </c>
      <c r="AS572" s="79"/>
      <c r="AT572" s="79"/>
      <c r="AU572" s="79"/>
      <c r="AV572" s="79"/>
      <c r="AW572" s="79"/>
      <c r="AX572" s="79"/>
      <c r="AY572" s="79"/>
      <c r="AZ572" s="79"/>
      <c r="BA572" s="78" t="str">
        <f>REPLACE(INDEX(GroupVertices[Group],MATCH(Edges[[#This Row],[Vertex 1]],GroupVertices[Vertex],0)),1,1,"")</f>
        <v>5</v>
      </c>
      <c r="BB572" s="78" t="str">
        <f>REPLACE(INDEX(GroupVertices[Group],MATCH(Edges[[#This Row],[Vertex 2]],GroupVertices[Vertex],0)),1,1,"")</f>
        <v>5</v>
      </c>
    </row>
    <row r="573" spans="1:54" ht="15">
      <c r="A573" s="65" t="s">
        <v>220</v>
      </c>
      <c r="B573" s="65" t="s">
        <v>318</v>
      </c>
      <c r="C573" s="66" t="s">
        <v>2798</v>
      </c>
      <c r="D573" s="67"/>
      <c r="E573" s="68"/>
      <c r="F573" s="69"/>
      <c r="G573" s="66"/>
      <c r="H573" s="70"/>
      <c r="I573" s="71"/>
      <c r="J573" s="71"/>
      <c r="K573" s="34" t="s">
        <v>65</v>
      </c>
      <c r="L573" s="77">
        <v>573</v>
      </c>
      <c r="M573" s="77"/>
      <c r="N573" s="73"/>
      <c r="O573" s="79" t="s">
        <v>326</v>
      </c>
      <c r="P573" s="81">
        <v>43527.89923611111</v>
      </c>
      <c r="Q573" s="79" t="s">
        <v>333</v>
      </c>
      <c r="R573" s="79"/>
      <c r="S573" s="79"/>
      <c r="T573" s="79"/>
      <c r="U573" s="79"/>
      <c r="V573" s="82" t="s">
        <v>811</v>
      </c>
      <c r="W573" s="81">
        <v>43527.89923611111</v>
      </c>
      <c r="X573" s="82" t="s">
        <v>918</v>
      </c>
      <c r="Y573" s="79"/>
      <c r="Z573" s="79"/>
      <c r="AA573" s="85" t="s">
        <v>1500</v>
      </c>
      <c r="AB573" s="79"/>
      <c r="AC573" s="79" t="b">
        <v>0</v>
      </c>
      <c r="AD573" s="79">
        <v>0</v>
      </c>
      <c r="AE573" s="85" t="s">
        <v>2100</v>
      </c>
      <c r="AF573" s="79" t="b">
        <v>0</v>
      </c>
      <c r="AG573" s="79" t="s">
        <v>2139</v>
      </c>
      <c r="AH573" s="79"/>
      <c r="AI573" s="85" t="s">
        <v>2100</v>
      </c>
      <c r="AJ573" s="79" t="b">
        <v>0</v>
      </c>
      <c r="AK573" s="79">
        <v>8</v>
      </c>
      <c r="AL573" s="85" t="s">
        <v>1570</v>
      </c>
      <c r="AM573" s="79" t="s">
        <v>2148</v>
      </c>
      <c r="AN573" s="79" t="b">
        <v>0</v>
      </c>
      <c r="AO573" s="85" t="s">
        <v>1570</v>
      </c>
      <c r="AP573" s="79" t="s">
        <v>178</v>
      </c>
      <c r="AQ573" s="79">
        <v>0</v>
      </c>
      <c r="AR573" s="79">
        <v>0</v>
      </c>
      <c r="AS573" s="79"/>
      <c r="AT573" s="79"/>
      <c r="AU573" s="79"/>
      <c r="AV573" s="79"/>
      <c r="AW573" s="79"/>
      <c r="AX573" s="79"/>
      <c r="AY573" s="79"/>
      <c r="AZ573" s="79"/>
      <c r="BA573" s="78" t="str">
        <f>REPLACE(INDEX(GroupVertices[Group],MATCH(Edges[[#This Row],[Vertex 1]],GroupVertices[Vertex],0)),1,1,"")</f>
        <v>5</v>
      </c>
      <c r="BB573" s="78" t="str">
        <f>REPLACE(INDEX(GroupVertices[Group],MATCH(Edges[[#This Row],[Vertex 2]],GroupVertices[Vertex],0)),1,1,"")</f>
        <v>5</v>
      </c>
    </row>
    <row r="574" spans="1:54" ht="15">
      <c r="A574" s="65" t="s">
        <v>217</v>
      </c>
      <c r="B574" s="65" t="s">
        <v>318</v>
      </c>
      <c r="C574" s="66" t="s">
        <v>2798</v>
      </c>
      <c r="D574" s="67"/>
      <c r="E574" s="68"/>
      <c r="F574" s="69"/>
      <c r="G574" s="66"/>
      <c r="H574" s="70"/>
      <c r="I574" s="71"/>
      <c r="J574" s="71"/>
      <c r="K574" s="34" t="s">
        <v>65</v>
      </c>
      <c r="L574" s="77">
        <v>574</v>
      </c>
      <c r="M574" s="77"/>
      <c r="N574" s="73"/>
      <c r="O574" s="79" t="s">
        <v>326</v>
      </c>
      <c r="P574" s="81">
        <v>43527.89140046296</v>
      </c>
      <c r="Q574" s="79" t="s">
        <v>333</v>
      </c>
      <c r="R574" s="79"/>
      <c r="S574" s="79"/>
      <c r="T574" s="79"/>
      <c r="U574" s="79"/>
      <c r="V574" s="82" t="s">
        <v>808</v>
      </c>
      <c r="W574" s="81">
        <v>43527.89140046296</v>
      </c>
      <c r="X574" s="82" t="s">
        <v>915</v>
      </c>
      <c r="Y574" s="79"/>
      <c r="Z574" s="79"/>
      <c r="AA574" s="85" t="s">
        <v>1497</v>
      </c>
      <c r="AB574" s="79"/>
      <c r="AC574" s="79" t="b">
        <v>0</v>
      </c>
      <c r="AD574" s="79">
        <v>0</v>
      </c>
      <c r="AE574" s="85" t="s">
        <v>2100</v>
      </c>
      <c r="AF574" s="79" t="b">
        <v>0</v>
      </c>
      <c r="AG574" s="79" t="s">
        <v>2139</v>
      </c>
      <c r="AH574" s="79"/>
      <c r="AI574" s="85" t="s">
        <v>2100</v>
      </c>
      <c r="AJ574" s="79" t="b">
        <v>0</v>
      </c>
      <c r="AK574" s="79">
        <v>8</v>
      </c>
      <c r="AL574" s="85" t="s">
        <v>1570</v>
      </c>
      <c r="AM574" s="79" t="s">
        <v>2146</v>
      </c>
      <c r="AN574" s="79" t="b">
        <v>0</v>
      </c>
      <c r="AO574" s="85" t="s">
        <v>1570</v>
      </c>
      <c r="AP574" s="79" t="s">
        <v>178</v>
      </c>
      <c r="AQ574" s="79">
        <v>0</v>
      </c>
      <c r="AR574" s="79">
        <v>0</v>
      </c>
      <c r="AS574" s="79"/>
      <c r="AT574" s="79"/>
      <c r="AU574" s="79"/>
      <c r="AV574" s="79"/>
      <c r="AW574" s="79"/>
      <c r="AX574" s="79"/>
      <c r="AY574" s="79"/>
      <c r="AZ574" s="79"/>
      <c r="BA574" s="78" t="str">
        <f>REPLACE(INDEX(GroupVertices[Group],MATCH(Edges[[#This Row],[Vertex 1]],GroupVertices[Vertex],0)),1,1,"")</f>
        <v>5</v>
      </c>
      <c r="BB574" s="78" t="str">
        <f>REPLACE(INDEX(GroupVertices[Group],MATCH(Edges[[#This Row],[Vertex 2]],GroupVertices[Vertex],0)),1,1,"")</f>
        <v>5</v>
      </c>
    </row>
    <row r="575" spans="1:54" ht="15">
      <c r="A575" s="65" t="s">
        <v>216</v>
      </c>
      <c r="B575" s="65" t="s">
        <v>318</v>
      </c>
      <c r="C575" s="66" t="s">
        <v>2798</v>
      </c>
      <c r="D575" s="67"/>
      <c r="E575" s="68"/>
      <c r="F575" s="69"/>
      <c r="G575" s="66"/>
      <c r="H575" s="70"/>
      <c r="I575" s="71"/>
      <c r="J575" s="71"/>
      <c r="K575" s="34" t="s">
        <v>65</v>
      </c>
      <c r="L575" s="77">
        <v>575</v>
      </c>
      <c r="M575" s="77"/>
      <c r="N575" s="73"/>
      <c r="O575" s="79" t="s">
        <v>326</v>
      </c>
      <c r="P575" s="81">
        <v>43527.88841435185</v>
      </c>
      <c r="Q575" s="79" t="s">
        <v>333</v>
      </c>
      <c r="R575" s="79"/>
      <c r="S575" s="79"/>
      <c r="T575" s="79"/>
      <c r="U575" s="79"/>
      <c r="V575" s="82" t="s">
        <v>807</v>
      </c>
      <c r="W575" s="81">
        <v>43527.88841435185</v>
      </c>
      <c r="X575" s="82" t="s">
        <v>914</v>
      </c>
      <c r="Y575" s="79"/>
      <c r="Z575" s="79"/>
      <c r="AA575" s="85" t="s">
        <v>1496</v>
      </c>
      <c r="AB575" s="79"/>
      <c r="AC575" s="79" t="b">
        <v>0</v>
      </c>
      <c r="AD575" s="79">
        <v>0</v>
      </c>
      <c r="AE575" s="85" t="s">
        <v>2100</v>
      </c>
      <c r="AF575" s="79" t="b">
        <v>0</v>
      </c>
      <c r="AG575" s="79" t="s">
        <v>2139</v>
      </c>
      <c r="AH575" s="79"/>
      <c r="AI575" s="85" t="s">
        <v>2100</v>
      </c>
      <c r="AJ575" s="79" t="b">
        <v>0</v>
      </c>
      <c r="AK575" s="79">
        <v>8</v>
      </c>
      <c r="AL575" s="85" t="s">
        <v>1570</v>
      </c>
      <c r="AM575" s="79" t="s">
        <v>2144</v>
      </c>
      <c r="AN575" s="79" t="b">
        <v>0</v>
      </c>
      <c r="AO575" s="85" t="s">
        <v>1570</v>
      </c>
      <c r="AP575" s="79" t="s">
        <v>178</v>
      </c>
      <c r="AQ575" s="79">
        <v>0</v>
      </c>
      <c r="AR575" s="79">
        <v>0</v>
      </c>
      <c r="AS575" s="79"/>
      <c r="AT575" s="79"/>
      <c r="AU575" s="79"/>
      <c r="AV575" s="79"/>
      <c r="AW575" s="79"/>
      <c r="AX575" s="79"/>
      <c r="AY575" s="79"/>
      <c r="AZ575" s="79"/>
      <c r="BA575" s="78" t="str">
        <f>REPLACE(INDEX(GroupVertices[Group],MATCH(Edges[[#This Row],[Vertex 1]],GroupVertices[Vertex],0)),1,1,"")</f>
        <v>5</v>
      </c>
      <c r="BB575" s="78" t="str">
        <f>REPLACE(INDEX(GroupVertices[Group],MATCH(Edges[[#This Row],[Vertex 2]],GroupVertices[Vertex],0)),1,1,"")</f>
        <v>5</v>
      </c>
    </row>
    <row r="576" spans="1:54" ht="15">
      <c r="A576" s="65" t="s">
        <v>215</v>
      </c>
      <c r="B576" s="65" t="s">
        <v>318</v>
      </c>
      <c r="C576" s="66" t="s">
        <v>2798</v>
      </c>
      <c r="D576" s="67"/>
      <c r="E576" s="68"/>
      <c r="F576" s="69"/>
      <c r="G576" s="66"/>
      <c r="H576" s="70"/>
      <c r="I576" s="71"/>
      <c r="J576" s="71"/>
      <c r="K576" s="34" t="s">
        <v>65</v>
      </c>
      <c r="L576" s="77">
        <v>576</v>
      </c>
      <c r="M576" s="77"/>
      <c r="N576" s="73"/>
      <c r="O576" s="79" t="s">
        <v>326</v>
      </c>
      <c r="P576" s="81">
        <v>43527.888125</v>
      </c>
      <c r="Q576" s="79" t="s">
        <v>333</v>
      </c>
      <c r="R576" s="79"/>
      <c r="S576" s="79"/>
      <c r="T576" s="79"/>
      <c r="U576" s="79"/>
      <c r="V576" s="82" t="s">
        <v>806</v>
      </c>
      <c r="W576" s="81">
        <v>43527.888125</v>
      </c>
      <c r="X576" s="82" t="s">
        <v>913</v>
      </c>
      <c r="Y576" s="79"/>
      <c r="Z576" s="79"/>
      <c r="AA576" s="85" t="s">
        <v>1495</v>
      </c>
      <c r="AB576" s="79"/>
      <c r="AC576" s="79" t="b">
        <v>0</v>
      </c>
      <c r="AD576" s="79">
        <v>0</v>
      </c>
      <c r="AE576" s="85" t="s">
        <v>2100</v>
      </c>
      <c r="AF576" s="79" t="b">
        <v>0</v>
      </c>
      <c r="AG576" s="79" t="s">
        <v>2139</v>
      </c>
      <c r="AH576" s="79"/>
      <c r="AI576" s="85" t="s">
        <v>2100</v>
      </c>
      <c r="AJ576" s="79" t="b">
        <v>0</v>
      </c>
      <c r="AK576" s="79">
        <v>8</v>
      </c>
      <c r="AL576" s="85" t="s">
        <v>1570</v>
      </c>
      <c r="AM576" s="79" t="s">
        <v>2145</v>
      </c>
      <c r="AN576" s="79" t="b">
        <v>0</v>
      </c>
      <c r="AO576" s="85" t="s">
        <v>1570</v>
      </c>
      <c r="AP576" s="79" t="s">
        <v>178</v>
      </c>
      <c r="AQ576" s="79">
        <v>0</v>
      </c>
      <c r="AR576" s="79">
        <v>0</v>
      </c>
      <c r="AS576" s="79"/>
      <c r="AT576" s="79"/>
      <c r="AU576" s="79"/>
      <c r="AV576" s="79"/>
      <c r="AW576" s="79"/>
      <c r="AX576" s="79"/>
      <c r="AY576" s="79"/>
      <c r="AZ576" s="79"/>
      <c r="BA576" s="78" t="str">
        <f>REPLACE(INDEX(GroupVertices[Group],MATCH(Edges[[#This Row],[Vertex 1]],GroupVertices[Vertex],0)),1,1,"")</f>
        <v>5</v>
      </c>
      <c r="BB576" s="78" t="str">
        <f>REPLACE(INDEX(GroupVertices[Group],MATCH(Edges[[#This Row],[Vertex 2]],GroupVertices[Vertex],0)),1,1,"")</f>
        <v>5</v>
      </c>
    </row>
    <row r="577" spans="1:54" ht="15">
      <c r="A577" s="65" t="s">
        <v>264</v>
      </c>
      <c r="B577" s="65" t="s">
        <v>318</v>
      </c>
      <c r="C577" s="66" t="s">
        <v>2798</v>
      </c>
      <c r="D577" s="67"/>
      <c r="E577" s="68"/>
      <c r="F577" s="69"/>
      <c r="G577" s="66"/>
      <c r="H577" s="70"/>
      <c r="I577" s="71"/>
      <c r="J577" s="71"/>
      <c r="K577" s="34" t="s">
        <v>65</v>
      </c>
      <c r="L577" s="77">
        <v>577</v>
      </c>
      <c r="M577" s="77"/>
      <c r="N577" s="73"/>
      <c r="O577" s="79" t="s">
        <v>326</v>
      </c>
      <c r="P577" s="81">
        <v>43527.88758101852</v>
      </c>
      <c r="Q577" s="79" t="s">
        <v>333</v>
      </c>
      <c r="R577" s="79"/>
      <c r="S577" s="79"/>
      <c r="T577" s="79" t="s">
        <v>787</v>
      </c>
      <c r="U577" s="79"/>
      <c r="V577" s="82" t="s">
        <v>854</v>
      </c>
      <c r="W577" s="81">
        <v>43527.88758101852</v>
      </c>
      <c r="X577" s="82" t="s">
        <v>988</v>
      </c>
      <c r="Y577" s="79"/>
      <c r="Z577" s="79"/>
      <c r="AA577" s="85" t="s">
        <v>1570</v>
      </c>
      <c r="AB577" s="79"/>
      <c r="AC577" s="79" t="b">
        <v>0</v>
      </c>
      <c r="AD577" s="79">
        <v>55</v>
      </c>
      <c r="AE577" s="85" t="s">
        <v>2100</v>
      </c>
      <c r="AF577" s="79" t="b">
        <v>0</v>
      </c>
      <c r="AG577" s="79" t="s">
        <v>2139</v>
      </c>
      <c r="AH577" s="79"/>
      <c r="AI577" s="85" t="s">
        <v>2100</v>
      </c>
      <c r="AJ577" s="79" t="b">
        <v>0</v>
      </c>
      <c r="AK577" s="79">
        <v>8</v>
      </c>
      <c r="AL577" s="85" t="s">
        <v>2100</v>
      </c>
      <c r="AM577" s="79" t="s">
        <v>2145</v>
      </c>
      <c r="AN577" s="79" t="b">
        <v>0</v>
      </c>
      <c r="AO577" s="85" t="s">
        <v>1570</v>
      </c>
      <c r="AP577" s="79" t="s">
        <v>178</v>
      </c>
      <c r="AQ577" s="79">
        <v>0</v>
      </c>
      <c r="AR577" s="79">
        <v>0</v>
      </c>
      <c r="AS577" s="79"/>
      <c r="AT577" s="79"/>
      <c r="AU577" s="79"/>
      <c r="AV577" s="79"/>
      <c r="AW577" s="79"/>
      <c r="AX577" s="79"/>
      <c r="AY577" s="79"/>
      <c r="AZ577" s="79"/>
      <c r="BA577" s="78" t="str">
        <f>REPLACE(INDEX(GroupVertices[Group],MATCH(Edges[[#This Row],[Vertex 1]],GroupVertices[Vertex],0)),1,1,"")</f>
        <v>3</v>
      </c>
      <c r="BB577" s="78" t="str">
        <f>REPLACE(INDEX(GroupVertices[Group],MATCH(Edges[[#This Row],[Vertex 2]],GroupVertices[Vertex],0)),1,1,"")</f>
        <v>5</v>
      </c>
    </row>
    <row r="578" spans="1:54" ht="15">
      <c r="A578" s="65" t="s">
        <v>239</v>
      </c>
      <c r="B578" s="65" t="s">
        <v>318</v>
      </c>
      <c r="C578" s="66" t="s">
        <v>2798</v>
      </c>
      <c r="D578" s="67"/>
      <c r="E578" s="68"/>
      <c r="F578" s="69"/>
      <c r="G578" s="66"/>
      <c r="H578" s="70"/>
      <c r="I578" s="71"/>
      <c r="J578" s="71"/>
      <c r="K578" s="34" t="s">
        <v>65</v>
      </c>
      <c r="L578" s="77">
        <v>578</v>
      </c>
      <c r="M578" s="77"/>
      <c r="N578" s="73"/>
      <c r="O578" s="79" t="s">
        <v>326</v>
      </c>
      <c r="P578" s="81">
        <v>43528.079050925924</v>
      </c>
      <c r="Q578" s="79" t="s">
        <v>333</v>
      </c>
      <c r="R578" s="79"/>
      <c r="S578" s="79"/>
      <c r="T578" s="79"/>
      <c r="U578" s="79"/>
      <c r="V578" s="82" t="s">
        <v>830</v>
      </c>
      <c r="W578" s="81">
        <v>43528.079050925924</v>
      </c>
      <c r="X578" s="82" t="s">
        <v>947</v>
      </c>
      <c r="Y578" s="79"/>
      <c r="Z578" s="79"/>
      <c r="AA578" s="85" t="s">
        <v>1529</v>
      </c>
      <c r="AB578" s="79"/>
      <c r="AC578" s="79" t="b">
        <v>0</v>
      </c>
      <c r="AD578" s="79">
        <v>0</v>
      </c>
      <c r="AE578" s="85" t="s">
        <v>2100</v>
      </c>
      <c r="AF578" s="79" t="b">
        <v>0</v>
      </c>
      <c r="AG578" s="79" t="s">
        <v>2139</v>
      </c>
      <c r="AH578" s="79"/>
      <c r="AI578" s="85" t="s">
        <v>2100</v>
      </c>
      <c r="AJ578" s="79" t="b">
        <v>0</v>
      </c>
      <c r="AK578" s="79">
        <v>8</v>
      </c>
      <c r="AL578" s="85" t="s">
        <v>1570</v>
      </c>
      <c r="AM578" s="79" t="s">
        <v>2146</v>
      </c>
      <c r="AN578" s="79" t="b">
        <v>0</v>
      </c>
      <c r="AO578" s="85" t="s">
        <v>1570</v>
      </c>
      <c r="AP578" s="79" t="s">
        <v>178</v>
      </c>
      <c r="AQ578" s="79">
        <v>0</v>
      </c>
      <c r="AR578" s="79">
        <v>0</v>
      </c>
      <c r="AS578" s="79"/>
      <c r="AT578" s="79"/>
      <c r="AU578" s="79"/>
      <c r="AV578" s="79"/>
      <c r="AW578" s="79"/>
      <c r="AX578" s="79"/>
      <c r="AY578" s="79"/>
      <c r="AZ578" s="79"/>
      <c r="BA578" s="78" t="str">
        <f>REPLACE(INDEX(GroupVertices[Group],MATCH(Edges[[#This Row],[Vertex 1]],GroupVertices[Vertex],0)),1,1,"")</f>
        <v>5</v>
      </c>
      <c r="BB578" s="78" t="str">
        <f>REPLACE(INDEX(GroupVertices[Group],MATCH(Edges[[#This Row],[Vertex 2]],GroupVertices[Vertex],0)),1,1,"")</f>
        <v>5</v>
      </c>
    </row>
    <row r="579" spans="1:54" ht="15">
      <c r="A579" s="65" t="s">
        <v>271</v>
      </c>
      <c r="B579" s="65" t="s">
        <v>269</v>
      </c>
      <c r="C579" s="66" t="s">
        <v>2798</v>
      </c>
      <c r="D579" s="67"/>
      <c r="E579" s="68"/>
      <c r="F579" s="69"/>
      <c r="G579" s="66"/>
      <c r="H579" s="70"/>
      <c r="I579" s="71"/>
      <c r="J579" s="71"/>
      <c r="K579" s="34" t="s">
        <v>66</v>
      </c>
      <c r="L579" s="77">
        <v>579</v>
      </c>
      <c r="M579" s="77"/>
      <c r="N579" s="73"/>
      <c r="O579" s="79" t="s">
        <v>326</v>
      </c>
      <c r="P579" s="81">
        <v>43534.879282407404</v>
      </c>
      <c r="Q579" s="79" t="s">
        <v>410</v>
      </c>
      <c r="R579" s="79"/>
      <c r="S579" s="79"/>
      <c r="T579" s="79" t="s">
        <v>787</v>
      </c>
      <c r="U579" s="79"/>
      <c r="V579" s="82" t="s">
        <v>861</v>
      </c>
      <c r="W579" s="81">
        <v>43534.879282407404</v>
      </c>
      <c r="X579" s="82" t="s">
        <v>1016</v>
      </c>
      <c r="Y579" s="79"/>
      <c r="Z579" s="79"/>
      <c r="AA579" s="85" t="s">
        <v>1598</v>
      </c>
      <c r="AB579" s="85" t="s">
        <v>1895</v>
      </c>
      <c r="AC579" s="79" t="b">
        <v>0</v>
      </c>
      <c r="AD579" s="79">
        <v>4</v>
      </c>
      <c r="AE579" s="85" t="s">
        <v>2112</v>
      </c>
      <c r="AF579" s="79" t="b">
        <v>0</v>
      </c>
      <c r="AG579" s="79" t="s">
        <v>2139</v>
      </c>
      <c r="AH579" s="79"/>
      <c r="AI579" s="85" t="s">
        <v>2100</v>
      </c>
      <c r="AJ579" s="79" t="b">
        <v>0</v>
      </c>
      <c r="AK579" s="79">
        <v>0</v>
      </c>
      <c r="AL579" s="85" t="s">
        <v>2100</v>
      </c>
      <c r="AM579" s="79" t="s">
        <v>2145</v>
      </c>
      <c r="AN579" s="79" t="b">
        <v>0</v>
      </c>
      <c r="AO579" s="85" t="s">
        <v>1895</v>
      </c>
      <c r="AP579" s="79" t="s">
        <v>178</v>
      </c>
      <c r="AQ579" s="79">
        <v>0</v>
      </c>
      <c r="AR579" s="79">
        <v>0</v>
      </c>
      <c r="AS579" s="79"/>
      <c r="AT579" s="79"/>
      <c r="AU579" s="79"/>
      <c r="AV579" s="79"/>
      <c r="AW579" s="79"/>
      <c r="AX579" s="79"/>
      <c r="AY579" s="79"/>
      <c r="AZ579" s="79"/>
      <c r="BA579" s="78" t="str">
        <f>REPLACE(INDEX(GroupVertices[Group],MATCH(Edges[[#This Row],[Vertex 1]],GroupVertices[Vertex],0)),1,1,"")</f>
        <v>2</v>
      </c>
      <c r="BB579" s="78" t="str">
        <f>REPLACE(INDEX(GroupVertices[Group],MATCH(Edges[[#This Row],[Vertex 2]],GroupVertices[Vertex],0)),1,1,"")</f>
        <v>2</v>
      </c>
    </row>
    <row r="580" spans="1:54" ht="15">
      <c r="A580" s="65" t="s">
        <v>285</v>
      </c>
      <c r="B580" s="65" t="s">
        <v>269</v>
      </c>
      <c r="C580" s="66" t="s">
        <v>2797</v>
      </c>
      <c r="D580" s="67"/>
      <c r="E580" s="68"/>
      <c r="F580" s="69"/>
      <c r="G580" s="66"/>
      <c r="H580" s="70"/>
      <c r="I580" s="71"/>
      <c r="J580" s="71"/>
      <c r="K580" s="34" t="s">
        <v>66</v>
      </c>
      <c r="L580" s="77">
        <v>580</v>
      </c>
      <c r="M580" s="77"/>
      <c r="N580" s="73"/>
      <c r="O580" s="79" t="s">
        <v>327</v>
      </c>
      <c r="P580" s="81">
        <v>43534.89592592593</v>
      </c>
      <c r="Q580" s="79" t="s">
        <v>712</v>
      </c>
      <c r="R580" s="79"/>
      <c r="S580" s="79"/>
      <c r="T580" s="79" t="s">
        <v>787</v>
      </c>
      <c r="U580" s="79"/>
      <c r="V580" s="82" t="s">
        <v>875</v>
      </c>
      <c r="W580" s="81">
        <v>43534.89592592593</v>
      </c>
      <c r="X580" s="82" t="s">
        <v>1440</v>
      </c>
      <c r="Y580" s="79"/>
      <c r="Z580" s="79"/>
      <c r="AA580" s="85" t="s">
        <v>2039</v>
      </c>
      <c r="AB580" s="85" t="s">
        <v>2074</v>
      </c>
      <c r="AC580" s="79" t="b">
        <v>0</v>
      </c>
      <c r="AD580" s="79">
        <v>5</v>
      </c>
      <c r="AE580" s="85" t="s">
        <v>2108</v>
      </c>
      <c r="AF580" s="79" t="b">
        <v>0</v>
      </c>
      <c r="AG580" s="79" t="s">
        <v>2139</v>
      </c>
      <c r="AH580" s="79"/>
      <c r="AI580" s="85" t="s">
        <v>2100</v>
      </c>
      <c r="AJ580" s="79" t="b">
        <v>0</v>
      </c>
      <c r="AK580" s="79">
        <v>0</v>
      </c>
      <c r="AL580" s="85" t="s">
        <v>2100</v>
      </c>
      <c r="AM580" s="79" t="s">
        <v>2144</v>
      </c>
      <c r="AN580" s="79" t="b">
        <v>0</v>
      </c>
      <c r="AO580" s="85" t="s">
        <v>2074</v>
      </c>
      <c r="AP580" s="79" t="s">
        <v>178</v>
      </c>
      <c r="AQ580" s="79">
        <v>0</v>
      </c>
      <c r="AR580" s="79">
        <v>0</v>
      </c>
      <c r="AS580" s="79"/>
      <c r="AT580" s="79"/>
      <c r="AU580" s="79"/>
      <c r="AV580" s="79"/>
      <c r="AW580" s="79"/>
      <c r="AX580" s="79"/>
      <c r="AY580" s="79"/>
      <c r="AZ580" s="79"/>
      <c r="BA580" s="78" t="str">
        <f>REPLACE(INDEX(GroupVertices[Group],MATCH(Edges[[#This Row],[Vertex 1]],GroupVertices[Vertex],0)),1,1,"")</f>
        <v>4</v>
      </c>
      <c r="BB580" s="78" t="str">
        <f>REPLACE(INDEX(GroupVertices[Group],MATCH(Edges[[#This Row],[Vertex 2]],GroupVertices[Vertex],0)),1,1,"")</f>
        <v>2</v>
      </c>
    </row>
    <row r="581" spans="1:54" ht="15">
      <c r="A581" s="65" t="s">
        <v>312</v>
      </c>
      <c r="B581" s="65" t="s">
        <v>269</v>
      </c>
      <c r="C581" s="66" t="s">
        <v>2796</v>
      </c>
      <c r="D581" s="67"/>
      <c r="E581" s="68"/>
      <c r="F581" s="69"/>
      <c r="G581" s="66"/>
      <c r="H581" s="70"/>
      <c r="I581" s="71"/>
      <c r="J581" s="71"/>
      <c r="K581" s="34" t="s">
        <v>65</v>
      </c>
      <c r="L581" s="77">
        <v>581</v>
      </c>
      <c r="M581" s="77"/>
      <c r="N581" s="73"/>
      <c r="O581" s="79" t="s">
        <v>325</v>
      </c>
      <c r="P581" s="81">
        <v>43535.30671296296</v>
      </c>
      <c r="Q581" s="79" t="s">
        <v>690</v>
      </c>
      <c r="R581" s="79"/>
      <c r="S581" s="79"/>
      <c r="T581" s="79"/>
      <c r="U581" s="79"/>
      <c r="V581" s="82" t="s">
        <v>902</v>
      </c>
      <c r="W581" s="81">
        <v>43535.30671296296</v>
      </c>
      <c r="X581" s="82" t="s">
        <v>1413</v>
      </c>
      <c r="Y581" s="79"/>
      <c r="Z581" s="79"/>
      <c r="AA581" s="85" t="s">
        <v>2010</v>
      </c>
      <c r="AB581" s="79"/>
      <c r="AC581" s="79" t="b">
        <v>0</v>
      </c>
      <c r="AD581" s="79">
        <v>0</v>
      </c>
      <c r="AE581" s="85" t="s">
        <v>2100</v>
      </c>
      <c r="AF581" s="79" t="b">
        <v>0</v>
      </c>
      <c r="AG581" s="79" t="s">
        <v>2139</v>
      </c>
      <c r="AH581" s="79"/>
      <c r="AI581" s="85" t="s">
        <v>2100</v>
      </c>
      <c r="AJ581" s="79" t="b">
        <v>0</v>
      </c>
      <c r="AK581" s="79">
        <v>3</v>
      </c>
      <c r="AL581" s="85" t="s">
        <v>2068</v>
      </c>
      <c r="AM581" s="79" t="s">
        <v>2147</v>
      </c>
      <c r="AN581" s="79" t="b">
        <v>0</v>
      </c>
      <c r="AO581" s="85" t="s">
        <v>2068</v>
      </c>
      <c r="AP581" s="79" t="s">
        <v>178</v>
      </c>
      <c r="AQ581" s="79">
        <v>0</v>
      </c>
      <c r="AR581" s="79">
        <v>0</v>
      </c>
      <c r="AS581" s="79"/>
      <c r="AT581" s="79"/>
      <c r="AU581" s="79"/>
      <c r="AV581" s="79"/>
      <c r="AW581" s="79"/>
      <c r="AX581" s="79"/>
      <c r="AY581" s="79"/>
      <c r="AZ581" s="79"/>
      <c r="BA581" s="78" t="str">
        <f>REPLACE(INDEX(GroupVertices[Group],MATCH(Edges[[#This Row],[Vertex 1]],GroupVertices[Vertex],0)),1,1,"")</f>
        <v>2</v>
      </c>
      <c r="BB581" s="78" t="str">
        <f>REPLACE(INDEX(GroupVertices[Group],MATCH(Edges[[#This Row],[Vertex 2]],GroupVertices[Vertex],0)),1,1,"")</f>
        <v>2</v>
      </c>
    </row>
    <row r="582" spans="1:54" ht="15">
      <c r="A582" s="65" t="s">
        <v>312</v>
      </c>
      <c r="B582" s="65" t="s">
        <v>269</v>
      </c>
      <c r="C582" s="66" t="s">
        <v>2796</v>
      </c>
      <c r="D582" s="67"/>
      <c r="E582" s="68"/>
      <c r="F582" s="69"/>
      <c r="G582" s="66"/>
      <c r="H582" s="70"/>
      <c r="I582" s="71"/>
      <c r="J582" s="71"/>
      <c r="K582" s="34" t="s">
        <v>65</v>
      </c>
      <c r="L582" s="77">
        <v>582</v>
      </c>
      <c r="M582" s="77"/>
      <c r="N582" s="73"/>
      <c r="O582" s="79" t="s">
        <v>325</v>
      </c>
      <c r="P582" s="81">
        <v>43535.30712962963</v>
      </c>
      <c r="Q582" s="79" t="s">
        <v>691</v>
      </c>
      <c r="R582" s="79"/>
      <c r="S582" s="79"/>
      <c r="T582" s="79"/>
      <c r="U582" s="79"/>
      <c r="V582" s="82" t="s">
        <v>902</v>
      </c>
      <c r="W582" s="81">
        <v>43535.30712962963</v>
      </c>
      <c r="X582" s="82" t="s">
        <v>1414</v>
      </c>
      <c r="Y582" s="79"/>
      <c r="Z582" s="79"/>
      <c r="AA582" s="85" t="s">
        <v>2011</v>
      </c>
      <c r="AB582" s="79"/>
      <c r="AC582" s="79" t="b">
        <v>0</v>
      </c>
      <c r="AD582" s="79">
        <v>0</v>
      </c>
      <c r="AE582" s="85" t="s">
        <v>2100</v>
      </c>
      <c r="AF582" s="79" t="b">
        <v>0</v>
      </c>
      <c r="AG582" s="79" t="s">
        <v>2139</v>
      </c>
      <c r="AH582" s="79"/>
      <c r="AI582" s="85" t="s">
        <v>2100</v>
      </c>
      <c r="AJ582" s="79" t="b">
        <v>0</v>
      </c>
      <c r="AK582" s="79">
        <v>3</v>
      </c>
      <c r="AL582" s="85" t="s">
        <v>2066</v>
      </c>
      <c r="AM582" s="79" t="s">
        <v>2147</v>
      </c>
      <c r="AN582" s="79" t="b">
        <v>0</v>
      </c>
      <c r="AO582" s="85" t="s">
        <v>2066</v>
      </c>
      <c r="AP582" s="79" t="s">
        <v>178</v>
      </c>
      <c r="AQ582" s="79">
        <v>0</v>
      </c>
      <c r="AR582" s="79">
        <v>0</v>
      </c>
      <c r="AS582" s="79"/>
      <c r="AT582" s="79"/>
      <c r="AU582" s="79"/>
      <c r="AV582" s="79"/>
      <c r="AW582" s="79"/>
      <c r="AX582" s="79"/>
      <c r="AY582" s="79"/>
      <c r="AZ582" s="79"/>
      <c r="BA582" s="78" t="str">
        <f>REPLACE(INDEX(GroupVertices[Group],MATCH(Edges[[#This Row],[Vertex 1]],GroupVertices[Vertex],0)),1,1,"")</f>
        <v>2</v>
      </c>
      <c r="BB582" s="78" t="str">
        <f>REPLACE(INDEX(GroupVertices[Group],MATCH(Edges[[#This Row],[Vertex 2]],GroupVertices[Vertex],0)),1,1,"")</f>
        <v>2</v>
      </c>
    </row>
    <row r="583" spans="1:54" ht="15">
      <c r="A583" s="65" t="s">
        <v>278</v>
      </c>
      <c r="B583" s="65" t="s">
        <v>269</v>
      </c>
      <c r="C583" s="66" t="s">
        <v>2797</v>
      </c>
      <c r="D583" s="67"/>
      <c r="E583" s="68"/>
      <c r="F583" s="69"/>
      <c r="G583" s="66"/>
      <c r="H583" s="70"/>
      <c r="I583" s="71"/>
      <c r="J583" s="71"/>
      <c r="K583" s="34" t="s">
        <v>65</v>
      </c>
      <c r="L583" s="77">
        <v>583</v>
      </c>
      <c r="M583" s="77"/>
      <c r="N583" s="73"/>
      <c r="O583" s="79" t="s">
        <v>327</v>
      </c>
      <c r="P583" s="81">
        <v>43534.86087962963</v>
      </c>
      <c r="Q583" s="79" t="s">
        <v>599</v>
      </c>
      <c r="R583" s="79"/>
      <c r="S583" s="79"/>
      <c r="T583" s="79" t="s">
        <v>787</v>
      </c>
      <c r="U583" s="79"/>
      <c r="V583" s="82" t="s">
        <v>868</v>
      </c>
      <c r="W583" s="81">
        <v>43534.86087962963</v>
      </c>
      <c r="X583" s="82" t="s">
        <v>1268</v>
      </c>
      <c r="Y583" s="79"/>
      <c r="Z583" s="79"/>
      <c r="AA583" s="85" t="s">
        <v>1852</v>
      </c>
      <c r="AB583" s="85" t="s">
        <v>2065</v>
      </c>
      <c r="AC583" s="79" t="b">
        <v>0</v>
      </c>
      <c r="AD583" s="79">
        <v>4</v>
      </c>
      <c r="AE583" s="85" t="s">
        <v>2108</v>
      </c>
      <c r="AF583" s="79" t="b">
        <v>0</v>
      </c>
      <c r="AG583" s="79" t="s">
        <v>2139</v>
      </c>
      <c r="AH583" s="79"/>
      <c r="AI583" s="85" t="s">
        <v>2100</v>
      </c>
      <c r="AJ583" s="79" t="b">
        <v>0</v>
      </c>
      <c r="AK583" s="79">
        <v>0</v>
      </c>
      <c r="AL583" s="85" t="s">
        <v>2100</v>
      </c>
      <c r="AM583" s="79" t="s">
        <v>2144</v>
      </c>
      <c r="AN583" s="79" t="b">
        <v>0</v>
      </c>
      <c r="AO583" s="85" t="s">
        <v>2065</v>
      </c>
      <c r="AP583" s="79" t="s">
        <v>178</v>
      </c>
      <c r="AQ583" s="79">
        <v>0</v>
      </c>
      <c r="AR583" s="79">
        <v>0</v>
      </c>
      <c r="AS583" s="79"/>
      <c r="AT583" s="79"/>
      <c r="AU583" s="79"/>
      <c r="AV583" s="79"/>
      <c r="AW583" s="79"/>
      <c r="AX583" s="79"/>
      <c r="AY583" s="79"/>
      <c r="AZ583" s="79"/>
      <c r="BA583" s="78" t="str">
        <f>REPLACE(INDEX(GroupVertices[Group],MATCH(Edges[[#This Row],[Vertex 1]],GroupVertices[Vertex],0)),1,1,"")</f>
        <v>2</v>
      </c>
      <c r="BB583" s="78" t="str">
        <f>REPLACE(INDEX(GroupVertices[Group],MATCH(Edges[[#This Row],[Vertex 2]],GroupVertices[Vertex],0)),1,1,"")</f>
        <v>2</v>
      </c>
    </row>
    <row r="584" spans="1:54" ht="15">
      <c r="A584" s="65" t="s">
        <v>278</v>
      </c>
      <c r="B584" s="65" t="s">
        <v>269</v>
      </c>
      <c r="C584" s="66" t="s">
        <v>2796</v>
      </c>
      <c r="D584" s="67"/>
      <c r="E584" s="68"/>
      <c r="F584" s="69"/>
      <c r="G584" s="66"/>
      <c r="H584" s="70"/>
      <c r="I584" s="71"/>
      <c r="J584" s="71"/>
      <c r="K584" s="34" t="s">
        <v>65</v>
      </c>
      <c r="L584" s="77">
        <v>584</v>
      </c>
      <c r="M584" s="77"/>
      <c r="N584" s="73"/>
      <c r="O584" s="79" t="s">
        <v>325</v>
      </c>
      <c r="P584" s="81">
        <v>43534.86917824074</v>
      </c>
      <c r="Q584" s="79" t="s">
        <v>606</v>
      </c>
      <c r="R584" s="79"/>
      <c r="S584" s="79"/>
      <c r="T584" s="79"/>
      <c r="U584" s="79"/>
      <c r="V584" s="82" t="s">
        <v>868</v>
      </c>
      <c r="W584" s="81">
        <v>43534.86917824074</v>
      </c>
      <c r="X584" s="82" t="s">
        <v>1278</v>
      </c>
      <c r="Y584" s="79"/>
      <c r="Z584" s="79"/>
      <c r="AA584" s="85" t="s">
        <v>1862</v>
      </c>
      <c r="AB584" s="79"/>
      <c r="AC584" s="79" t="b">
        <v>0</v>
      </c>
      <c r="AD584" s="79">
        <v>0</v>
      </c>
      <c r="AE584" s="85" t="s">
        <v>2100</v>
      </c>
      <c r="AF584" s="79" t="b">
        <v>0</v>
      </c>
      <c r="AG584" s="79" t="s">
        <v>2139</v>
      </c>
      <c r="AH584" s="79"/>
      <c r="AI584" s="85" t="s">
        <v>2100</v>
      </c>
      <c r="AJ584" s="79" t="b">
        <v>0</v>
      </c>
      <c r="AK584" s="79">
        <v>1</v>
      </c>
      <c r="AL584" s="85" t="s">
        <v>2071</v>
      </c>
      <c r="AM584" s="79" t="s">
        <v>2144</v>
      </c>
      <c r="AN584" s="79" t="b">
        <v>0</v>
      </c>
      <c r="AO584" s="85" t="s">
        <v>2071</v>
      </c>
      <c r="AP584" s="79" t="s">
        <v>178</v>
      </c>
      <c r="AQ584" s="79">
        <v>0</v>
      </c>
      <c r="AR584" s="79">
        <v>0</v>
      </c>
      <c r="AS584" s="79"/>
      <c r="AT584" s="79"/>
      <c r="AU584" s="79"/>
      <c r="AV584" s="79"/>
      <c r="AW584" s="79"/>
      <c r="AX584" s="79"/>
      <c r="AY584" s="79"/>
      <c r="AZ584" s="79"/>
      <c r="BA584" s="78" t="str">
        <f>REPLACE(INDEX(GroupVertices[Group],MATCH(Edges[[#This Row],[Vertex 1]],GroupVertices[Vertex],0)),1,1,"")</f>
        <v>2</v>
      </c>
      <c r="BB584" s="78" t="str">
        <f>REPLACE(INDEX(GroupVertices[Group],MATCH(Edges[[#This Row],[Vertex 2]],GroupVertices[Vertex],0)),1,1,"")</f>
        <v>2</v>
      </c>
    </row>
    <row r="585" spans="1:54" ht="15">
      <c r="A585" s="65" t="s">
        <v>277</v>
      </c>
      <c r="B585" s="65" t="s">
        <v>269</v>
      </c>
      <c r="C585" s="66" t="s">
        <v>2796</v>
      </c>
      <c r="D585" s="67"/>
      <c r="E585" s="68"/>
      <c r="F585" s="69"/>
      <c r="G585" s="66"/>
      <c r="H585" s="70"/>
      <c r="I585" s="71"/>
      <c r="J585" s="71"/>
      <c r="K585" s="34" t="s">
        <v>66</v>
      </c>
      <c r="L585" s="77">
        <v>585</v>
      </c>
      <c r="M585" s="77"/>
      <c r="N585" s="73"/>
      <c r="O585" s="79" t="s">
        <v>325</v>
      </c>
      <c r="P585" s="81">
        <v>43534.86787037037</v>
      </c>
      <c r="Q585" s="79" t="s">
        <v>412</v>
      </c>
      <c r="R585" s="79"/>
      <c r="S585" s="79"/>
      <c r="T585" s="79"/>
      <c r="U585" s="79"/>
      <c r="V585" s="82" t="s">
        <v>867</v>
      </c>
      <c r="W585" s="81">
        <v>43534.86787037037</v>
      </c>
      <c r="X585" s="82" t="s">
        <v>1132</v>
      </c>
      <c r="Y585" s="79"/>
      <c r="Z585" s="79"/>
      <c r="AA585" s="85" t="s">
        <v>1714</v>
      </c>
      <c r="AB585" s="79"/>
      <c r="AC585" s="79" t="b">
        <v>0</v>
      </c>
      <c r="AD585" s="79">
        <v>0</v>
      </c>
      <c r="AE585" s="85" t="s">
        <v>2100</v>
      </c>
      <c r="AF585" s="79" t="b">
        <v>0</v>
      </c>
      <c r="AG585" s="79" t="s">
        <v>2139</v>
      </c>
      <c r="AH585" s="79"/>
      <c r="AI585" s="85" t="s">
        <v>2100</v>
      </c>
      <c r="AJ585" s="79" t="b">
        <v>0</v>
      </c>
      <c r="AK585" s="79">
        <v>3</v>
      </c>
      <c r="AL585" s="85" t="s">
        <v>2070</v>
      </c>
      <c r="AM585" s="79" t="s">
        <v>2149</v>
      </c>
      <c r="AN585" s="79" t="b">
        <v>0</v>
      </c>
      <c r="AO585" s="85" t="s">
        <v>2070</v>
      </c>
      <c r="AP585" s="79" t="s">
        <v>178</v>
      </c>
      <c r="AQ585" s="79">
        <v>0</v>
      </c>
      <c r="AR585" s="79">
        <v>0</v>
      </c>
      <c r="AS585" s="79"/>
      <c r="AT585" s="79"/>
      <c r="AU585" s="79"/>
      <c r="AV585" s="79"/>
      <c r="AW585" s="79"/>
      <c r="AX585" s="79"/>
      <c r="AY585" s="79"/>
      <c r="AZ585" s="79"/>
      <c r="BA585" s="78" t="str">
        <f>REPLACE(INDEX(GroupVertices[Group],MATCH(Edges[[#This Row],[Vertex 1]],GroupVertices[Vertex],0)),1,1,"")</f>
        <v>2</v>
      </c>
      <c r="BB585" s="78" t="str">
        <f>REPLACE(INDEX(GroupVertices[Group],MATCH(Edges[[#This Row],[Vertex 2]],GroupVertices[Vertex],0)),1,1,"")</f>
        <v>2</v>
      </c>
    </row>
    <row r="586" spans="1:54" ht="15">
      <c r="A586" s="65" t="s">
        <v>270</v>
      </c>
      <c r="B586" s="65" t="s">
        <v>269</v>
      </c>
      <c r="C586" s="66" t="s">
        <v>2797</v>
      </c>
      <c r="D586" s="67"/>
      <c r="E586" s="68"/>
      <c r="F586" s="69"/>
      <c r="G586" s="66"/>
      <c r="H586" s="70"/>
      <c r="I586" s="71"/>
      <c r="J586" s="71"/>
      <c r="K586" s="34" t="s">
        <v>66</v>
      </c>
      <c r="L586" s="77">
        <v>586</v>
      </c>
      <c r="M586" s="77"/>
      <c r="N586" s="73"/>
      <c r="O586" s="79" t="s">
        <v>327</v>
      </c>
      <c r="P586" s="81">
        <v>43534.86393518518</v>
      </c>
      <c r="Q586" s="79" t="s">
        <v>400</v>
      </c>
      <c r="R586" s="79"/>
      <c r="S586" s="79"/>
      <c r="T586" s="79" t="s">
        <v>787</v>
      </c>
      <c r="U586" s="79"/>
      <c r="V586" s="82" t="s">
        <v>860</v>
      </c>
      <c r="W586" s="81">
        <v>43534.86393518518</v>
      </c>
      <c r="X586" s="82" t="s">
        <v>1006</v>
      </c>
      <c r="Y586" s="79"/>
      <c r="Z586" s="79"/>
      <c r="AA586" s="85" t="s">
        <v>1588</v>
      </c>
      <c r="AB586" s="85" t="s">
        <v>1590</v>
      </c>
      <c r="AC586" s="79" t="b">
        <v>0</v>
      </c>
      <c r="AD586" s="79">
        <v>1</v>
      </c>
      <c r="AE586" s="85" t="s">
        <v>2108</v>
      </c>
      <c r="AF586" s="79" t="b">
        <v>0</v>
      </c>
      <c r="AG586" s="79" t="s">
        <v>2139</v>
      </c>
      <c r="AH586" s="79"/>
      <c r="AI586" s="85" t="s">
        <v>2100</v>
      </c>
      <c r="AJ586" s="79" t="b">
        <v>0</v>
      </c>
      <c r="AK586" s="79">
        <v>0</v>
      </c>
      <c r="AL586" s="85" t="s">
        <v>2100</v>
      </c>
      <c r="AM586" s="79" t="s">
        <v>2147</v>
      </c>
      <c r="AN586" s="79" t="b">
        <v>0</v>
      </c>
      <c r="AO586" s="85" t="s">
        <v>1590</v>
      </c>
      <c r="AP586" s="79" t="s">
        <v>178</v>
      </c>
      <c r="AQ586" s="79">
        <v>0</v>
      </c>
      <c r="AR586" s="79">
        <v>0</v>
      </c>
      <c r="AS586" s="79"/>
      <c r="AT586" s="79"/>
      <c r="AU586" s="79"/>
      <c r="AV586" s="79"/>
      <c r="AW586" s="79"/>
      <c r="AX586" s="79"/>
      <c r="AY586" s="79"/>
      <c r="AZ586" s="79"/>
      <c r="BA586" s="78" t="str">
        <f>REPLACE(INDEX(GroupVertices[Group],MATCH(Edges[[#This Row],[Vertex 1]],GroupVertices[Vertex],0)),1,1,"")</f>
        <v>2</v>
      </c>
      <c r="BB586" s="78" t="str">
        <f>REPLACE(INDEX(GroupVertices[Group],MATCH(Edges[[#This Row],[Vertex 2]],GroupVertices[Vertex],0)),1,1,"")</f>
        <v>2</v>
      </c>
    </row>
    <row r="587" spans="1:54" ht="15">
      <c r="A587" s="65" t="s">
        <v>315</v>
      </c>
      <c r="B587" s="65" t="s">
        <v>269</v>
      </c>
      <c r="C587" s="66" t="s">
        <v>2796</v>
      </c>
      <c r="D587" s="67"/>
      <c r="E587" s="68"/>
      <c r="F587" s="69"/>
      <c r="G587" s="66"/>
      <c r="H587" s="70"/>
      <c r="I587" s="71"/>
      <c r="J587" s="71"/>
      <c r="K587" s="34" t="s">
        <v>65</v>
      </c>
      <c r="L587" s="77">
        <v>587</v>
      </c>
      <c r="M587" s="77"/>
      <c r="N587" s="73"/>
      <c r="O587" s="79" t="s">
        <v>325</v>
      </c>
      <c r="P587" s="81">
        <v>43535.32221064815</v>
      </c>
      <c r="Q587" s="79" t="s">
        <v>690</v>
      </c>
      <c r="R587" s="79"/>
      <c r="S587" s="79"/>
      <c r="T587" s="79"/>
      <c r="U587" s="79"/>
      <c r="V587" s="82" t="s">
        <v>905</v>
      </c>
      <c r="W587" s="81">
        <v>43535.32221064815</v>
      </c>
      <c r="X587" s="82" t="s">
        <v>1476</v>
      </c>
      <c r="Y587" s="79"/>
      <c r="Z587" s="79"/>
      <c r="AA587" s="85" t="s">
        <v>2075</v>
      </c>
      <c r="AB587" s="79"/>
      <c r="AC587" s="79" t="b">
        <v>0</v>
      </c>
      <c r="AD587" s="79">
        <v>0</v>
      </c>
      <c r="AE587" s="85" t="s">
        <v>2100</v>
      </c>
      <c r="AF587" s="79" t="b">
        <v>0</v>
      </c>
      <c r="AG587" s="79" t="s">
        <v>2139</v>
      </c>
      <c r="AH587" s="79"/>
      <c r="AI587" s="85" t="s">
        <v>2100</v>
      </c>
      <c r="AJ587" s="79" t="b">
        <v>0</v>
      </c>
      <c r="AK587" s="79">
        <v>3</v>
      </c>
      <c r="AL587" s="85" t="s">
        <v>2068</v>
      </c>
      <c r="AM587" s="79" t="s">
        <v>2147</v>
      </c>
      <c r="AN587" s="79" t="b">
        <v>0</v>
      </c>
      <c r="AO587" s="85" t="s">
        <v>2068</v>
      </c>
      <c r="AP587" s="79" t="s">
        <v>178</v>
      </c>
      <c r="AQ587" s="79">
        <v>0</v>
      </c>
      <c r="AR587" s="79">
        <v>0</v>
      </c>
      <c r="AS587" s="79"/>
      <c r="AT587" s="79"/>
      <c r="AU587" s="79"/>
      <c r="AV587" s="79"/>
      <c r="AW587" s="79"/>
      <c r="AX587" s="79"/>
      <c r="AY587" s="79"/>
      <c r="AZ587" s="79"/>
      <c r="BA587" s="78" t="str">
        <f>REPLACE(INDEX(GroupVertices[Group],MATCH(Edges[[#This Row],[Vertex 1]],GroupVertices[Vertex],0)),1,1,"")</f>
        <v>2</v>
      </c>
      <c r="BB587" s="78" t="str">
        <f>REPLACE(INDEX(GroupVertices[Group],MATCH(Edges[[#This Row],[Vertex 2]],GroupVertices[Vertex],0)),1,1,"")</f>
        <v>2</v>
      </c>
    </row>
    <row r="588" spans="1:54" ht="15">
      <c r="A588" s="65" t="s">
        <v>315</v>
      </c>
      <c r="B588" s="65" t="s">
        <v>269</v>
      </c>
      <c r="C588" s="66" t="s">
        <v>2796</v>
      </c>
      <c r="D588" s="67"/>
      <c r="E588" s="68"/>
      <c r="F588" s="69"/>
      <c r="G588" s="66"/>
      <c r="H588" s="70"/>
      <c r="I588" s="71"/>
      <c r="J588" s="71"/>
      <c r="K588" s="34" t="s">
        <v>65</v>
      </c>
      <c r="L588" s="77">
        <v>588</v>
      </c>
      <c r="M588" s="77"/>
      <c r="N588" s="73"/>
      <c r="O588" s="79" t="s">
        <v>325</v>
      </c>
      <c r="P588" s="81">
        <v>43535.324837962966</v>
      </c>
      <c r="Q588" s="79" t="s">
        <v>691</v>
      </c>
      <c r="R588" s="79"/>
      <c r="S588" s="79"/>
      <c r="T588" s="79"/>
      <c r="U588" s="79"/>
      <c r="V588" s="82" t="s">
        <v>905</v>
      </c>
      <c r="W588" s="81">
        <v>43535.324837962966</v>
      </c>
      <c r="X588" s="82" t="s">
        <v>1477</v>
      </c>
      <c r="Y588" s="79"/>
      <c r="Z588" s="79"/>
      <c r="AA588" s="85" t="s">
        <v>2076</v>
      </c>
      <c r="AB588" s="79"/>
      <c r="AC588" s="79" t="b">
        <v>0</v>
      </c>
      <c r="AD588" s="79">
        <v>0</v>
      </c>
      <c r="AE588" s="85" t="s">
        <v>2100</v>
      </c>
      <c r="AF588" s="79" t="b">
        <v>0</v>
      </c>
      <c r="AG588" s="79" t="s">
        <v>2139</v>
      </c>
      <c r="AH588" s="79"/>
      <c r="AI588" s="85" t="s">
        <v>2100</v>
      </c>
      <c r="AJ588" s="79" t="b">
        <v>0</v>
      </c>
      <c r="AK588" s="79">
        <v>3</v>
      </c>
      <c r="AL588" s="85" t="s">
        <v>2066</v>
      </c>
      <c r="AM588" s="79" t="s">
        <v>2147</v>
      </c>
      <c r="AN588" s="79" t="b">
        <v>0</v>
      </c>
      <c r="AO588" s="85" t="s">
        <v>2066</v>
      </c>
      <c r="AP588" s="79" t="s">
        <v>178</v>
      </c>
      <c r="AQ588" s="79">
        <v>0</v>
      </c>
      <c r="AR588" s="79">
        <v>0</v>
      </c>
      <c r="AS588" s="79"/>
      <c r="AT588" s="79"/>
      <c r="AU588" s="79"/>
      <c r="AV588" s="79"/>
      <c r="AW588" s="79"/>
      <c r="AX588" s="79"/>
      <c r="AY588" s="79"/>
      <c r="AZ588" s="79"/>
      <c r="BA588" s="78" t="str">
        <f>REPLACE(INDEX(GroupVertices[Group],MATCH(Edges[[#This Row],[Vertex 1]],GroupVertices[Vertex],0)),1,1,"")</f>
        <v>2</v>
      </c>
      <c r="BB588" s="78" t="str">
        <f>REPLACE(INDEX(GroupVertices[Group],MATCH(Edges[[#This Row],[Vertex 2]],GroupVertices[Vertex],0)),1,1,"")</f>
        <v>2</v>
      </c>
    </row>
    <row r="589" spans="1:54" ht="15">
      <c r="A589" s="65" t="s">
        <v>273</v>
      </c>
      <c r="B589" s="65" t="s">
        <v>269</v>
      </c>
      <c r="C589" s="66" t="s">
        <v>2796</v>
      </c>
      <c r="D589" s="67"/>
      <c r="E589" s="68"/>
      <c r="F589" s="69"/>
      <c r="G589" s="66"/>
      <c r="H589" s="70"/>
      <c r="I589" s="71"/>
      <c r="J589" s="71"/>
      <c r="K589" s="34" t="s">
        <v>65</v>
      </c>
      <c r="L589" s="77">
        <v>589</v>
      </c>
      <c r="M589" s="77"/>
      <c r="N589" s="73"/>
      <c r="O589" s="79" t="s">
        <v>325</v>
      </c>
      <c r="P589" s="81">
        <v>43534.883935185186</v>
      </c>
      <c r="Q589" s="79" t="s">
        <v>412</v>
      </c>
      <c r="R589" s="79"/>
      <c r="S589" s="79"/>
      <c r="T589" s="79"/>
      <c r="U589" s="79"/>
      <c r="V589" s="82" t="s">
        <v>863</v>
      </c>
      <c r="W589" s="81">
        <v>43534.883935185186</v>
      </c>
      <c r="X589" s="82" t="s">
        <v>1018</v>
      </c>
      <c r="Y589" s="79"/>
      <c r="Z589" s="79"/>
      <c r="AA589" s="85" t="s">
        <v>1600</v>
      </c>
      <c r="AB589" s="79"/>
      <c r="AC589" s="79" t="b">
        <v>0</v>
      </c>
      <c r="AD589" s="79">
        <v>0</v>
      </c>
      <c r="AE589" s="85" t="s">
        <v>2100</v>
      </c>
      <c r="AF589" s="79" t="b">
        <v>0</v>
      </c>
      <c r="AG589" s="79" t="s">
        <v>2139</v>
      </c>
      <c r="AH589" s="79"/>
      <c r="AI589" s="85" t="s">
        <v>2100</v>
      </c>
      <c r="AJ589" s="79" t="b">
        <v>0</v>
      </c>
      <c r="AK589" s="79">
        <v>3</v>
      </c>
      <c r="AL589" s="85" t="s">
        <v>2070</v>
      </c>
      <c r="AM589" s="79" t="s">
        <v>2152</v>
      </c>
      <c r="AN589" s="79" t="b">
        <v>0</v>
      </c>
      <c r="AO589" s="85" t="s">
        <v>2070</v>
      </c>
      <c r="AP589" s="79" t="s">
        <v>178</v>
      </c>
      <c r="AQ589" s="79">
        <v>0</v>
      </c>
      <c r="AR589" s="79">
        <v>0</v>
      </c>
      <c r="AS589" s="79"/>
      <c r="AT589" s="79"/>
      <c r="AU589" s="79"/>
      <c r="AV589" s="79"/>
      <c r="AW589" s="79"/>
      <c r="AX589" s="79"/>
      <c r="AY589" s="79"/>
      <c r="AZ589" s="79"/>
      <c r="BA589" s="78" t="str">
        <f>REPLACE(INDEX(GroupVertices[Group],MATCH(Edges[[#This Row],[Vertex 1]],GroupVertices[Vertex],0)),1,1,"")</f>
        <v>2</v>
      </c>
      <c r="BB589" s="78" t="str">
        <f>REPLACE(INDEX(GroupVertices[Group],MATCH(Edges[[#This Row],[Vertex 2]],GroupVertices[Vertex],0)),1,1,"")</f>
        <v>2</v>
      </c>
    </row>
    <row r="590" spans="1:54" ht="15">
      <c r="A590" s="65" t="s">
        <v>302</v>
      </c>
      <c r="B590" s="65" t="s">
        <v>269</v>
      </c>
      <c r="C590" s="66" t="s">
        <v>2797</v>
      </c>
      <c r="D590" s="67"/>
      <c r="E590" s="68"/>
      <c r="F590" s="69"/>
      <c r="G590" s="66"/>
      <c r="H590" s="70"/>
      <c r="I590" s="71"/>
      <c r="J590" s="71"/>
      <c r="K590" s="34" t="s">
        <v>66</v>
      </c>
      <c r="L590" s="77">
        <v>590</v>
      </c>
      <c r="M590" s="77"/>
      <c r="N590" s="73"/>
      <c r="O590" s="79" t="s">
        <v>327</v>
      </c>
      <c r="P590" s="81">
        <v>43534.87425925926</v>
      </c>
      <c r="Q590" s="79" t="s">
        <v>634</v>
      </c>
      <c r="R590" s="79"/>
      <c r="S590" s="79"/>
      <c r="T590" s="79" t="s">
        <v>787</v>
      </c>
      <c r="U590" s="79"/>
      <c r="V590" s="82" t="s">
        <v>892</v>
      </c>
      <c r="W590" s="81">
        <v>43534.87425925926</v>
      </c>
      <c r="X590" s="82" t="s">
        <v>1311</v>
      </c>
      <c r="Y590" s="79"/>
      <c r="Z590" s="79"/>
      <c r="AA590" s="85" t="s">
        <v>1895</v>
      </c>
      <c r="AB590" s="85" t="s">
        <v>1885</v>
      </c>
      <c r="AC590" s="79" t="b">
        <v>0</v>
      </c>
      <c r="AD590" s="79">
        <v>3</v>
      </c>
      <c r="AE590" s="85" t="s">
        <v>2108</v>
      </c>
      <c r="AF590" s="79" t="b">
        <v>0</v>
      </c>
      <c r="AG590" s="79" t="s">
        <v>2139</v>
      </c>
      <c r="AH590" s="79"/>
      <c r="AI590" s="85" t="s">
        <v>2100</v>
      </c>
      <c r="AJ590" s="79" t="b">
        <v>0</v>
      </c>
      <c r="AK590" s="79">
        <v>0</v>
      </c>
      <c r="AL590" s="85" t="s">
        <v>2100</v>
      </c>
      <c r="AM590" s="79" t="s">
        <v>2144</v>
      </c>
      <c r="AN590" s="79" t="b">
        <v>0</v>
      </c>
      <c r="AO590" s="85" t="s">
        <v>1885</v>
      </c>
      <c r="AP590" s="79" t="s">
        <v>178</v>
      </c>
      <c r="AQ590" s="79">
        <v>0</v>
      </c>
      <c r="AR590" s="79">
        <v>0</v>
      </c>
      <c r="AS590" s="79"/>
      <c r="AT590" s="79"/>
      <c r="AU590" s="79"/>
      <c r="AV590" s="79"/>
      <c r="AW590" s="79"/>
      <c r="AX590" s="79"/>
      <c r="AY590" s="79"/>
      <c r="AZ590" s="79"/>
      <c r="BA590" s="78" t="str">
        <f>REPLACE(INDEX(GroupVertices[Group],MATCH(Edges[[#This Row],[Vertex 1]],GroupVertices[Vertex],0)),1,1,"")</f>
        <v>2</v>
      </c>
      <c r="BB590" s="78" t="str">
        <f>REPLACE(INDEX(GroupVertices[Group],MATCH(Edges[[#This Row],[Vertex 2]],GroupVertices[Vertex],0)),1,1,"")</f>
        <v>2</v>
      </c>
    </row>
    <row r="591" spans="1:54" ht="15">
      <c r="A591" s="65" t="s">
        <v>313</v>
      </c>
      <c r="B591" s="65" t="s">
        <v>269</v>
      </c>
      <c r="C591" s="66" t="s">
        <v>2796</v>
      </c>
      <c r="D591" s="67"/>
      <c r="E591" s="68"/>
      <c r="F591" s="69"/>
      <c r="G591" s="66"/>
      <c r="H591" s="70"/>
      <c r="I591" s="71"/>
      <c r="J591" s="71"/>
      <c r="K591" s="34" t="s">
        <v>65</v>
      </c>
      <c r="L591" s="77">
        <v>591</v>
      </c>
      <c r="M591" s="77"/>
      <c r="N591" s="73"/>
      <c r="O591" s="79" t="s">
        <v>325</v>
      </c>
      <c r="P591" s="81">
        <v>43535.31267361111</v>
      </c>
      <c r="Q591" s="79" t="s">
        <v>690</v>
      </c>
      <c r="R591" s="79"/>
      <c r="S591" s="79"/>
      <c r="T591" s="79"/>
      <c r="U591" s="79"/>
      <c r="V591" s="82" t="s">
        <v>903</v>
      </c>
      <c r="W591" s="81">
        <v>43535.31267361111</v>
      </c>
      <c r="X591" s="82" t="s">
        <v>1457</v>
      </c>
      <c r="Y591" s="79"/>
      <c r="Z591" s="79"/>
      <c r="AA591" s="85" t="s">
        <v>2056</v>
      </c>
      <c r="AB591" s="79"/>
      <c r="AC591" s="79" t="b">
        <v>0</v>
      </c>
      <c r="AD591" s="79">
        <v>0</v>
      </c>
      <c r="AE591" s="85" t="s">
        <v>2100</v>
      </c>
      <c r="AF591" s="79" t="b">
        <v>0</v>
      </c>
      <c r="AG591" s="79" t="s">
        <v>2139</v>
      </c>
      <c r="AH591" s="79"/>
      <c r="AI591" s="85" t="s">
        <v>2100</v>
      </c>
      <c r="AJ591" s="79" t="b">
        <v>0</v>
      </c>
      <c r="AK591" s="79">
        <v>3</v>
      </c>
      <c r="AL591" s="85" t="s">
        <v>2068</v>
      </c>
      <c r="AM591" s="79" t="s">
        <v>2147</v>
      </c>
      <c r="AN591" s="79" t="b">
        <v>0</v>
      </c>
      <c r="AO591" s="85" t="s">
        <v>2068</v>
      </c>
      <c r="AP591" s="79" t="s">
        <v>178</v>
      </c>
      <c r="AQ591" s="79">
        <v>0</v>
      </c>
      <c r="AR591" s="79">
        <v>0</v>
      </c>
      <c r="AS591" s="79"/>
      <c r="AT591" s="79"/>
      <c r="AU591" s="79"/>
      <c r="AV591" s="79"/>
      <c r="AW591" s="79"/>
      <c r="AX591" s="79"/>
      <c r="AY591" s="79"/>
      <c r="AZ591" s="79"/>
      <c r="BA591" s="78" t="str">
        <f>REPLACE(INDEX(GroupVertices[Group],MATCH(Edges[[#This Row],[Vertex 1]],GroupVertices[Vertex],0)),1,1,"")</f>
        <v>4</v>
      </c>
      <c r="BB591" s="78" t="str">
        <f>REPLACE(INDEX(GroupVertices[Group],MATCH(Edges[[#This Row],[Vertex 2]],GroupVertices[Vertex],0)),1,1,"")</f>
        <v>2</v>
      </c>
    </row>
    <row r="592" spans="1:54" ht="15">
      <c r="A592" s="65" t="s">
        <v>313</v>
      </c>
      <c r="B592" s="65" t="s">
        <v>269</v>
      </c>
      <c r="C592" s="66" t="s">
        <v>2796</v>
      </c>
      <c r="D592" s="67"/>
      <c r="E592" s="68"/>
      <c r="F592" s="69"/>
      <c r="G592" s="66"/>
      <c r="H592" s="70"/>
      <c r="I592" s="71"/>
      <c r="J592" s="71"/>
      <c r="K592" s="34" t="s">
        <v>65</v>
      </c>
      <c r="L592" s="77">
        <v>592</v>
      </c>
      <c r="M592" s="77"/>
      <c r="N592" s="73"/>
      <c r="O592" s="79" t="s">
        <v>325</v>
      </c>
      <c r="P592" s="81">
        <v>43535.31291666667</v>
      </c>
      <c r="Q592" s="79" t="s">
        <v>691</v>
      </c>
      <c r="R592" s="79"/>
      <c r="S592" s="79"/>
      <c r="T592" s="79"/>
      <c r="U592" s="79"/>
      <c r="V592" s="82" t="s">
        <v>903</v>
      </c>
      <c r="W592" s="81">
        <v>43535.31291666667</v>
      </c>
      <c r="X592" s="82" t="s">
        <v>1458</v>
      </c>
      <c r="Y592" s="79"/>
      <c r="Z592" s="79"/>
      <c r="AA592" s="85" t="s">
        <v>2057</v>
      </c>
      <c r="AB592" s="79"/>
      <c r="AC592" s="79" t="b">
        <v>0</v>
      </c>
      <c r="AD592" s="79">
        <v>0</v>
      </c>
      <c r="AE592" s="85" t="s">
        <v>2100</v>
      </c>
      <c r="AF592" s="79" t="b">
        <v>0</v>
      </c>
      <c r="AG592" s="79" t="s">
        <v>2139</v>
      </c>
      <c r="AH592" s="79"/>
      <c r="AI592" s="85" t="s">
        <v>2100</v>
      </c>
      <c r="AJ592" s="79" t="b">
        <v>0</v>
      </c>
      <c r="AK592" s="79">
        <v>3</v>
      </c>
      <c r="AL592" s="85" t="s">
        <v>2066</v>
      </c>
      <c r="AM592" s="79" t="s">
        <v>2147</v>
      </c>
      <c r="AN592" s="79" t="b">
        <v>0</v>
      </c>
      <c r="AO592" s="85" t="s">
        <v>2066</v>
      </c>
      <c r="AP592" s="79" t="s">
        <v>178</v>
      </c>
      <c r="AQ592" s="79">
        <v>0</v>
      </c>
      <c r="AR592" s="79">
        <v>0</v>
      </c>
      <c r="AS592" s="79"/>
      <c r="AT592" s="79"/>
      <c r="AU592" s="79"/>
      <c r="AV592" s="79"/>
      <c r="AW592" s="79"/>
      <c r="AX592" s="79"/>
      <c r="AY592" s="79"/>
      <c r="AZ592" s="79"/>
      <c r="BA592" s="78" t="str">
        <f>REPLACE(INDEX(GroupVertices[Group],MATCH(Edges[[#This Row],[Vertex 1]],GroupVertices[Vertex],0)),1,1,"")</f>
        <v>4</v>
      </c>
      <c r="BB592" s="78" t="str">
        <f>REPLACE(INDEX(GroupVertices[Group],MATCH(Edges[[#This Row],[Vertex 2]],GroupVertices[Vertex],0)),1,1,"")</f>
        <v>2</v>
      </c>
    </row>
    <row r="593" spans="1:54" ht="15">
      <c r="A593" s="65" t="s">
        <v>269</v>
      </c>
      <c r="B593" s="65" t="s">
        <v>269</v>
      </c>
      <c r="C593" s="66" t="s">
        <v>2795</v>
      </c>
      <c r="D593" s="67"/>
      <c r="E593" s="68"/>
      <c r="F593" s="69"/>
      <c r="G593" s="66"/>
      <c r="H593" s="70"/>
      <c r="I593" s="71"/>
      <c r="J593" s="71"/>
      <c r="K593" s="34" t="s">
        <v>65</v>
      </c>
      <c r="L593" s="77">
        <v>593</v>
      </c>
      <c r="M593" s="77"/>
      <c r="N593" s="73"/>
      <c r="O593" s="79" t="s">
        <v>178</v>
      </c>
      <c r="P593" s="81">
        <v>43527.904641203706</v>
      </c>
      <c r="Q593" s="79" t="s">
        <v>726</v>
      </c>
      <c r="R593" s="79"/>
      <c r="S593" s="79"/>
      <c r="T593" s="79" t="s">
        <v>787</v>
      </c>
      <c r="U593" s="79"/>
      <c r="V593" s="82" t="s">
        <v>859</v>
      </c>
      <c r="W593" s="81">
        <v>43527.904641203706</v>
      </c>
      <c r="X593" s="82" t="s">
        <v>1459</v>
      </c>
      <c r="Y593" s="79"/>
      <c r="Z593" s="79"/>
      <c r="AA593" s="85" t="s">
        <v>2058</v>
      </c>
      <c r="AB593" s="79"/>
      <c r="AC593" s="79" t="b">
        <v>0</v>
      </c>
      <c r="AD593" s="79">
        <v>0</v>
      </c>
      <c r="AE593" s="85" t="s">
        <v>2100</v>
      </c>
      <c r="AF593" s="79" t="b">
        <v>0</v>
      </c>
      <c r="AG593" s="79" t="s">
        <v>2139</v>
      </c>
      <c r="AH593" s="79"/>
      <c r="AI593" s="85" t="s">
        <v>2100</v>
      </c>
      <c r="AJ593" s="79" t="b">
        <v>0</v>
      </c>
      <c r="AK593" s="79">
        <v>0</v>
      </c>
      <c r="AL593" s="85" t="s">
        <v>2100</v>
      </c>
      <c r="AM593" s="79" t="s">
        <v>2145</v>
      </c>
      <c r="AN593" s="79" t="b">
        <v>0</v>
      </c>
      <c r="AO593" s="85" t="s">
        <v>2058</v>
      </c>
      <c r="AP593" s="79" t="s">
        <v>178</v>
      </c>
      <c r="AQ593" s="79">
        <v>0</v>
      </c>
      <c r="AR593" s="79">
        <v>0</v>
      </c>
      <c r="AS593" s="79"/>
      <c r="AT593" s="79"/>
      <c r="AU593" s="79"/>
      <c r="AV593" s="79"/>
      <c r="AW593" s="79"/>
      <c r="AX593" s="79"/>
      <c r="AY593" s="79"/>
      <c r="AZ593" s="79"/>
      <c r="BA593" s="78" t="str">
        <f>REPLACE(INDEX(GroupVertices[Group],MATCH(Edges[[#This Row],[Vertex 1]],GroupVertices[Vertex],0)),1,1,"")</f>
        <v>2</v>
      </c>
      <c r="BB593" s="78" t="str">
        <f>REPLACE(INDEX(GroupVertices[Group],MATCH(Edges[[#This Row],[Vertex 2]],GroupVertices[Vertex],0)),1,1,"")</f>
        <v>2</v>
      </c>
    </row>
    <row r="594" spans="1:54" ht="15">
      <c r="A594" s="65" t="s">
        <v>269</v>
      </c>
      <c r="B594" s="65" t="s">
        <v>269</v>
      </c>
      <c r="C594" s="66" t="s">
        <v>2795</v>
      </c>
      <c r="D594" s="67"/>
      <c r="E594" s="68"/>
      <c r="F594" s="69"/>
      <c r="G594" s="66"/>
      <c r="H594" s="70"/>
      <c r="I594" s="71"/>
      <c r="J594" s="71"/>
      <c r="K594" s="34" t="s">
        <v>65</v>
      </c>
      <c r="L594" s="77">
        <v>594</v>
      </c>
      <c r="M594" s="77"/>
      <c r="N594" s="73"/>
      <c r="O594" s="79" t="s">
        <v>178</v>
      </c>
      <c r="P594" s="81">
        <v>43527.907476851855</v>
      </c>
      <c r="Q594" s="79" t="s">
        <v>727</v>
      </c>
      <c r="R594" s="79"/>
      <c r="S594" s="79"/>
      <c r="T594" s="79" t="s">
        <v>787</v>
      </c>
      <c r="U594" s="79"/>
      <c r="V594" s="82" t="s">
        <v>859</v>
      </c>
      <c r="W594" s="81">
        <v>43527.907476851855</v>
      </c>
      <c r="X594" s="82" t="s">
        <v>1460</v>
      </c>
      <c r="Y594" s="79"/>
      <c r="Z594" s="79"/>
      <c r="AA594" s="85" t="s">
        <v>2059</v>
      </c>
      <c r="AB594" s="79"/>
      <c r="AC594" s="79" t="b">
        <v>0</v>
      </c>
      <c r="AD594" s="79">
        <v>4</v>
      </c>
      <c r="AE594" s="85" t="s">
        <v>2100</v>
      </c>
      <c r="AF594" s="79" t="b">
        <v>0</v>
      </c>
      <c r="AG594" s="79" t="s">
        <v>2139</v>
      </c>
      <c r="AH594" s="79"/>
      <c r="AI594" s="85" t="s">
        <v>2100</v>
      </c>
      <c r="AJ594" s="79" t="b">
        <v>0</v>
      </c>
      <c r="AK594" s="79">
        <v>0</v>
      </c>
      <c r="AL594" s="85" t="s">
        <v>2100</v>
      </c>
      <c r="AM594" s="79" t="s">
        <v>2145</v>
      </c>
      <c r="AN594" s="79" t="b">
        <v>0</v>
      </c>
      <c r="AO594" s="85" t="s">
        <v>2059</v>
      </c>
      <c r="AP594" s="79" t="s">
        <v>178</v>
      </c>
      <c r="AQ594" s="79">
        <v>0</v>
      </c>
      <c r="AR594" s="79">
        <v>0</v>
      </c>
      <c r="AS594" s="79"/>
      <c r="AT594" s="79"/>
      <c r="AU594" s="79"/>
      <c r="AV594" s="79"/>
      <c r="AW594" s="79"/>
      <c r="AX594" s="79"/>
      <c r="AY594" s="79"/>
      <c r="AZ594" s="79"/>
      <c r="BA594" s="78" t="str">
        <f>REPLACE(INDEX(GroupVertices[Group],MATCH(Edges[[#This Row],[Vertex 1]],GroupVertices[Vertex],0)),1,1,"")</f>
        <v>2</v>
      </c>
      <c r="BB594" s="78" t="str">
        <f>REPLACE(INDEX(GroupVertices[Group],MATCH(Edges[[#This Row],[Vertex 2]],GroupVertices[Vertex],0)),1,1,"")</f>
        <v>2</v>
      </c>
    </row>
    <row r="595" spans="1:54" ht="15">
      <c r="A595" s="65" t="s">
        <v>269</v>
      </c>
      <c r="B595" s="65" t="s">
        <v>269</v>
      </c>
      <c r="C595" s="66" t="s">
        <v>2795</v>
      </c>
      <c r="D595" s="67"/>
      <c r="E595" s="68"/>
      <c r="F595" s="69"/>
      <c r="G595" s="66"/>
      <c r="H595" s="70"/>
      <c r="I595" s="71"/>
      <c r="J595" s="71"/>
      <c r="K595" s="34" t="s">
        <v>65</v>
      </c>
      <c r="L595" s="77">
        <v>595</v>
      </c>
      <c r="M595" s="77"/>
      <c r="N595" s="73"/>
      <c r="O595" s="79" t="s">
        <v>178</v>
      </c>
      <c r="P595" s="81">
        <v>43527.90856481482</v>
      </c>
      <c r="Q595" s="79" t="s">
        <v>728</v>
      </c>
      <c r="R595" s="82" t="s">
        <v>749</v>
      </c>
      <c r="S595" s="79" t="s">
        <v>780</v>
      </c>
      <c r="T595" s="79" t="s">
        <v>787</v>
      </c>
      <c r="U595" s="79"/>
      <c r="V595" s="82" t="s">
        <v>859</v>
      </c>
      <c r="W595" s="81">
        <v>43527.90856481482</v>
      </c>
      <c r="X595" s="82" t="s">
        <v>1461</v>
      </c>
      <c r="Y595" s="79"/>
      <c r="Z595" s="79"/>
      <c r="AA595" s="85" t="s">
        <v>2060</v>
      </c>
      <c r="AB595" s="79"/>
      <c r="AC595" s="79" t="b">
        <v>0</v>
      </c>
      <c r="AD595" s="79">
        <v>14</v>
      </c>
      <c r="AE595" s="85" t="s">
        <v>2100</v>
      </c>
      <c r="AF595" s="79" t="b">
        <v>1</v>
      </c>
      <c r="AG595" s="79" t="s">
        <v>2139</v>
      </c>
      <c r="AH595" s="79"/>
      <c r="AI595" s="85" t="s">
        <v>1964</v>
      </c>
      <c r="AJ595" s="79" t="b">
        <v>0</v>
      </c>
      <c r="AK595" s="79">
        <v>0</v>
      </c>
      <c r="AL595" s="85" t="s">
        <v>2100</v>
      </c>
      <c r="AM595" s="79" t="s">
        <v>2145</v>
      </c>
      <c r="AN595" s="79" t="b">
        <v>0</v>
      </c>
      <c r="AO595" s="85" t="s">
        <v>2060</v>
      </c>
      <c r="AP595" s="79" t="s">
        <v>178</v>
      </c>
      <c r="AQ595" s="79">
        <v>0</v>
      </c>
      <c r="AR595" s="79">
        <v>0</v>
      </c>
      <c r="AS595" s="79"/>
      <c r="AT595" s="79"/>
      <c r="AU595" s="79"/>
      <c r="AV595" s="79"/>
      <c r="AW595" s="79"/>
      <c r="AX595" s="79"/>
      <c r="AY595" s="79"/>
      <c r="AZ595" s="79"/>
      <c r="BA595" s="78" t="str">
        <f>REPLACE(INDEX(GroupVertices[Group],MATCH(Edges[[#This Row],[Vertex 1]],GroupVertices[Vertex],0)),1,1,"")</f>
        <v>2</v>
      </c>
      <c r="BB595" s="78" t="str">
        <f>REPLACE(INDEX(GroupVertices[Group],MATCH(Edges[[#This Row],[Vertex 2]],GroupVertices[Vertex],0)),1,1,"")</f>
        <v>2</v>
      </c>
    </row>
    <row r="596" spans="1:54" ht="15">
      <c r="A596" s="65" t="s">
        <v>269</v>
      </c>
      <c r="B596" s="65" t="s">
        <v>269</v>
      </c>
      <c r="C596" s="66" t="s">
        <v>2795</v>
      </c>
      <c r="D596" s="67"/>
      <c r="E596" s="68"/>
      <c r="F596" s="69"/>
      <c r="G596" s="66"/>
      <c r="H596" s="70"/>
      <c r="I596" s="71"/>
      <c r="J596" s="71"/>
      <c r="K596" s="34" t="s">
        <v>65</v>
      </c>
      <c r="L596" s="77">
        <v>596</v>
      </c>
      <c r="M596" s="77"/>
      <c r="N596" s="73"/>
      <c r="O596" s="79" t="s">
        <v>178</v>
      </c>
      <c r="P596" s="81">
        <v>43527.90997685185</v>
      </c>
      <c r="Q596" s="79" t="s">
        <v>729</v>
      </c>
      <c r="R596" s="79"/>
      <c r="S596" s="79"/>
      <c r="T596" s="79" t="s">
        <v>787</v>
      </c>
      <c r="U596" s="79"/>
      <c r="V596" s="82" t="s">
        <v>859</v>
      </c>
      <c r="W596" s="81">
        <v>43527.90997685185</v>
      </c>
      <c r="X596" s="82" t="s">
        <v>1462</v>
      </c>
      <c r="Y596" s="79"/>
      <c r="Z596" s="79"/>
      <c r="AA596" s="85" t="s">
        <v>2061</v>
      </c>
      <c r="AB596" s="79"/>
      <c r="AC596" s="79" t="b">
        <v>0</v>
      </c>
      <c r="AD596" s="79">
        <v>12</v>
      </c>
      <c r="AE596" s="85" t="s">
        <v>2100</v>
      </c>
      <c r="AF596" s="79" t="b">
        <v>0</v>
      </c>
      <c r="AG596" s="79" t="s">
        <v>2139</v>
      </c>
      <c r="AH596" s="79"/>
      <c r="AI596" s="85" t="s">
        <v>2100</v>
      </c>
      <c r="AJ596" s="79" t="b">
        <v>0</v>
      </c>
      <c r="AK596" s="79">
        <v>0</v>
      </c>
      <c r="AL596" s="85" t="s">
        <v>2100</v>
      </c>
      <c r="AM596" s="79" t="s">
        <v>2145</v>
      </c>
      <c r="AN596" s="79" t="b">
        <v>0</v>
      </c>
      <c r="AO596" s="85" t="s">
        <v>2061</v>
      </c>
      <c r="AP596" s="79" t="s">
        <v>178</v>
      </c>
      <c r="AQ596" s="79">
        <v>0</v>
      </c>
      <c r="AR596" s="79">
        <v>0</v>
      </c>
      <c r="AS596" s="79"/>
      <c r="AT596" s="79"/>
      <c r="AU596" s="79"/>
      <c r="AV596" s="79"/>
      <c r="AW596" s="79"/>
      <c r="AX596" s="79"/>
      <c r="AY596" s="79"/>
      <c r="AZ596" s="79"/>
      <c r="BA596" s="78" t="str">
        <f>REPLACE(INDEX(GroupVertices[Group],MATCH(Edges[[#This Row],[Vertex 1]],GroupVertices[Vertex],0)),1,1,"")</f>
        <v>2</v>
      </c>
      <c r="BB596" s="78" t="str">
        <f>REPLACE(INDEX(GroupVertices[Group],MATCH(Edges[[#This Row],[Vertex 2]],GroupVertices[Vertex],0)),1,1,"")</f>
        <v>2</v>
      </c>
    </row>
    <row r="597" spans="1:54" ht="15">
      <c r="A597" s="65" t="s">
        <v>269</v>
      </c>
      <c r="B597" s="65" t="s">
        <v>269</v>
      </c>
      <c r="C597" s="66" t="s">
        <v>2795</v>
      </c>
      <c r="D597" s="67"/>
      <c r="E597" s="68"/>
      <c r="F597" s="69"/>
      <c r="G597" s="66"/>
      <c r="H597" s="70"/>
      <c r="I597" s="71"/>
      <c r="J597" s="71"/>
      <c r="K597" s="34" t="s">
        <v>65</v>
      </c>
      <c r="L597" s="77">
        <v>597</v>
      </c>
      <c r="M597" s="77"/>
      <c r="N597" s="73"/>
      <c r="O597" s="79" t="s">
        <v>178</v>
      </c>
      <c r="P597" s="81">
        <v>43527.91103009259</v>
      </c>
      <c r="Q597" s="79" t="s">
        <v>730</v>
      </c>
      <c r="R597" s="79"/>
      <c r="S597" s="79"/>
      <c r="T597" s="79" t="s">
        <v>787</v>
      </c>
      <c r="U597" s="79"/>
      <c r="V597" s="82" t="s">
        <v>859</v>
      </c>
      <c r="W597" s="81">
        <v>43527.91103009259</v>
      </c>
      <c r="X597" s="82" t="s">
        <v>1463</v>
      </c>
      <c r="Y597" s="79"/>
      <c r="Z597" s="79"/>
      <c r="AA597" s="85" t="s">
        <v>2062</v>
      </c>
      <c r="AB597" s="85" t="s">
        <v>2061</v>
      </c>
      <c r="AC597" s="79" t="b">
        <v>0</v>
      </c>
      <c r="AD597" s="79">
        <v>3</v>
      </c>
      <c r="AE597" s="85" t="s">
        <v>2108</v>
      </c>
      <c r="AF597" s="79" t="b">
        <v>0</v>
      </c>
      <c r="AG597" s="79" t="s">
        <v>2139</v>
      </c>
      <c r="AH597" s="79"/>
      <c r="AI597" s="85" t="s">
        <v>2100</v>
      </c>
      <c r="AJ597" s="79" t="b">
        <v>0</v>
      </c>
      <c r="AK597" s="79">
        <v>0</v>
      </c>
      <c r="AL597" s="85" t="s">
        <v>2100</v>
      </c>
      <c r="AM597" s="79" t="s">
        <v>2145</v>
      </c>
      <c r="AN597" s="79" t="b">
        <v>0</v>
      </c>
      <c r="AO597" s="85" t="s">
        <v>2061</v>
      </c>
      <c r="AP597" s="79" t="s">
        <v>178</v>
      </c>
      <c r="AQ597" s="79">
        <v>0</v>
      </c>
      <c r="AR597" s="79">
        <v>0</v>
      </c>
      <c r="AS597" s="79"/>
      <c r="AT597" s="79"/>
      <c r="AU597" s="79"/>
      <c r="AV597" s="79"/>
      <c r="AW597" s="79"/>
      <c r="AX597" s="79"/>
      <c r="AY597" s="79"/>
      <c r="AZ597" s="79"/>
      <c r="BA597" s="78" t="str">
        <f>REPLACE(INDEX(GroupVertices[Group],MATCH(Edges[[#This Row],[Vertex 1]],GroupVertices[Vertex],0)),1,1,"")</f>
        <v>2</v>
      </c>
      <c r="BB597" s="78" t="str">
        <f>REPLACE(INDEX(GroupVertices[Group],MATCH(Edges[[#This Row],[Vertex 2]],GroupVertices[Vertex],0)),1,1,"")</f>
        <v>2</v>
      </c>
    </row>
    <row r="598" spans="1:54" ht="15">
      <c r="A598" s="65" t="s">
        <v>269</v>
      </c>
      <c r="B598" s="65" t="s">
        <v>269</v>
      </c>
      <c r="C598" s="66" t="s">
        <v>2795</v>
      </c>
      <c r="D598" s="67"/>
      <c r="E598" s="68"/>
      <c r="F598" s="69"/>
      <c r="G598" s="66"/>
      <c r="H598" s="70"/>
      <c r="I598" s="71"/>
      <c r="J598" s="71"/>
      <c r="K598" s="34" t="s">
        <v>65</v>
      </c>
      <c r="L598" s="77">
        <v>598</v>
      </c>
      <c r="M598" s="77"/>
      <c r="N598" s="73"/>
      <c r="O598" s="79" t="s">
        <v>178</v>
      </c>
      <c r="P598" s="81">
        <v>43534.855405092596</v>
      </c>
      <c r="Q598" s="79" t="s">
        <v>731</v>
      </c>
      <c r="R598" s="79"/>
      <c r="S598" s="79"/>
      <c r="T598" s="79" t="s">
        <v>787</v>
      </c>
      <c r="U598" s="79"/>
      <c r="V598" s="82" t="s">
        <v>859</v>
      </c>
      <c r="W598" s="81">
        <v>43534.855405092596</v>
      </c>
      <c r="X598" s="82" t="s">
        <v>1464</v>
      </c>
      <c r="Y598" s="79"/>
      <c r="Z598" s="79"/>
      <c r="AA598" s="85" t="s">
        <v>2063</v>
      </c>
      <c r="AB598" s="79"/>
      <c r="AC598" s="79" t="b">
        <v>0</v>
      </c>
      <c r="AD598" s="79">
        <v>4</v>
      </c>
      <c r="AE598" s="85" t="s">
        <v>2100</v>
      </c>
      <c r="AF598" s="79" t="b">
        <v>0</v>
      </c>
      <c r="AG598" s="79" t="s">
        <v>2139</v>
      </c>
      <c r="AH598" s="79"/>
      <c r="AI598" s="85" t="s">
        <v>2100</v>
      </c>
      <c r="AJ598" s="79" t="b">
        <v>0</v>
      </c>
      <c r="AK598" s="79">
        <v>0</v>
      </c>
      <c r="AL598" s="85" t="s">
        <v>2100</v>
      </c>
      <c r="AM598" s="79" t="s">
        <v>2145</v>
      </c>
      <c r="AN598" s="79" t="b">
        <v>0</v>
      </c>
      <c r="AO598" s="85" t="s">
        <v>2063</v>
      </c>
      <c r="AP598" s="79" t="s">
        <v>178</v>
      </c>
      <c r="AQ598" s="79">
        <v>0</v>
      </c>
      <c r="AR598" s="79">
        <v>0</v>
      </c>
      <c r="AS598" s="79"/>
      <c r="AT598" s="79"/>
      <c r="AU598" s="79"/>
      <c r="AV598" s="79"/>
      <c r="AW598" s="79"/>
      <c r="AX598" s="79"/>
      <c r="AY598" s="79"/>
      <c r="AZ598" s="79"/>
      <c r="BA598" s="78" t="str">
        <f>REPLACE(INDEX(GroupVertices[Group],MATCH(Edges[[#This Row],[Vertex 1]],GroupVertices[Vertex],0)),1,1,"")</f>
        <v>2</v>
      </c>
      <c r="BB598" s="78" t="str">
        <f>REPLACE(INDEX(GroupVertices[Group],MATCH(Edges[[#This Row],[Vertex 2]],GroupVertices[Vertex],0)),1,1,"")</f>
        <v>2</v>
      </c>
    </row>
    <row r="599" spans="1:54" ht="15">
      <c r="A599" s="65" t="s">
        <v>269</v>
      </c>
      <c r="B599" s="65" t="s">
        <v>269</v>
      </c>
      <c r="C599" s="66" t="s">
        <v>2795</v>
      </c>
      <c r="D599" s="67"/>
      <c r="E599" s="68"/>
      <c r="F599" s="69"/>
      <c r="G599" s="66"/>
      <c r="H599" s="70"/>
      <c r="I599" s="71"/>
      <c r="J599" s="71"/>
      <c r="K599" s="34" t="s">
        <v>65</v>
      </c>
      <c r="L599" s="77">
        <v>599</v>
      </c>
      <c r="M599" s="77"/>
      <c r="N599" s="73"/>
      <c r="O599" s="79" t="s">
        <v>178</v>
      </c>
      <c r="P599" s="81">
        <v>43534.85643518518</v>
      </c>
      <c r="Q599" s="79" t="s">
        <v>732</v>
      </c>
      <c r="R599" s="79"/>
      <c r="S599" s="79"/>
      <c r="T599" s="79" t="s">
        <v>787</v>
      </c>
      <c r="U599" s="79"/>
      <c r="V599" s="82" t="s">
        <v>859</v>
      </c>
      <c r="W599" s="81">
        <v>43534.85643518518</v>
      </c>
      <c r="X599" s="82" t="s">
        <v>1465</v>
      </c>
      <c r="Y599" s="79"/>
      <c r="Z599" s="79"/>
      <c r="AA599" s="85" t="s">
        <v>2064</v>
      </c>
      <c r="AB599" s="79"/>
      <c r="AC599" s="79" t="b">
        <v>0</v>
      </c>
      <c r="AD599" s="79">
        <v>4</v>
      </c>
      <c r="AE599" s="85" t="s">
        <v>2100</v>
      </c>
      <c r="AF599" s="79" t="b">
        <v>0</v>
      </c>
      <c r="AG599" s="79" t="s">
        <v>2139</v>
      </c>
      <c r="AH599" s="79"/>
      <c r="AI599" s="85" t="s">
        <v>2100</v>
      </c>
      <c r="AJ599" s="79" t="b">
        <v>0</v>
      </c>
      <c r="AK599" s="79">
        <v>0</v>
      </c>
      <c r="AL599" s="85" t="s">
        <v>2100</v>
      </c>
      <c r="AM599" s="79" t="s">
        <v>2145</v>
      </c>
      <c r="AN599" s="79" t="b">
        <v>0</v>
      </c>
      <c r="AO599" s="85" t="s">
        <v>2064</v>
      </c>
      <c r="AP599" s="79" t="s">
        <v>178</v>
      </c>
      <c r="AQ599" s="79">
        <v>0</v>
      </c>
      <c r="AR599" s="79">
        <v>0</v>
      </c>
      <c r="AS599" s="79"/>
      <c r="AT599" s="79"/>
      <c r="AU599" s="79"/>
      <c r="AV599" s="79"/>
      <c r="AW599" s="79"/>
      <c r="AX599" s="79"/>
      <c r="AY599" s="79"/>
      <c r="AZ599" s="79"/>
      <c r="BA599" s="78" t="str">
        <f>REPLACE(INDEX(GroupVertices[Group],MATCH(Edges[[#This Row],[Vertex 1]],GroupVertices[Vertex],0)),1,1,"")</f>
        <v>2</v>
      </c>
      <c r="BB599" s="78" t="str">
        <f>REPLACE(INDEX(GroupVertices[Group],MATCH(Edges[[#This Row],[Vertex 2]],GroupVertices[Vertex],0)),1,1,"")</f>
        <v>2</v>
      </c>
    </row>
    <row r="600" spans="1:54" ht="15">
      <c r="A600" s="65" t="s">
        <v>269</v>
      </c>
      <c r="B600" s="65" t="s">
        <v>269</v>
      </c>
      <c r="C600" s="66" t="s">
        <v>2795</v>
      </c>
      <c r="D600" s="67"/>
      <c r="E600" s="68"/>
      <c r="F600" s="69"/>
      <c r="G600" s="66"/>
      <c r="H600" s="70"/>
      <c r="I600" s="71"/>
      <c r="J600" s="71"/>
      <c r="K600" s="34" t="s">
        <v>65</v>
      </c>
      <c r="L600" s="77">
        <v>600</v>
      </c>
      <c r="M600" s="77"/>
      <c r="N600" s="73"/>
      <c r="O600" s="79" t="s">
        <v>178</v>
      </c>
      <c r="P600" s="81">
        <v>43534.85870370371</v>
      </c>
      <c r="Q600" s="79" t="s">
        <v>733</v>
      </c>
      <c r="R600" s="79"/>
      <c r="S600" s="79"/>
      <c r="T600" s="79" t="s">
        <v>787</v>
      </c>
      <c r="U600" s="79"/>
      <c r="V600" s="82" t="s">
        <v>859</v>
      </c>
      <c r="W600" s="81">
        <v>43534.85870370371</v>
      </c>
      <c r="X600" s="82" t="s">
        <v>1466</v>
      </c>
      <c r="Y600" s="79"/>
      <c r="Z600" s="79"/>
      <c r="AA600" s="85" t="s">
        <v>2065</v>
      </c>
      <c r="AB600" s="79"/>
      <c r="AC600" s="79" t="b">
        <v>0</v>
      </c>
      <c r="AD600" s="79">
        <v>6</v>
      </c>
      <c r="AE600" s="85" t="s">
        <v>2100</v>
      </c>
      <c r="AF600" s="79" t="b">
        <v>0</v>
      </c>
      <c r="AG600" s="79" t="s">
        <v>2139</v>
      </c>
      <c r="AH600" s="79"/>
      <c r="AI600" s="85" t="s">
        <v>2100</v>
      </c>
      <c r="AJ600" s="79" t="b">
        <v>0</v>
      </c>
      <c r="AK600" s="79">
        <v>0</v>
      </c>
      <c r="AL600" s="85" t="s">
        <v>2100</v>
      </c>
      <c r="AM600" s="79" t="s">
        <v>2145</v>
      </c>
      <c r="AN600" s="79" t="b">
        <v>0</v>
      </c>
      <c r="AO600" s="85" t="s">
        <v>2065</v>
      </c>
      <c r="AP600" s="79" t="s">
        <v>178</v>
      </c>
      <c r="AQ600" s="79">
        <v>0</v>
      </c>
      <c r="AR600" s="79">
        <v>0</v>
      </c>
      <c r="AS600" s="79"/>
      <c r="AT600" s="79"/>
      <c r="AU600" s="79"/>
      <c r="AV600" s="79"/>
      <c r="AW600" s="79"/>
      <c r="AX600" s="79"/>
      <c r="AY600" s="79"/>
      <c r="AZ600" s="79"/>
      <c r="BA600" s="78" t="str">
        <f>REPLACE(INDEX(GroupVertices[Group],MATCH(Edges[[#This Row],[Vertex 1]],GroupVertices[Vertex],0)),1,1,"")</f>
        <v>2</v>
      </c>
      <c r="BB600" s="78" t="str">
        <f>REPLACE(INDEX(GroupVertices[Group],MATCH(Edges[[#This Row],[Vertex 2]],GroupVertices[Vertex],0)),1,1,"")</f>
        <v>2</v>
      </c>
    </row>
    <row r="601" spans="1:54" ht="15">
      <c r="A601" s="65" t="s">
        <v>269</v>
      </c>
      <c r="B601" s="65" t="s">
        <v>269</v>
      </c>
      <c r="C601" s="66" t="s">
        <v>2795</v>
      </c>
      <c r="D601" s="67"/>
      <c r="E601" s="68"/>
      <c r="F601" s="69"/>
      <c r="G601" s="66"/>
      <c r="H601" s="70"/>
      <c r="I601" s="71"/>
      <c r="J601" s="71"/>
      <c r="K601" s="34" t="s">
        <v>65</v>
      </c>
      <c r="L601" s="77">
        <v>601</v>
      </c>
      <c r="M601" s="77"/>
      <c r="N601" s="73"/>
      <c r="O601" s="79" t="s">
        <v>178</v>
      </c>
      <c r="P601" s="81">
        <v>43534.860185185185</v>
      </c>
      <c r="Q601" s="79" t="s">
        <v>691</v>
      </c>
      <c r="R601" s="79"/>
      <c r="S601" s="79"/>
      <c r="T601" s="79" t="s">
        <v>787</v>
      </c>
      <c r="U601" s="79"/>
      <c r="V601" s="82" t="s">
        <v>859</v>
      </c>
      <c r="W601" s="81">
        <v>43534.860185185185</v>
      </c>
      <c r="X601" s="82" t="s">
        <v>1467</v>
      </c>
      <c r="Y601" s="79"/>
      <c r="Z601" s="79"/>
      <c r="AA601" s="85" t="s">
        <v>2066</v>
      </c>
      <c r="AB601" s="79"/>
      <c r="AC601" s="79" t="b">
        <v>0</v>
      </c>
      <c r="AD601" s="79">
        <v>9</v>
      </c>
      <c r="AE601" s="85" t="s">
        <v>2100</v>
      </c>
      <c r="AF601" s="79" t="b">
        <v>0</v>
      </c>
      <c r="AG601" s="79" t="s">
        <v>2139</v>
      </c>
      <c r="AH601" s="79"/>
      <c r="AI601" s="85" t="s">
        <v>2100</v>
      </c>
      <c r="AJ601" s="79" t="b">
        <v>0</v>
      </c>
      <c r="AK601" s="79">
        <v>3</v>
      </c>
      <c r="AL601" s="85" t="s">
        <v>2100</v>
      </c>
      <c r="AM601" s="79" t="s">
        <v>2145</v>
      </c>
      <c r="AN601" s="79" t="b">
        <v>0</v>
      </c>
      <c r="AO601" s="85" t="s">
        <v>2066</v>
      </c>
      <c r="AP601" s="79" t="s">
        <v>178</v>
      </c>
      <c r="AQ601" s="79">
        <v>0</v>
      </c>
      <c r="AR601" s="79">
        <v>0</v>
      </c>
      <c r="AS601" s="79"/>
      <c r="AT601" s="79"/>
      <c r="AU601" s="79"/>
      <c r="AV601" s="79"/>
      <c r="AW601" s="79"/>
      <c r="AX601" s="79"/>
      <c r="AY601" s="79"/>
      <c r="AZ601" s="79"/>
      <c r="BA601" s="78" t="str">
        <f>REPLACE(INDEX(GroupVertices[Group],MATCH(Edges[[#This Row],[Vertex 1]],GroupVertices[Vertex],0)),1,1,"")</f>
        <v>2</v>
      </c>
      <c r="BB601" s="78" t="str">
        <f>REPLACE(INDEX(GroupVertices[Group],MATCH(Edges[[#This Row],[Vertex 2]],GroupVertices[Vertex],0)),1,1,"")</f>
        <v>2</v>
      </c>
    </row>
    <row r="602" spans="1:54" ht="15">
      <c r="A602" s="65" t="s">
        <v>269</v>
      </c>
      <c r="B602" s="65" t="s">
        <v>269</v>
      </c>
      <c r="C602" s="66" t="s">
        <v>2795</v>
      </c>
      <c r="D602" s="67"/>
      <c r="E602" s="68"/>
      <c r="F602" s="69"/>
      <c r="G602" s="66"/>
      <c r="H602" s="70"/>
      <c r="I602" s="71"/>
      <c r="J602" s="71"/>
      <c r="K602" s="34" t="s">
        <v>65</v>
      </c>
      <c r="L602" s="77">
        <v>602</v>
      </c>
      <c r="M602" s="77"/>
      <c r="N602" s="73"/>
      <c r="O602" s="79" t="s">
        <v>178</v>
      </c>
      <c r="P602" s="81">
        <v>43534.861030092594</v>
      </c>
      <c r="Q602" s="79" t="s">
        <v>734</v>
      </c>
      <c r="R602" s="79"/>
      <c r="S602" s="79"/>
      <c r="T602" s="79" t="s">
        <v>787</v>
      </c>
      <c r="U602" s="82" t="s">
        <v>803</v>
      </c>
      <c r="V602" s="82" t="s">
        <v>803</v>
      </c>
      <c r="W602" s="81">
        <v>43534.861030092594</v>
      </c>
      <c r="X602" s="82" t="s">
        <v>1468</v>
      </c>
      <c r="Y602" s="79"/>
      <c r="Z602" s="79"/>
      <c r="AA602" s="85" t="s">
        <v>2067</v>
      </c>
      <c r="AB602" s="79"/>
      <c r="AC602" s="79" t="b">
        <v>0</v>
      </c>
      <c r="AD602" s="79">
        <v>7</v>
      </c>
      <c r="AE602" s="85" t="s">
        <v>2100</v>
      </c>
      <c r="AF602" s="79" t="b">
        <v>0</v>
      </c>
      <c r="AG602" s="79" t="s">
        <v>2139</v>
      </c>
      <c r="AH602" s="79"/>
      <c r="AI602" s="85" t="s">
        <v>2100</v>
      </c>
      <c r="AJ602" s="79" t="b">
        <v>0</v>
      </c>
      <c r="AK602" s="79">
        <v>0</v>
      </c>
      <c r="AL602" s="85" t="s">
        <v>2100</v>
      </c>
      <c r="AM602" s="79" t="s">
        <v>2145</v>
      </c>
      <c r="AN602" s="79" t="b">
        <v>0</v>
      </c>
      <c r="AO602" s="85" t="s">
        <v>2067</v>
      </c>
      <c r="AP602" s="79" t="s">
        <v>178</v>
      </c>
      <c r="AQ602" s="79">
        <v>0</v>
      </c>
      <c r="AR602" s="79">
        <v>0</v>
      </c>
      <c r="AS602" s="79"/>
      <c r="AT602" s="79"/>
      <c r="AU602" s="79"/>
      <c r="AV602" s="79"/>
      <c r="AW602" s="79"/>
      <c r="AX602" s="79"/>
      <c r="AY602" s="79"/>
      <c r="AZ602" s="79"/>
      <c r="BA602" s="78" t="str">
        <f>REPLACE(INDEX(GroupVertices[Group],MATCH(Edges[[#This Row],[Vertex 1]],GroupVertices[Vertex],0)),1,1,"")</f>
        <v>2</v>
      </c>
      <c r="BB602" s="78" t="str">
        <f>REPLACE(INDEX(GroupVertices[Group],MATCH(Edges[[#This Row],[Vertex 2]],GroupVertices[Vertex],0)),1,1,"")</f>
        <v>2</v>
      </c>
    </row>
    <row r="603" spans="1:54" ht="15">
      <c r="A603" s="65" t="s">
        <v>269</v>
      </c>
      <c r="B603" s="65" t="s">
        <v>269</v>
      </c>
      <c r="C603" s="66" t="s">
        <v>2795</v>
      </c>
      <c r="D603" s="67"/>
      <c r="E603" s="68"/>
      <c r="F603" s="69"/>
      <c r="G603" s="66"/>
      <c r="H603" s="70"/>
      <c r="I603" s="71"/>
      <c r="J603" s="71"/>
      <c r="K603" s="34" t="s">
        <v>65</v>
      </c>
      <c r="L603" s="77">
        <v>603</v>
      </c>
      <c r="M603" s="77"/>
      <c r="N603" s="73"/>
      <c r="O603" s="79" t="s">
        <v>178</v>
      </c>
      <c r="P603" s="81">
        <v>43534.862291666665</v>
      </c>
      <c r="Q603" s="79" t="s">
        <v>690</v>
      </c>
      <c r="R603" s="79"/>
      <c r="S603" s="79"/>
      <c r="T603" s="79" t="s">
        <v>787</v>
      </c>
      <c r="U603" s="79"/>
      <c r="V603" s="82" t="s">
        <v>859</v>
      </c>
      <c r="W603" s="81">
        <v>43534.862291666665</v>
      </c>
      <c r="X603" s="82" t="s">
        <v>1469</v>
      </c>
      <c r="Y603" s="79"/>
      <c r="Z603" s="79"/>
      <c r="AA603" s="85" t="s">
        <v>2068</v>
      </c>
      <c r="AB603" s="79"/>
      <c r="AC603" s="79" t="b">
        <v>0</v>
      </c>
      <c r="AD603" s="79">
        <v>11</v>
      </c>
      <c r="AE603" s="85" t="s">
        <v>2100</v>
      </c>
      <c r="AF603" s="79" t="b">
        <v>0</v>
      </c>
      <c r="AG603" s="79" t="s">
        <v>2139</v>
      </c>
      <c r="AH603" s="79"/>
      <c r="AI603" s="85" t="s">
        <v>2100</v>
      </c>
      <c r="AJ603" s="79" t="b">
        <v>0</v>
      </c>
      <c r="AK603" s="79">
        <v>3</v>
      </c>
      <c r="AL603" s="85" t="s">
        <v>2100</v>
      </c>
      <c r="AM603" s="79" t="s">
        <v>2145</v>
      </c>
      <c r="AN603" s="79" t="b">
        <v>0</v>
      </c>
      <c r="AO603" s="85" t="s">
        <v>2068</v>
      </c>
      <c r="AP603" s="79" t="s">
        <v>178</v>
      </c>
      <c r="AQ603" s="79">
        <v>0</v>
      </c>
      <c r="AR603" s="79">
        <v>0</v>
      </c>
      <c r="AS603" s="79"/>
      <c r="AT603" s="79"/>
      <c r="AU603" s="79"/>
      <c r="AV603" s="79"/>
      <c r="AW603" s="79"/>
      <c r="AX603" s="79"/>
      <c r="AY603" s="79"/>
      <c r="AZ603" s="79"/>
      <c r="BA603" s="78" t="str">
        <f>REPLACE(INDEX(GroupVertices[Group],MATCH(Edges[[#This Row],[Vertex 1]],GroupVertices[Vertex],0)),1,1,"")</f>
        <v>2</v>
      </c>
      <c r="BB603" s="78" t="str">
        <f>REPLACE(INDEX(GroupVertices[Group],MATCH(Edges[[#This Row],[Vertex 2]],GroupVertices[Vertex],0)),1,1,"")</f>
        <v>2</v>
      </c>
    </row>
    <row r="604" spans="1:54" ht="15">
      <c r="A604" s="65" t="s">
        <v>269</v>
      </c>
      <c r="B604" s="65" t="s">
        <v>269</v>
      </c>
      <c r="C604" s="66" t="s">
        <v>2795</v>
      </c>
      <c r="D604" s="67"/>
      <c r="E604" s="68"/>
      <c r="F604" s="69"/>
      <c r="G604" s="66"/>
      <c r="H604" s="70"/>
      <c r="I604" s="71"/>
      <c r="J604" s="71"/>
      <c r="K604" s="34" t="s">
        <v>65</v>
      </c>
      <c r="L604" s="77">
        <v>604</v>
      </c>
      <c r="M604" s="77"/>
      <c r="N604" s="73"/>
      <c r="O604" s="79" t="s">
        <v>178</v>
      </c>
      <c r="P604" s="81">
        <v>43534.86417824074</v>
      </c>
      <c r="Q604" s="79" t="s">
        <v>735</v>
      </c>
      <c r="R604" s="79"/>
      <c r="S604" s="79"/>
      <c r="T604" s="79" t="s">
        <v>787</v>
      </c>
      <c r="U604" s="79"/>
      <c r="V604" s="82" t="s">
        <v>859</v>
      </c>
      <c r="W604" s="81">
        <v>43534.86417824074</v>
      </c>
      <c r="X604" s="82" t="s">
        <v>1470</v>
      </c>
      <c r="Y604" s="79"/>
      <c r="Z604" s="79"/>
      <c r="AA604" s="85" t="s">
        <v>2069</v>
      </c>
      <c r="AB604" s="79"/>
      <c r="AC604" s="79" t="b">
        <v>0</v>
      </c>
      <c r="AD604" s="79">
        <v>6</v>
      </c>
      <c r="AE604" s="85" t="s">
        <v>2100</v>
      </c>
      <c r="AF604" s="79" t="b">
        <v>0</v>
      </c>
      <c r="AG604" s="79" t="s">
        <v>2139</v>
      </c>
      <c r="AH604" s="79"/>
      <c r="AI604" s="85" t="s">
        <v>2100</v>
      </c>
      <c r="AJ604" s="79" t="b">
        <v>0</v>
      </c>
      <c r="AK604" s="79">
        <v>0</v>
      </c>
      <c r="AL604" s="85" t="s">
        <v>2100</v>
      </c>
      <c r="AM604" s="79" t="s">
        <v>2145</v>
      </c>
      <c r="AN604" s="79" t="b">
        <v>0</v>
      </c>
      <c r="AO604" s="85" t="s">
        <v>2069</v>
      </c>
      <c r="AP604" s="79" t="s">
        <v>178</v>
      </c>
      <c r="AQ604" s="79">
        <v>0</v>
      </c>
      <c r="AR604" s="79">
        <v>0</v>
      </c>
      <c r="AS604" s="79"/>
      <c r="AT604" s="79"/>
      <c r="AU604" s="79"/>
      <c r="AV604" s="79"/>
      <c r="AW604" s="79"/>
      <c r="AX604" s="79"/>
      <c r="AY604" s="79"/>
      <c r="AZ604" s="79"/>
      <c r="BA604" s="78" t="str">
        <f>REPLACE(INDEX(GroupVertices[Group],MATCH(Edges[[#This Row],[Vertex 1]],GroupVertices[Vertex],0)),1,1,"")</f>
        <v>2</v>
      </c>
      <c r="BB604" s="78" t="str">
        <f>REPLACE(INDEX(GroupVertices[Group],MATCH(Edges[[#This Row],[Vertex 2]],GroupVertices[Vertex],0)),1,1,"")</f>
        <v>2</v>
      </c>
    </row>
    <row r="605" spans="1:54" ht="15">
      <c r="A605" s="65" t="s">
        <v>269</v>
      </c>
      <c r="B605" s="65" t="s">
        <v>269</v>
      </c>
      <c r="C605" s="66" t="s">
        <v>2795</v>
      </c>
      <c r="D605" s="67"/>
      <c r="E605" s="68"/>
      <c r="F605" s="69"/>
      <c r="G605" s="66"/>
      <c r="H605" s="70"/>
      <c r="I605" s="71"/>
      <c r="J605" s="71"/>
      <c r="K605" s="34" t="s">
        <v>65</v>
      </c>
      <c r="L605" s="77">
        <v>605</v>
      </c>
      <c r="M605" s="77"/>
      <c r="N605" s="73"/>
      <c r="O605" s="79" t="s">
        <v>178</v>
      </c>
      <c r="P605" s="81">
        <v>43534.867581018516</v>
      </c>
      <c r="Q605" s="79" t="s">
        <v>412</v>
      </c>
      <c r="R605" s="79"/>
      <c r="S605" s="79"/>
      <c r="T605" s="79" t="s">
        <v>793</v>
      </c>
      <c r="U605" s="82" t="s">
        <v>804</v>
      </c>
      <c r="V605" s="82" t="s">
        <v>804</v>
      </c>
      <c r="W605" s="81">
        <v>43534.867581018516</v>
      </c>
      <c r="X605" s="82" t="s">
        <v>1471</v>
      </c>
      <c r="Y605" s="79"/>
      <c r="Z605" s="79"/>
      <c r="AA605" s="85" t="s">
        <v>2070</v>
      </c>
      <c r="AB605" s="79"/>
      <c r="AC605" s="79" t="b">
        <v>0</v>
      </c>
      <c r="AD605" s="79">
        <v>20</v>
      </c>
      <c r="AE605" s="85" t="s">
        <v>2100</v>
      </c>
      <c r="AF605" s="79" t="b">
        <v>0</v>
      </c>
      <c r="AG605" s="79" t="s">
        <v>2139</v>
      </c>
      <c r="AH605" s="79"/>
      <c r="AI605" s="85" t="s">
        <v>2100</v>
      </c>
      <c r="AJ605" s="79" t="b">
        <v>0</v>
      </c>
      <c r="AK605" s="79">
        <v>3</v>
      </c>
      <c r="AL605" s="85" t="s">
        <v>2100</v>
      </c>
      <c r="AM605" s="79" t="s">
        <v>2145</v>
      </c>
      <c r="AN605" s="79" t="b">
        <v>0</v>
      </c>
      <c r="AO605" s="85" t="s">
        <v>2070</v>
      </c>
      <c r="AP605" s="79" t="s">
        <v>178</v>
      </c>
      <c r="AQ605" s="79">
        <v>0</v>
      </c>
      <c r="AR605" s="79">
        <v>0</v>
      </c>
      <c r="AS605" s="79"/>
      <c r="AT605" s="79"/>
      <c r="AU605" s="79"/>
      <c r="AV605" s="79"/>
      <c r="AW605" s="79"/>
      <c r="AX605" s="79"/>
      <c r="AY605" s="79"/>
      <c r="AZ605" s="79"/>
      <c r="BA605" s="78" t="str">
        <f>REPLACE(INDEX(GroupVertices[Group],MATCH(Edges[[#This Row],[Vertex 1]],GroupVertices[Vertex],0)),1,1,"")</f>
        <v>2</v>
      </c>
      <c r="BB605" s="78" t="str">
        <f>REPLACE(INDEX(GroupVertices[Group],MATCH(Edges[[#This Row],[Vertex 2]],GroupVertices[Vertex],0)),1,1,"")</f>
        <v>2</v>
      </c>
    </row>
    <row r="606" spans="1:54" ht="15">
      <c r="A606" s="65" t="s">
        <v>269</v>
      </c>
      <c r="B606" s="65" t="s">
        <v>269</v>
      </c>
      <c r="C606" s="66" t="s">
        <v>2795</v>
      </c>
      <c r="D606" s="67"/>
      <c r="E606" s="68"/>
      <c r="F606" s="69"/>
      <c r="G606" s="66"/>
      <c r="H606" s="70"/>
      <c r="I606" s="71"/>
      <c r="J606" s="71"/>
      <c r="K606" s="34" t="s">
        <v>65</v>
      </c>
      <c r="L606" s="77">
        <v>606</v>
      </c>
      <c r="M606" s="77"/>
      <c r="N606" s="73"/>
      <c r="O606" s="79" t="s">
        <v>178</v>
      </c>
      <c r="P606" s="81">
        <v>43534.868680555555</v>
      </c>
      <c r="Q606" s="79" t="s">
        <v>606</v>
      </c>
      <c r="R606" s="79"/>
      <c r="S606" s="79"/>
      <c r="T606" s="79" t="s">
        <v>787</v>
      </c>
      <c r="U606" s="79"/>
      <c r="V606" s="82" t="s">
        <v>859</v>
      </c>
      <c r="W606" s="81">
        <v>43534.868680555555</v>
      </c>
      <c r="X606" s="82" t="s">
        <v>1472</v>
      </c>
      <c r="Y606" s="79"/>
      <c r="Z606" s="79"/>
      <c r="AA606" s="85" t="s">
        <v>2071</v>
      </c>
      <c r="AB606" s="79"/>
      <c r="AC606" s="79" t="b">
        <v>0</v>
      </c>
      <c r="AD606" s="79">
        <v>5</v>
      </c>
      <c r="AE606" s="85" t="s">
        <v>2100</v>
      </c>
      <c r="AF606" s="79" t="b">
        <v>0</v>
      </c>
      <c r="AG606" s="79" t="s">
        <v>2139</v>
      </c>
      <c r="AH606" s="79"/>
      <c r="AI606" s="85" t="s">
        <v>2100</v>
      </c>
      <c r="AJ606" s="79" t="b">
        <v>0</v>
      </c>
      <c r="AK606" s="79">
        <v>1</v>
      </c>
      <c r="AL606" s="85" t="s">
        <v>2100</v>
      </c>
      <c r="AM606" s="79" t="s">
        <v>2145</v>
      </c>
      <c r="AN606" s="79" t="b">
        <v>0</v>
      </c>
      <c r="AO606" s="85" t="s">
        <v>2071</v>
      </c>
      <c r="AP606" s="79" t="s">
        <v>178</v>
      </c>
      <c r="AQ606" s="79">
        <v>0</v>
      </c>
      <c r="AR606" s="79">
        <v>0</v>
      </c>
      <c r="AS606" s="79"/>
      <c r="AT606" s="79"/>
      <c r="AU606" s="79"/>
      <c r="AV606" s="79"/>
      <c r="AW606" s="79"/>
      <c r="AX606" s="79"/>
      <c r="AY606" s="79"/>
      <c r="AZ606" s="79"/>
      <c r="BA606" s="78" t="str">
        <f>REPLACE(INDEX(GroupVertices[Group],MATCH(Edges[[#This Row],[Vertex 1]],GroupVertices[Vertex],0)),1,1,"")</f>
        <v>2</v>
      </c>
      <c r="BB606" s="78" t="str">
        <f>REPLACE(INDEX(GroupVertices[Group],MATCH(Edges[[#This Row],[Vertex 2]],GroupVertices[Vertex],0)),1,1,"")</f>
        <v>2</v>
      </c>
    </row>
    <row r="607" spans="1:54" ht="15">
      <c r="A607" s="65" t="s">
        <v>269</v>
      </c>
      <c r="B607" s="65" t="s">
        <v>269</v>
      </c>
      <c r="C607" s="66" t="s">
        <v>2795</v>
      </c>
      <c r="D607" s="67"/>
      <c r="E607" s="68"/>
      <c r="F607" s="69"/>
      <c r="G607" s="66"/>
      <c r="H607" s="70"/>
      <c r="I607" s="71"/>
      <c r="J607" s="71"/>
      <c r="K607" s="34" t="s">
        <v>65</v>
      </c>
      <c r="L607" s="77">
        <v>607</v>
      </c>
      <c r="M607" s="77"/>
      <c r="N607" s="73"/>
      <c r="O607" s="79" t="s">
        <v>178</v>
      </c>
      <c r="P607" s="81">
        <v>43534.87099537037</v>
      </c>
      <c r="Q607" s="79" t="s">
        <v>736</v>
      </c>
      <c r="R607" s="79"/>
      <c r="S607" s="79"/>
      <c r="T607" s="79" t="s">
        <v>787</v>
      </c>
      <c r="U607" s="79"/>
      <c r="V607" s="82" t="s">
        <v>859</v>
      </c>
      <c r="W607" s="81">
        <v>43534.87099537037</v>
      </c>
      <c r="X607" s="82" t="s">
        <v>1473</v>
      </c>
      <c r="Y607" s="79"/>
      <c r="Z607" s="79"/>
      <c r="AA607" s="85" t="s">
        <v>2072</v>
      </c>
      <c r="AB607" s="79"/>
      <c r="AC607" s="79" t="b">
        <v>0</v>
      </c>
      <c r="AD607" s="79">
        <v>4</v>
      </c>
      <c r="AE607" s="85" t="s">
        <v>2100</v>
      </c>
      <c r="AF607" s="79" t="b">
        <v>0</v>
      </c>
      <c r="AG607" s="79" t="s">
        <v>2139</v>
      </c>
      <c r="AH607" s="79"/>
      <c r="AI607" s="85" t="s">
        <v>2100</v>
      </c>
      <c r="AJ607" s="79" t="b">
        <v>0</v>
      </c>
      <c r="AK607" s="79">
        <v>0</v>
      </c>
      <c r="AL607" s="85" t="s">
        <v>2100</v>
      </c>
      <c r="AM607" s="79" t="s">
        <v>2145</v>
      </c>
      <c r="AN607" s="79" t="b">
        <v>0</v>
      </c>
      <c r="AO607" s="85" t="s">
        <v>2072</v>
      </c>
      <c r="AP607" s="79" t="s">
        <v>178</v>
      </c>
      <c r="AQ607" s="79">
        <v>0</v>
      </c>
      <c r="AR607" s="79">
        <v>0</v>
      </c>
      <c r="AS607" s="79"/>
      <c r="AT607" s="79"/>
      <c r="AU607" s="79"/>
      <c r="AV607" s="79"/>
      <c r="AW607" s="79"/>
      <c r="AX607" s="79"/>
      <c r="AY607" s="79"/>
      <c r="AZ607" s="79"/>
      <c r="BA607" s="78" t="str">
        <f>REPLACE(INDEX(GroupVertices[Group],MATCH(Edges[[#This Row],[Vertex 1]],GroupVertices[Vertex],0)),1,1,"")</f>
        <v>2</v>
      </c>
      <c r="BB607" s="78" t="str">
        <f>REPLACE(INDEX(GroupVertices[Group],MATCH(Edges[[#This Row],[Vertex 2]],GroupVertices[Vertex],0)),1,1,"")</f>
        <v>2</v>
      </c>
    </row>
    <row r="608" spans="1:54" ht="15">
      <c r="A608" s="65" t="s">
        <v>269</v>
      </c>
      <c r="B608" s="65" t="s">
        <v>269</v>
      </c>
      <c r="C608" s="66" t="s">
        <v>2795</v>
      </c>
      <c r="D608" s="67"/>
      <c r="E608" s="68"/>
      <c r="F608" s="69"/>
      <c r="G608" s="66"/>
      <c r="H608" s="70"/>
      <c r="I608" s="71"/>
      <c r="J608" s="71"/>
      <c r="K608" s="34" t="s">
        <v>65</v>
      </c>
      <c r="L608" s="77">
        <v>608</v>
      </c>
      <c r="M608" s="77"/>
      <c r="N608" s="73"/>
      <c r="O608" s="79" t="s">
        <v>178</v>
      </c>
      <c r="P608" s="81">
        <v>43534.874340277776</v>
      </c>
      <c r="Q608" s="79" t="s">
        <v>737</v>
      </c>
      <c r="R608" s="79"/>
      <c r="S608" s="79"/>
      <c r="T608" s="79" t="s">
        <v>787</v>
      </c>
      <c r="U608" s="79"/>
      <c r="V608" s="82" t="s">
        <v>859</v>
      </c>
      <c r="W608" s="81">
        <v>43534.874340277776</v>
      </c>
      <c r="X608" s="82" t="s">
        <v>1474</v>
      </c>
      <c r="Y608" s="79"/>
      <c r="Z608" s="79"/>
      <c r="AA608" s="85" t="s">
        <v>2073</v>
      </c>
      <c r="AB608" s="79"/>
      <c r="AC608" s="79" t="b">
        <v>0</v>
      </c>
      <c r="AD608" s="79">
        <v>5</v>
      </c>
      <c r="AE608" s="85" t="s">
        <v>2100</v>
      </c>
      <c r="AF608" s="79" t="b">
        <v>0</v>
      </c>
      <c r="AG608" s="79" t="s">
        <v>2139</v>
      </c>
      <c r="AH608" s="79"/>
      <c r="AI608" s="85" t="s">
        <v>2100</v>
      </c>
      <c r="AJ608" s="79" t="b">
        <v>0</v>
      </c>
      <c r="AK608" s="79">
        <v>0</v>
      </c>
      <c r="AL608" s="85" t="s">
        <v>2100</v>
      </c>
      <c r="AM608" s="79" t="s">
        <v>2145</v>
      </c>
      <c r="AN608" s="79" t="b">
        <v>0</v>
      </c>
      <c r="AO608" s="85" t="s">
        <v>2073</v>
      </c>
      <c r="AP608" s="79" t="s">
        <v>178</v>
      </c>
      <c r="AQ608" s="79">
        <v>0</v>
      </c>
      <c r="AR608" s="79">
        <v>0</v>
      </c>
      <c r="AS608" s="79"/>
      <c r="AT608" s="79"/>
      <c r="AU608" s="79"/>
      <c r="AV608" s="79"/>
      <c r="AW608" s="79"/>
      <c r="AX608" s="79"/>
      <c r="AY608" s="79"/>
      <c r="AZ608" s="79"/>
      <c r="BA608" s="78" t="str">
        <f>REPLACE(INDEX(GroupVertices[Group],MATCH(Edges[[#This Row],[Vertex 1]],GroupVertices[Vertex],0)),1,1,"")</f>
        <v>2</v>
      </c>
      <c r="BB608" s="78" t="str">
        <f>REPLACE(INDEX(GroupVertices[Group],MATCH(Edges[[#This Row],[Vertex 2]],GroupVertices[Vertex],0)),1,1,"")</f>
        <v>2</v>
      </c>
    </row>
    <row r="609" spans="1:54" ht="15">
      <c r="A609" s="65" t="s">
        <v>269</v>
      </c>
      <c r="B609" s="65" t="s">
        <v>269</v>
      </c>
      <c r="C609" s="66" t="s">
        <v>2795</v>
      </c>
      <c r="D609" s="67"/>
      <c r="E609" s="68"/>
      <c r="F609" s="69"/>
      <c r="G609" s="66"/>
      <c r="H609" s="70"/>
      <c r="I609" s="71"/>
      <c r="J609" s="71"/>
      <c r="K609" s="34" t="s">
        <v>65</v>
      </c>
      <c r="L609" s="77">
        <v>609</v>
      </c>
      <c r="M609" s="77"/>
      <c r="N609" s="73"/>
      <c r="O609" s="79" t="s">
        <v>178</v>
      </c>
      <c r="P609" s="81">
        <v>43534.87640046296</v>
      </c>
      <c r="Q609" s="79" t="s">
        <v>738</v>
      </c>
      <c r="R609" s="79"/>
      <c r="S609" s="79"/>
      <c r="T609" s="79" t="s">
        <v>787</v>
      </c>
      <c r="U609" s="79"/>
      <c r="V609" s="82" t="s">
        <v>859</v>
      </c>
      <c r="W609" s="81">
        <v>43534.87640046296</v>
      </c>
      <c r="X609" s="82" t="s">
        <v>1475</v>
      </c>
      <c r="Y609" s="79"/>
      <c r="Z609" s="79"/>
      <c r="AA609" s="85" t="s">
        <v>2074</v>
      </c>
      <c r="AB609" s="79"/>
      <c r="AC609" s="79" t="b">
        <v>0</v>
      </c>
      <c r="AD609" s="79">
        <v>3</v>
      </c>
      <c r="AE609" s="85" t="s">
        <v>2100</v>
      </c>
      <c r="AF609" s="79" t="b">
        <v>0</v>
      </c>
      <c r="AG609" s="79" t="s">
        <v>2139</v>
      </c>
      <c r="AH609" s="79"/>
      <c r="AI609" s="85" t="s">
        <v>2100</v>
      </c>
      <c r="AJ609" s="79" t="b">
        <v>0</v>
      </c>
      <c r="AK609" s="79">
        <v>0</v>
      </c>
      <c r="AL609" s="85" t="s">
        <v>2100</v>
      </c>
      <c r="AM609" s="79" t="s">
        <v>2145</v>
      </c>
      <c r="AN609" s="79" t="b">
        <v>0</v>
      </c>
      <c r="AO609" s="85" t="s">
        <v>2074</v>
      </c>
      <c r="AP609" s="79" t="s">
        <v>178</v>
      </c>
      <c r="AQ609" s="79">
        <v>0</v>
      </c>
      <c r="AR609" s="79">
        <v>0</v>
      </c>
      <c r="AS609" s="79"/>
      <c r="AT609" s="79"/>
      <c r="AU609" s="79"/>
      <c r="AV609" s="79"/>
      <c r="AW609" s="79"/>
      <c r="AX609" s="79"/>
      <c r="AY609" s="79"/>
      <c r="AZ609" s="79"/>
      <c r="BA609" s="78" t="str">
        <f>REPLACE(INDEX(GroupVertices[Group],MATCH(Edges[[#This Row],[Vertex 1]],GroupVertices[Vertex],0)),1,1,"")</f>
        <v>2</v>
      </c>
      <c r="BB609" s="78" t="str">
        <f>REPLACE(INDEX(GroupVertices[Group],MATCH(Edges[[#This Row],[Vertex 2]],GroupVertices[Vertex],0)),1,1,"")</f>
        <v>2</v>
      </c>
    </row>
    <row r="610" spans="1:54" ht="15">
      <c r="A610" s="65" t="s">
        <v>264</v>
      </c>
      <c r="B610" s="65" t="s">
        <v>269</v>
      </c>
      <c r="C610" s="66" t="s">
        <v>2797</v>
      </c>
      <c r="D610" s="67"/>
      <c r="E610" s="68"/>
      <c r="F610" s="69"/>
      <c r="G610" s="66"/>
      <c r="H610" s="70"/>
      <c r="I610" s="71"/>
      <c r="J610" s="71"/>
      <c r="K610" s="34" t="s">
        <v>65</v>
      </c>
      <c r="L610" s="77">
        <v>610</v>
      </c>
      <c r="M610" s="77"/>
      <c r="N610" s="73"/>
      <c r="O610" s="79" t="s">
        <v>327</v>
      </c>
      <c r="P610" s="81">
        <v>43527.919282407405</v>
      </c>
      <c r="Q610" s="79" t="s">
        <v>645</v>
      </c>
      <c r="R610" s="79"/>
      <c r="S610" s="79"/>
      <c r="T610" s="79" t="s">
        <v>787</v>
      </c>
      <c r="U610" s="79"/>
      <c r="V610" s="82" t="s">
        <v>854</v>
      </c>
      <c r="W610" s="81">
        <v>43527.919282407405</v>
      </c>
      <c r="X610" s="82" t="s">
        <v>1335</v>
      </c>
      <c r="Y610" s="79"/>
      <c r="Z610" s="79"/>
      <c r="AA610" s="85" t="s">
        <v>1919</v>
      </c>
      <c r="AB610" s="85" t="s">
        <v>2098</v>
      </c>
      <c r="AC610" s="79" t="b">
        <v>0</v>
      </c>
      <c r="AD610" s="79">
        <v>2</v>
      </c>
      <c r="AE610" s="85" t="s">
        <v>2108</v>
      </c>
      <c r="AF610" s="79" t="b">
        <v>0</v>
      </c>
      <c r="AG610" s="79" t="s">
        <v>2139</v>
      </c>
      <c r="AH610" s="79"/>
      <c r="AI610" s="85" t="s">
        <v>2100</v>
      </c>
      <c r="AJ610" s="79" t="b">
        <v>0</v>
      </c>
      <c r="AK610" s="79">
        <v>0</v>
      </c>
      <c r="AL610" s="85" t="s">
        <v>2100</v>
      </c>
      <c r="AM610" s="79" t="s">
        <v>2145</v>
      </c>
      <c r="AN610" s="79" t="b">
        <v>0</v>
      </c>
      <c r="AO610" s="85" t="s">
        <v>2098</v>
      </c>
      <c r="AP610" s="79" t="s">
        <v>178</v>
      </c>
      <c r="AQ610" s="79">
        <v>0</v>
      </c>
      <c r="AR610" s="79">
        <v>0</v>
      </c>
      <c r="AS610" s="79"/>
      <c r="AT610" s="79"/>
      <c r="AU610" s="79"/>
      <c r="AV610" s="79"/>
      <c r="AW610" s="79"/>
      <c r="AX610" s="79"/>
      <c r="AY610" s="79"/>
      <c r="AZ610" s="79"/>
      <c r="BA610" s="78" t="str">
        <f>REPLACE(INDEX(GroupVertices[Group],MATCH(Edges[[#This Row],[Vertex 1]],GroupVertices[Vertex],0)),1,1,"")</f>
        <v>3</v>
      </c>
      <c r="BB610" s="78" t="str">
        <f>REPLACE(INDEX(GroupVertices[Group],MATCH(Edges[[#This Row],[Vertex 2]],GroupVertices[Vertex],0)),1,1,"")</f>
        <v>2</v>
      </c>
    </row>
    <row r="611" spans="1:54" ht="15">
      <c r="A611" s="65" t="s">
        <v>264</v>
      </c>
      <c r="B611" s="65" t="s">
        <v>324</v>
      </c>
      <c r="C611" s="66" t="s">
        <v>2798</v>
      </c>
      <c r="D611" s="67"/>
      <c r="E611" s="68"/>
      <c r="F611" s="69"/>
      <c r="G611" s="66"/>
      <c r="H611" s="70"/>
      <c r="I611" s="71"/>
      <c r="J611" s="71"/>
      <c r="K611" s="34" t="s">
        <v>65</v>
      </c>
      <c r="L611" s="77">
        <v>611</v>
      </c>
      <c r="M611" s="77"/>
      <c r="N611" s="73"/>
      <c r="O611" s="79" t="s">
        <v>326</v>
      </c>
      <c r="P611" s="81">
        <v>43527.89042824074</v>
      </c>
      <c r="Q611" s="79" t="s">
        <v>504</v>
      </c>
      <c r="R611" s="82" t="s">
        <v>760</v>
      </c>
      <c r="S611" s="79" t="s">
        <v>780</v>
      </c>
      <c r="T611" s="79" t="s">
        <v>787</v>
      </c>
      <c r="U611" s="79"/>
      <c r="V611" s="82" t="s">
        <v>854</v>
      </c>
      <c r="W611" s="81">
        <v>43527.89042824074</v>
      </c>
      <c r="X611" s="82" t="s">
        <v>1140</v>
      </c>
      <c r="Y611" s="79"/>
      <c r="Z611" s="79"/>
      <c r="AA611" s="85" t="s">
        <v>1722</v>
      </c>
      <c r="AB611" s="79"/>
      <c r="AC611" s="79" t="b">
        <v>0</v>
      </c>
      <c r="AD611" s="79">
        <v>2</v>
      </c>
      <c r="AE611" s="85" t="s">
        <v>2100</v>
      </c>
      <c r="AF611" s="79" t="b">
        <v>1</v>
      </c>
      <c r="AG611" s="79" t="s">
        <v>2139</v>
      </c>
      <c r="AH611" s="79"/>
      <c r="AI611" s="85" t="s">
        <v>1723</v>
      </c>
      <c r="AJ611" s="79" t="b">
        <v>0</v>
      </c>
      <c r="AK611" s="79">
        <v>0</v>
      </c>
      <c r="AL611" s="85" t="s">
        <v>2100</v>
      </c>
      <c r="AM611" s="79" t="s">
        <v>2145</v>
      </c>
      <c r="AN611" s="79" t="b">
        <v>0</v>
      </c>
      <c r="AO611" s="85" t="s">
        <v>1722</v>
      </c>
      <c r="AP611" s="79" t="s">
        <v>178</v>
      </c>
      <c r="AQ611" s="79">
        <v>0</v>
      </c>
      <c r="AR611" s="79">
        <v>0</v>
      </c>
      <c r="AS611" s="79"/>
      <c r="AT611" s="79"/>
      <c r="AU611" s="79"/>
      <c r="AV611" s="79"/>
      <c r="AW611" s="79"/>
      <c r="AX611" s="79"/>
      <c r="AY611" s="79"/>
      <c r="AZ611" s="79"/>
      <c r="BA611" s="78" t="str">
        <f>REPLACE(INDEX(GroupVertices[Group],MATCH(Edges[[#This Row],[Vertex 1]],GroupVertices[Vertex],0)),1,1,"")</f>
        <v>3</v>
      </c>
      <c r="BB611" s="78" t="str">
        <f>REPLACE(INDEX(GroupVertices[Group],MATCH(Edges[[#This Row],[Vertex 2]],GroupVertices[Vertex],0)),1,1,"")</f>
        <v>3</v>
      </c>
    </row>
    <row r="612" spans="1:54" ht="15">
      <c r="A612" s="65" t="s">
        <v>290</v>
      </c>
      <c r="B612" s="65" t="s">
        <v>324</v>
      </c>
      <c r="C612" s="66" t="s">
        <v>2798</v>
      </c>
      <c r="D612" s="67"/>
      <c r="E612" s="68"/>
      <c r="F612" s="69"/>
      <c r="G612" s="66"/>
      <c r="H612" s="70"/>
      <c r="I612" s="71"/>
      <c r="J612" s="71"/>
      <c r="K612" s="34" t="s">
        <v>65</v>
      </c>
      <c r="L612" s="77">
        <v>612</v>
      </c>
      <c r="M612" s="77"/>
      <c r="N612" s="73"/>
      <c r="O612" s="79" t="s">
        <v>326</v>
      </c>
      <c r="P612" s="81">
        <v>43527.887407407405</v>
      </c>
      <c r="Q612" s="79" t="s">
        <v>505</v>
      </c>
      <c r="R612" s="79"/>
      <c r="S612" s="79"/>
      <c r="T612" s="79" t="s">
        <v>787</v>
      </c>
      <c r="U612" s="79"/>
      <c r="V612" s="82" t="s">
        <v>880</v>
      </c>
      <c r="W612" s="81">
        <v>43527.887407407405</v>
      </c>
      <c r="X612" s="82" t="s">
        <v>760</v>
      </c>
      <c r="Y612" s="79"/>
      <c r="Z612" s="79"/>
      <c r="AA612" s="85" t="s">
        <v>1723</v>
      </c>
      <c r="AB612" s="79"/>
      <c r="AC612" s="79" t="b">
        <v>0</v>
      </c>
      <c r="AD612" s="79">
        <v>6</v>
      </c>
      <c r="AE612" s="85" t="s">
        <v>2100</v>
      </c>
      <c r="AF612" s="79" t="b">
        <v>0</v>
      </c>
      <c r="AG612" s="79" t="s">
        <v>2139</v>
      </c>
      <c r="AH612" s="79"/>
      <c r="AI612" s="85" t="s">
        <v>2100</v>
      </c>
      <c r="AJ612" s="79" t="b">
        <v>0</v>
      </c>
      <c r="AK612" s="79">
        <v>0</v>
      </c>
      <c r="AL612" s="85" t="s">
        <v>2100</v>
      </c>
      <c r="AM612" s="79" t="s">
        <v>2144</v>
      </c>
      <c r="AN612" s="79" t="b">
        <v>0</v>
      </c>
      <c r="AO612" s="85" t="s">
        <v>1723</v>
      </c>
      <c r="AP612" s="79" t="s">
        <v>178</v>
      </c>
      <c r="AQ612" s="79">
        <v>0</v>
      </c>
      <c r="AR612" s="79">
        <v>0</v>
      </c>
      <c r="AS612" s="79"/>
      <c r="AT612" s="79"/>
      <c r="AU612" s="79"/>
      <c r="AV612" s="79"/>
      <c r="AW612" s="79"/>
      <c r="AX612" s="79"/>
      <c r="AY612" s="79"/>
      <c r="AZ612" s="79"/>
      <c r="BA612" s="78" t="str">
        <f>REPLACE(INDEX(GroupVertices[Group],MATCH(Edges[[#This Row],[Vertex 1]],GroupVertices[Vertex],0)),1,1,"")</f>
        <v>3</v>
      </c>
      <c r="BB612" s="78" t="str">
        <f>REPLACE(INDEX(GroupVertices[Group],MATCH(Edges[[#This Row],[Vertex 2]],GroupVertices[Vertex],0)),1,1,"")</f>
        <v>3</v>
      </c>
    </row>
    <row r="613" spans="1:54" ht="15">
      <c r="A613" s="65" t="s">
        <v>257</v>
      </c>
      <c r="B613" s="65" t="s">
        <v>257</v>
      </c>
      <c r="C613" s="66" t="s">
        <v>2795</v>
      </c>
      <c r="D613" s="67"/>
      <c r="E613" s="68"/>
      <c r="F613" s="69"/>
      <c r="G613" s="66"/>
      <c r="H613" s="70"/>
      <c r="I613" s="71"/>
      <c r="J613" s="71"/>
      <c r="K613" s="34" t="s">
        <v>65</v>
      </c>
      <c r="L613" s="77">
        <v>613</v>
      </c>
      <c r="M613" s="77"/>
      <c r="N613" s="73"/>
      <c r="O613" s="79" t="s">
        <v>178</v>
      </c>
      <c r="P613" s="81">
        <v>43533.70690972222</v>
      </c>
      <c r="Q613" s="79" t="s">
        <v>381</v>
      </c>
      <c r="R613" s="82" t="s">
        <v>751</v>
      </c>
      <c r="S613" s="79" t="s">
        <v>780</v>
      </c>
      <c r="T613" s="79" t="s">
        <v>791</v>
      </c>
      <c r="U613" s="79"/>
      <c r="V613" s="82" t="s">
        <v>847</v>
      </c>
      <c r="W613" s="81">
        <v>43533.70690972222</v>
      </c>
      <c r="X613" s="82" t="s">
        <v>979</v>
      </c>
      <c r="Y613" s="79"/>
      <c r="Z613" s="79"/>
      <c r="AA613" s="85" t="s">
        <v>1561</v>
      </c>
      <c r="AB613" s="79"/>
      <c r="AC613" s="79" t="b">
        <v>0</v>
      </c>
      <c r="AD613" s="79">
        <v>1</v>
      </c>
      <c r="AE613" s="85" t="s">
        <v>2100</v>
      </c>
      <c r="AF613" s="79" t="b">
        <v>1</v>
      </c>
      <c r="AG613" s="79" t="s">
        <v>2139</v>
      </c>
      <c r="AH613" s="79"/>
      <c r="AI613" s="85" t="s">
        <v>2142</v>
      </c>
      <c r="AJ613" s="79" t="b">
        <v>0</v>
      </c>
      <c r="AK613" s="79">
        <v>0</v>
      </c>
      <c r="AL613" s="85" t="s">
        <v>2100</v>
      </c>
      <c r="AM613" s="79" t="s">
        <v>2144</v>
      </c>
      <c r="AN613" s="79" t="b">
        <v>0</v>
      </c>
      <c r="AO613" s="85" t="s">
        <v>1561</v>
      </c>
      <c r="AP613" s="79" t="s">
        <v>178</v>
      </c>
      <c r="AQ613" s="79">
        <v>0</v>
      </c>
      <c r="AR613" s="79">
        <v>0</v>
      </c>
      <c r="AS613" s="79"/>
      <c r="AT613" s="79"/>
      <c r="AU613" s="79"/>
      <c r="AV613" s="79"/>
      <c r="AW613" s="79"/>
      <c r="AX613" s="79"/>
      <c r="AY613" s="79"/>
      <c r="AZ613" s="79"/>
      <c r="BA613" s="78" t="str">
        <f>REPLACE(INDEX(GroupVertices[Group],MATCH(Edges[[#This Row],[Vertex 1]],GroupVertices[Vertex],0)),1,1,"")</f>
        <v>6</v>
      </c>
      <c r="BB613" s="78" t="str">
        <f>REPLACE(INDEX(GroupVertices[Group],MATCH(Edges[[#This Row],[Vertex 2]],GroupVertices[Vertex],0)),1,1,"")</f>
        <v>6</v>
      </c>
    </row>
    <row r="614" spans="1:54" ht="15">
      <c r="A614" s="65" t="s">
        <v>271</v>
      </c>
      <c r="B614" s="65" t="s">
        <v>281</v>
      </c>
      <c r="C614" s="66" t="s">
        <v>2797</v>
      </c>
      <c r="D614" s="67"/>
      <c r="E614" s="68"/>
      <c r="F614" s="69"/>
      <c r="G614" s="66"/>
      <c r="H614" s="70"/>
      <c r="I614" s="71"/>
      <c r="J614" s="71"/>
      <c r="K614" s="34" t="s">
        <v>65</v>
      </c>
      <c r="L614" s="77">
        <v>614</v>
      </c>
      <c r="M614" s="77"/>
      <c r="N614" s="73"/>
      <c r="O614" s="79" t="s">
        <v>327</v>
      </c>
      <c r="P614" s="81">
        <v>43534.86314814815</v>
      </c>
      <c r="Q614" s="79" t="s">
        <v>405</v>
      </c>
      <c r="R614" s="79"/>
      <c r="S614" s="79"/>
      <c r="T614" s="79" t="s">
        <v>787</v>
      </c>
      <c r="U614" s="79"/>
      <c r="V614" s="82" t="s">
        <v>861</v>
      </c>
      <c r="W614" s="81">
        <v>43534.86314814815</v>
      </c>
      <c r="X614" s="82" t="s">
        <v>1011</v>
      </c>
      <c r="Y614" s="79"/>
      <c r="Z614" s="79"/>
      <c r="AA614" s="85" t="s">
        <v>1593</v>
      </c>
      <c r="AB614" s="85" t="s">
        <v>2091</v>
      </c>
      <c r="AC614" s="79" t="b">
        <v>0</v>
      </c>
      <c r="AD614" s="79">
        <v>3</v>
      </c>
      <c r="AE614" s="85" t="s">
        <v>2111</v>
      </c>
      <c r="AF614" s="79" t="b">
        <v>0</v>
      </c>
      <c r="AG614" s="79" t="s">
        <v>2139</v>
      </c>
      <c r="AH614" s="79"/>
      <c r="AI614" s="85" t="s">
        <v>2100</v>
      </c>
      <c r="AJ614" s="79" t="b">
        <v>0</v>
      </c>
      <c r="AK614" s="79">
        <v>0</v>
      </c>
      <c r="AL614" s="85" t="s">
        <v>2100</v>
      </c>
      <c r="AM614" s="79" t="s">
        <v>2145</v>
      </c>
      <c r="AN614" s="79" t="b">
        <v>0</v>
      </c>
      <c r="AO614" s="85" t="s">
        <v>2091</v>
      </c>
      <c r="AP614" s="79" t="s">
        <v>178</v>
      </c>
      <c r="AQ614" s="79">
        <v>0</v>
      </c>
      <c r="AR614" s="79">
        <v>0</v>
      </c>
      <c r="AS614" s="79"/>
      <c r="AT614" s="79"/>
      <c r="AU614" s="79"/>
      <c r="AV614" s="79"/>
      <c r="AW614" s="79"/>
      <c r="AX614" s="79"/>
      <c r="AY614" s="79"/>
      <c r="AZ614" s="79"/>
      <c r="BA614" s="78" t="str">
        <f>REPLACE(INDEX(GroupVertices[Group],MATCH(Edges[[#This Row],[Vertex 1]],GroupVertices[Vertex],0)),1,1,"")</f>
        <v>2</v>
      </c>
      <c r="BB614" s="78" t="str">
        <f>REPLACE(INDEX(GroupVertices[Group],MATCH(Edges[[#This Row],[Vertex 2]],GroupVertices[Vertex],0)),1,1,"")</f>
        <v>2</v>
      </c>
    </row>
    <row r="615" spans="1:54" ht="15">
      <c r="A615" s="65" t="s">
        <v>278</v>
      </c>
      <c r="B615" s="65" t="s">
        <v>281</v>
      </c>
      <c r="C615" s="66" t="s">
        <v>2796</v>
      </c>
      <c r="D615" s="67"/>
      <c r="E615" s="68"/>
      <c r="F615" s="69"/>
      <c r="G615" s="66"/>
      <c r="H615" s="70"/>
      <c r="I615" s="71"/>
      <c r="J615" s="71"/>
      <c r="K615" s="34" t="s">
        <v>65</v>
      </c>
      <c r="L615" s="77">
        <v>615</v>
      </c>
      <c r="M615" s="77"/>
      <c r="N615" s="73"/>
      <c r="O615" s="79" t="s">
        <v>325</v>
      </c>
      <c r="P615" s="81">
        <v>43534.863645833335</v>
      </c>
      <c r="Q615" s="79" t="s">
        <v>388</v>
      </c>
      <c r="R615" s="79"/>
      <c r="S615" s="79"/>
      <c r="T615" s="79"/>
      <c r="U615" s="79"/>
      <c r="V615" s="82" t="s">
        <v>868</v>
      </c>
      <c r="W615" s="81">
        <v>43534.863645833335</v>
      </c>
      <c r="X615" s="82" t="s">
        <v>1068</v>
      </c>
      <c r="Y615" s="79"/>
      <c r="Z615" s="79"/>
      <c r="AA615" s="85" t="s">
        <v>1650</v>
      </c>
      <c r="AB615" s="79"/>
      <c r="AC615" s="79" t="b">
        <v>0</v>
      </c>
      <c r="AD615" s="79">
        <v>0</v>
      </c>
      <c r="AE615" s="85" t="s">
        <v>2100</v>
      </c>
      <c r="AF615" s="79" t="b">
        <v>0</v>
      </c>
      <c r="AG615" s="79" t="s">
        <v>2139</v>
      </c>
      <c r="AH615" s="79"/>
      <c r="AI615" s="85" t="s">
        <v>2100</v>
      </c>
      <c r="AJ615" s="79" t="b">
        <v>0</v>
      </c>
      <c r="AK615" s="79">
        <v>3</v>
      </c>
      <c r="AL615" s="85" t="s">
        <v>1647</v>
      </c>
      <c r="AM615" s="79" t="s">
        <v>2144</v>
      </c>
      <c r="AN615" s="79" t="b">
        <v>0</v>
      </c>
      <c r="AO615" s="85" t="s">
        <v>1647</v>
      </c>
      <c r="AP615" s="79" t="s">
        <v>178</v>
      </c>
      <c r="AQ615" s="79">
        <v>0</v>
      </c>
      <c r="AR615" s="79">
        <v>0</v>
      </c>
      <c r="AS615" s="79"/>
      <c r="AT615" s="79"/>
      <c r="AU615" s="79"/>
      <c r="AV615" s="79"/>
      <c r="AW615" s="79"/>
      <c r="AX615" s="79"/>
      <c r="AY615" s="79"/>
      <c r="AZ615" s="79"/>
      <c r="BA615" s="78" t="str">
        <f>REPLACE(INDEX(GroupVertices[Group],MATCH(Edges[[#This Row],[Vertex 1]],GroupVertices[Vertex],0)),1,1,"")</f>
        <v>2</v>
      </c>
      <c r="BB615" s="78" t="str">
        <f>REPLACE(INDEX(GroupVertices[Group],MATCH(Edges[[#This Row],[Vertex 2]],GroupVertices[Vertex],0)),1,1,"")</f>
        <v>2</v>
      </c>
    </row>
    <row r="616" spans="1:54" ht="15">
      <c r="A616" s="65" t="s">
        <v>277</v>
      </c>
      <c r="B616" s="65" t="s">
        <v>281</v>
      </c>
      <c r="C616" s="66" t="s">
        <v>2796</v>
      </c>
      <c r="D616" s="67"/>
      <c r="E616" s="68"/>
      <c r="F616" s="69"/>
      <c r="G616" s="66"/>
      <c r="H616" s="70"/>
      <c r="I616" s="71"/>
      <c r="J616" s="71"/>
      <c r="K616" s="34" t="s">
        <v>65</v>
      </c>
      <c r="L616" s="77">
        <v>616</v>
      </c>
      <c r="M616" s="77"/>
      <c r="N616" s="73"/>
      <c r="O616" s="79" t="s">
        <v>325</v>
      </c>
      <c r="P616" s="81">
        <v>43534.861967592595</v>
      </c>
      <c r="Q616" s="79" t="s">
        <v>388</v>
      </c>
      <c r="R616" s="79"/>
      <c r="S616" s="79"/>
      <c r="T616" s="79"/>
      <c r="U616" s="79"/>
      <c r="V616" s="82" t="s">
        <v>867</v>
      </c>
      <c r="W616" s="81">
        <v>43534.861967592595</v>
      </c>
      <c r="X616" s="82" t="s">
        <v>1062</v>
      </c>
      <c r="Y616" s="79"/>
      <c r="Z616" s="79"/>
      <c r="AA616" s="85" t="s">
        <v>1644</v>
      </c>
      <c r="AB616" s="79"/>
      <c r="AC616" s="79" t="b">
        <v>0</v>
      </c>
      <c r="AD616" s="79">
        <v>0</v>
      </c>
      <c r="AE616" s="85" t="s">
        <v>2100</v>
      </c>
      <c r="AF616" s="79" t="b">
        <v>0</v>
      </c>
      <c r="AG616" s="79" t="s">
        <v>2139</v>
      </c>
      <c r="AH616" s="79"/>
      <c r="AI616" s="85" t="s">
        <v>2100</v>
      </c>
      <c r="AJ616" s="79" t="b">
        <v>0</v>
      </c>
      <c r="AK616" s="79">
        <v>3</v>
      </c>
      <c r="AL616" s="85" t="s">
        <v>1647</v>
      </c>
      <c r="AM616" s="79" t="s">
        <v>2149</v>
      </c>
      <c r="AN616" s="79" t="b">
        <v>0</v>
      </c>
      <c r="AO616" s="85" t="s">
        <v>1647</v>
      </c>
      <c r="AP616" s="79" t="s">
        <v>178</v>
      </c>
      <c r="AQ616" s="79">
        <v>0</v>
      </c>
      <c r="AR616" s="79">
        <v>0</v>
      </c>
      <c r="AS616" s="79"/>
      <c r="AT616" s="79"/>
      <c r="AU616" s="79"/>
      <c r="AV616" s="79"/>
      <c r="AW616" s="79"/>
      <c r="AX616" s="79"/>
      <c r="AY616" s="79"/>
      <c r="AZ616" s="79"/>
      <c r="BA616" s="78" t="str">
        <f>REPLACE(INDEX(GroupVertices[Group],MATCH(Edges[[#This Row],[Vertex 1]],GroupVertices[Vertex],0)),1,1,"")</f>
        <v>2</v>
      </c>
      <c r="BB616" s="78" t="str">
        <f>REPLACE(INDEX(GroupVertices[Group],MATCH(Edges[[#This Row],[Vertex 2]],GroupVertices[Vertex],0)),1,1,"")</f>
        <v>2</v>
      </c>
    </row>
    <row r="617" spans="1:54" ht="15">
      <c r="A617" s="65" t="s">
        <v>269</v>
      </c>
      <c r="B617" s="65" t="s">
        <v>281</v>
      </c>
      <c r="C617" s="66" t="s">
        <v>2798</v>
      </c>
      <c r="D617" s="67"/>
      <c r="E617" s="68"/>
      <c r="F617" s="69"/>
      <c r="G617" s="66"/>
      <c r="H617" s="70"/>
      <c r="I617" s="71"/>
      <c r="J617" s="71"/>
      <c r="K617" s="34" t="s">
        <v>65</v>
      </c>
      <c r="L617" s="77">
        <v>617</v>
      </c>
      <c r="M617" s="77"/>
      <c r="N617" s="73"/>
      <c r="O617" s="79" t="s">
        <v>326</v>
      </c>
      <c r="P617" s="81">
        <v>43534.86493055556</v>
      </c>
      <c r="Q617" s="79" t="s">
        <v>403</v>
      </c>
      <c r="R617" s="79"/>
      <c r="S617" s="79"/>
      <c r="T617" s="79" t="s">
        <v>787</v>
      </c>
      <c r="U617" s="79"/>
      <c r="V617" s="82" t="s">
        <v>859</v>
      </c>
      <c r="W617" s="81">
        <v>43534.86493055556</v>
      </c>
      <c r="X617" s="82" t="s">
        <v>1009</v>
      </c>
      <c r="Y617" s="79"/>
      <c r="Z617" s="79"/>
      <c r="AA617" s="85" t="s">
        <v>1591</v>
      </c>
      <c r="AB617" s="85" t="s">
        <v>1593</v>
      </c>
      <c r="AC617" s="79" t="b">
        <v>0</v>
      </c>
      <c r="AD617" s="79">
        <v>1</v>
      </c>
      <c r="AE617" s="85" t="s">
        <v>2109</v>
      </c>
      <c r="AF617" s="79" t="b">
        <v>0</v>
      </c>
      <c r="AG617" s="79" t="s">
        <v>2139</v>
      </c>
      <c r="AH617" s="79"/>
      <c r="AI617" s="85" t="s">
        <v>2100</v>
      </c>
      <c r="AJ617" s="79" t="b">
        <v>0</v>
      </c>
      <c r="AK617" s="79">
        <v>0</v>
      </c>
      <c r="AL617" s="85" t="s">
        <v>2100</v>
      </c>
      <c r="AM617" s="79" t="s">
        <v>2145</v>
      </c>
      <c r="AN617" s="79" t="b">
        <v>0</v>
      </c>
      <c r="AO617" s="85" t="s">
        <v>1593</v>
      </c>
      <c r="AP617" s="79" t="s">
        <v>178</v>
      </c>
      <c r="AQ617" s="79">
        <v>0</v>
      </c>
      <c r="AR617" s="79">
        <v>0</v>
      </c>
      <c r="AS617" s="79"/>
      <c r="AT617" s="79"/>
      <c r="AU617" s="79"/>
      <c r="AV617" s="79"/>
      <c r="AW617" s="79"/>
      <c r="AX617" s="79"/>
      <c r="AY617" s="79"/>
      <c r="AZ617" s="79"/>
      <c r="BA617" s="78" t="str">
        <f>REPLACE(INDEX(GroupVertices[Group],MATCH(Edges[[#This Row],[Vertex 1]],GroupVertices[Vertex],0)),1,1,"")</f>
        <v>2</v>
      </c>
      <c r="BB617" s="78" t="str">
        <f>REPLACE(INDEX(GroupVertices[Group],MATCH(Edges[[#This Row],[Vertex 2]],GroupVertices[Vertex],0)),1,1,"")</f>
        <v>2</v>
      </c>
    </row>
    <row r="618" spans="1:54" ht="15">
      <c r="A618" s="65" t="s">
        <v>263</v>
      </c>
      <c r="B618" s="65" t="s">
        <v>281</v>
      </c>
      <c r="C618" s="66" t="s">
        <v>2796</v>
      </c>
      <c r="D618" s="67"/>
      <c r="E618" s="68"/>
      <c r="F618" s="69"/>
      <c r="G618" s="66"/>
      <c r="H618" s="70"/>
      <c r="I618" s="71"/>
      <c r="J618" s="71"/>
      <c r="K618" s="34" t="s">
        <v>65</v>
      </c>
      <c r="L618" s="77">
        <v>618</v>
      </c>
      <c r="M618" s="77"/>
      <c r="N618" s="73"/>
      <c r="O618" s="79" t="s">
        <v>325</v>
      </c>
      <c r="P618" s="81">
        <v>43534.86137731482</v>
      </c>
      <c r="Q618" s="79" t="s">
        <v>388</v>
      </c>
      <c r="R618" s="79"/>
      <c r="S618" s="79"/>
      <c r="T618" s="79"/>
      <c r="U618" s="79"/>
      <c r="V618" s="82" t="s">
        <v>853</v>
      </c>
      <c r="W618" s="81">
        <v>43534.86137731482</v>
      </c>
      <c r="X618" s="82" t="s">
        <v>987</v>
      </c>
      <c r="Y618" s="79"/>
      <c r="Z618" s="79"/>
      <c r="AA618" s="85" t="s">
        <v>1569</v>
      </c>
      <c r="AB618" s="79"/>
      <c r="AC618" s="79" t="b">
        <v>0</v>
      </c>
      <c r="AD618" s="79">
        <v>0</v>
      </c>
      <c r="AE618" s="85" t="s">
        <v>2100</v>
      </c>
      <c r="AF618" s="79" t="b">
        <v>0</v>
      </c>
      <c r="AG618" s="79" t="s">
        <v>2139</v>
      </c>
      <c r="AH618" s="79"/>
      <c r="AI618" s="85" t="s">
        <v>2100</v>
      </c>
      <c r="AJ618" s="79" t="b">
        <v>0</v>
      </c>
      <c r="AK618" s="79">
        <v>3</v>
      </c>
      <c r="AL618" s="85" t="s">
        <v>1647</v>
      </c>
      <c r="AM618" s="79" t="s">
        <v>2151</v>
      </c>
      <c r="AN618" s="79" t="b">
        <v>0</v>
      </c>
      <c r="AO618" s="85" t="s">
        <v>1647</v>
      </c>
      <c r="AP618" s="79" t="s">
        <v>178</v>
      </c>
      <c r="AQ618" s="79">
        <v>0</v>
      </c>
      <c r="AR618" s="79">
        <v>0</v>
      </c>
      <c r="AS618" s="79"/>
      <c r="AT618" s="79"/>
      <c r="AU618" s="79"/>
      <c r="AV618" s="79"/>
      <c r="AW618" s="79"/>
      <c r="AX618" s="79"/>
      <c r="AY618" s="79"/>
      <c r="AZ618" s="79"/>
      <c r="BA618" s="78" t="str">
        <f>REPLACE(INDEX(GroupVertices[Group],MATCH(Edges[[#This Row],[Vertex 1]],GroupVertices[Vertex],0)),1,1,"")</f>
        <v>2</v>
      </c>
      <c r="BB618" s="78" t="str">
        <f>REPLACE(INDEX(GroupVertices[Group],MATCH(Edges[[#This Row],[Vertex 2]],GroupVertices[Vertex],0)),1,1,"")</f>
        <v>2</v>
      </c>
    </row>
    <row r="619" spans="1:54" ht="15">
      <c r="A619" s="65" t="s">
        <v>281</v>
      </c>
      <c r="B619" s="65" t="s">
        <v>281</v>
      </c>
      <c r="C619" s="66" t="s">
        <v>2795</v>
      </c>
      <c r="D619" s="67"/>
      <c r="E619" s="68"/>
      <c r="F619" s="69"/>
      <c r="G619" s="66"/>
      <c r="H619" s="70"/>
      <c r="I619" s="71"/>
      <c r="J619" s="71"/>
      <c r="K619" s="34" t="s">
        <v>65</v>
      </c>
      <c r="L619" s="77">
        <v>619</v>
      </c>
      <c r="M619" s="77"/>
      <c r="N619" s="73"/>
      <c r="O619" s="79" t="s">
        <v>178</v>
      </c>
      <c r="P619" s="81">
        <v>43534.84097222222</v>
      </c>
      <c r="Q619" s="79" t="s">
        <v>445</v>
      </c>
      <c r="R619" s="79"/>
      <c r="S619" s="79"/>
      <c r="T619" s="79" t="s">
        <v>787</v>
      </c>
      <c r="U619" s="79"/>
      <c r="V619" s="82" t="s">
        <v>871</v>
      </c>
      <c r="W619" s="81">
        <v>43534.84097222222</v>
      </c>
      <c r="X619" s="82" t="s">
        <v>1063</v>
      </c>
      <c r="Y619" s="79"/>
      <c r="Z619" s="79"/>
      <c r="AA619" s="85" t="s">
        <v>1645</v>
      </c>
      <c r="AB619" s="79"/>
      <c r="AC619" s="79" t="b">
        <v>0</v>
      </c>
      <c r="AD619" s="79">
        <v>3</v>
      </c>
      <c r="AE619" s="85" t="s">
        <v>2100</v>
      </c>
      <c r="AF619" s="79" t="b">
        <v>0</v>
      </c>
      <c r="AG619" s="79" t="s">
        <v>2139</v>
      </c>
      <c r="AH619" s="79"/>
      <c r="AI619" s="85" t="s">
        <v>2100</v>
      </c>
      <c r="AJ619" s="79" t="b">
        <v>0</v>
      </c>
      <c r="AK619" s="79">
        <v>0</v>
      </c>
      <c r="AL619" s="85" t="s">
        <v>2100</v>
      </c>
      <c r="AM619" s="79" t="s">
        <v>2149</v>
      </c>
      <c r="AN619" s="79" t="b">
        <v>0</v>
      </c>
      <c r="AO619" s="85" t="s">
        <v>1645</v>
      </c>
      <c r="AP619" s="79" t="s">
        <v>178</v>
      </c>
      <c r="AQ619" s="79">
        <v>0</v>
      </c>
      <c r="AR619" s="79">
        <v>0</v>
      </c>
      <c r="AS619" s="79"/>
      <c r="AT619" s="79"/>
      <c r="AU619" s="79"/>
      <c r="AV619" s="79"/>
      <c r="AW619" s="79"/>
      <c r="AX619" s="79"/>
      <c r="AY619" s="79"/>
      <c r="AZ619" s="79"/>
      <c r="BA619" s="78" t="str">
        <f>REPLACE(INDEX(GroupVertices[Group],MATCH(Edges[[#This Row],[Vertex 1]],GroupVertices[Vertex],0)),1,1,"")</f>
        <v>2</v>
      </c>
      <c r="BB619" s="78" t="str">
        <f>REPLACE(INDEX(GroupVertices[Group],MATCH(Edges[[#This Row],[Vertex 2]],GroupVertices[Vertex],0)),1,1,"")</f>
        <v>2</v>
      </c>
    </row>
    <row r="620" spans="1:54" ht="15">
      <c r="A620" s="65" t="s">
        <v>281</v>
      </c>
      <c r="B620" s="65" t="s">
        <v>281</v>
      </c>
      <c r="C620" s="66" t="s">
        <v>2795</v>
      </c>
      <c r="D620" s="67"/>
      <c r="E620" s="68"/>
      <c r="F620" s="69"/>
      <c r="G620" s="66"/>
      <c r="H620" s="70"/>
      <c r="I620" s="71"/>
      <c r="J620" s="71"/>
      <c r="K620" s="34" t="s">
        <v>65</v>
      </c>
      <c r="L620" s="77">
        <v>620</v>
      </c>
      <c r="M620" s="77"/>
      <c r="N620" s="73"/>
      <c r="O620" s="79" t="s">
        <v>178</v>
      </c>
      <c r="P620" s="81">
        <v>43534.85320601852</v>
      </c>
      <c r="Q620" s="79" t="s">
        <v>446</v>
      </c>
      <c r="R620" s="79"/>
      <c r="S620" s="79"/>
      <c r="T620" s="79" t="s">
        <v>787</v>
      </c>
      <c r="U620" s="79"/>
      <c r="V620" s="82" t="s">
        <v>871</v>
      </c>
      <c r="W620" s="81">
        <v>43534.85320601852</v>
      </c>
      <c r="X620" s="82" t="s">
        <v>1064</v>
      </c>
      <c r="Y620" s="79"/>
      <c r="Z620" s="79"/>
      <c r="AA620" s="85" t="s">
        <v>1646</v>
      </c>
      <c r="AB620" s="79"/>
      <c r="AC620" s="79" t="b">
        <v>0</v>
      </c>
      <c r="AD620" s="79">
        <v>3</v>
      </c>
      <c r="AE620" s="85" t="s">
        <v>2100</v>
      </c>
      <c r="AF620" s="79" t="b">
        <v>0</v>
      </c>
      <c r="AG620" s="79" t="s">
        <v>2139</v>
      </c>
      <c r="AH620" s="79"/>
      <c r="AI620" s="85" t="s">
        <v>2100</v>
      </c>
      <c r="AJ620" s="79" t="b">
        <v>0</v>
      </c>
      <c r="AK620" s="79">
        <v>0</v>
      </c>
      <c r="AL620" s="85" t="s">
        <v>2100</v>
      </c>
      <c r="AM620" s="79" t="s">
        <v>2149</v>
      </c>
      <c r="AN620" s="79" t="b">
        <v>0</v>
      </c>
      <c r="AO620" s="85" t="s">
        <v>1646</v>
      </c>
      <c r="AP620" s="79" t="s">
        <v>178</v>
      </c>
      <c r="AQ620" s="79">
        <v>0</v>
      </c>
      <c r="AR620" s="79">
        <v>0</v>
      </c>
      <c r="AS620" s="79"/>
      <c r="AT620" s="79"/>
      <c r="AU620" s="79"/>
      <c r="AV620" s="79"/>
      <c r="AW620" s="79"/>
      <c r="AX620" s="79"/>
      <c r="AY620" s="79"/>
      <c r="AZ620" s="79"/>
      <c r="BA620" s="78" t="str">
        <f>REPLACE(INDEX(GroupVertices[Group],MATCH(Edges[[#This Row],[Vertex 1]],GroupVertices[Vertex],0)),1,1,"")</f>
        <v>2</v>
      </c>
      <c r="BB620" s="78" t="str">
        <f>REPLACE(INDEX(GroupVertices[Group],MATCH(Edges[[#This Row],[Vertex 2]],GroupVertices[Vertex],0)),1,1,"")</f>
        <v>2</v>
      </c>
    </row>
    <row r="621" spans="1:54" ht="15">
      <c r="A621" s="65" t="s">
        <v>281</v>
      </c>
      <c r="B621" s="65" t="s">
        <v>281</v>
      </c>
      <c r="C621" s="66" t="s">
        <v>2795</v>
      </c>
      <c r="D621" s="67"/>
      <c r="E621" s="68"/>
      <c r="F621" s="69"/>
      <c r="G621" s="66"/>
      <c r="H621" s="70"/>
      <c r="I621" s="71"/>
      <c r="J621" s="71"/>
      <c r="K621" s="34" t="s">
        <v>65</v>
      </c>
      <c r="L621" s="77">
        <v>621</v>
      </c>
      <c r="M621" s="77"/>
      <c r="N621" s="73"/>
      <c r="O621" s="79" t="s">
        <v>178</v>
      </c>
      <c r="P621" s="81">
        <v>43534.86119212963</v>
      </c>
      <c r="Q621" s="79" t="s">
        <v>388</v>
      </c>
      <c r="R621" s="79"/>
      <c r="S621" s="79"/>
      <c r="T621" s="79" t="s">
        <v>787</v>
      </c>
      <c r="U621" s="79"/>
      <c r="V621" s="82" t="s">
        <v>871</v>
      </c>
      <c r="W621" s="81">
        <v>43534.86119212963</v>
      </c>
      <c r="X621" s="82" t="s">
        <v>1065</v>
      </c>
      <c r="Y621" s="79"/>
      <c r="Z621" s="79"/>
      <c r="AA621" s="85" t="s">
        <v>1647</v>
      </c>
      <c r="AB621" s="79"/>
      <c r="AC621" s="79" t="b">
        <v>0</v>
      </c>
      <c r="AD621" s="79">
        <v>5</v>
      </c>
      <c r="AE621" s="85" t="s">
        <v>2100</v>
      </c>
      <c r="AF621" s="79" t="b">
        <v>0</v>
      </c>
      <c r="AG621" s="79" t="s">
        <v>2139</v>
      </c>
      <c r="AH621" s="79"/>
      <c r="AI621" s="85" t="s">
        <v>2100</v>
      </c>
      <c r="AJ621" s="79" t="b">
        <v>0</v>
      </c>
      <c r="AK621" s="79">
        <v>3</v>
      </c>
      <c r="AL621" s="85" t="s">
        <v>2100</v>
      </c>
      <c r="AM621" s="79" t="s">
        <v>2149</v>
      </c>
      <c r="AN621" s="79" t="b">
        <v>0</v>
      </c>
      <c r="AO621" s="85" t="s">
        <v>1647</v>
      </c>
      <c r="AP621" s="79" t="s">
        <v>178</v>
      </c>
      <c r="AQ621" s="79">
        <v>0</v>
      </c>
      <c r="AR621" s="79">
        <v>0</v>
      </c>
      <c r="AS621" s="79"/>
      <c r="AT621" s="79"/>
      <c r="AU621" s="79"/>
      <c r="AV621" s="79"/>
      <c r="AW621" s="79"/>
      <c r="AX621" s="79"/>
      <c r="AY621" s="79"/>
      <c r="AZ621" s="79"/>
      <c r="BA621" s="78" t="str">
        <f>REPLACE(INDEX(GroupVertices[Group],MATCH(Edges[[#This Row],[Vertex 1]],GroupVertices[Vertex],0)),1,1,"")</f>
        <v>2</v>
      </c>
      <c r="BB621" s="78" t="str">
        <f>REPLACE(INDEX(GroupVertices[Group],MATCH(Edges[[#This Row],[Vertex 2]],GroupVertices[Vertex],0)),1,1,"")</f>
        <v>2</v>
      </c>
    </row>
    <row r="622" spans="1:54" ht="15">
      <c r="A622" s="65" t="s">
        <v>281</v>
      </c>
      <c r="B622" s="65" t="s">
        <v>281</v>
      </c>
      <c r="C622" s="66" t="s">
        <v>2795</v>
      </c>
      <c r="D622" s="67"/>
      <c r="E622" s="68"/>
      <c r="F622" s="69"/>
      <c r="G622" s="66"/>
      <c r="H622" s="70"/>
      <c r="I622" s="71"/>
      <c r="J622" s="71"/>
      <c r="K622" s="34" t="s">
        <v>65</v>
      </c>
      <c r="L622" s="77">
        <v>622</v>
      </c>
      <c r="M622" s="77"/>
      <c r="N622" s="73"/>
      <c r="O622" s="79" t="s">
        <v>178</v>
      </c>
      <c r="P622" s="81">
        <v>43534.86859953704</v>
      </c>
      <c r="Q622" s="79" t="s">
        <v>447</v>
      </c>
      <c r="R622" s="79"/>
      <c r="S622" s="79"/>
      <c r="T622" s="79" t="s">
        <v>787</v>
      </c>
      <c r="U622" s="79"/>
      <c r="V622" s="82" t="s">
        <v>871</v>
      </c>
      <c r="W622" s="81">
        <v>43534.86859953704</v>
      </c>
      <c r="X622" s="82" t="s">
        <v>1067</v>
      </c>
      <c r="Y622" s="79"/>
      <c r="Z622" s="79"/>
      <c r="AA622" s="85" t="s">
        <v>1649</v>
      </c>
      <c r="AB622" s="79"/>
      <c r="AC622" s="79" t="b">
        <v>0</v>
      </c>
      <c r="AD622" s="79">
        <v>1</v>
      </c>
      <c r="AE622" s="85" t="s">
        <v>2100</v>
      </c>
      <c r="AF622" s="79" t="b">
        <v>0</v>
      </c>
      <c r="AG622" s="79" t="s">
        <v>2139</v>
      </c>
      <c r="AH622" s="79"/>
      <c r="AI622" s="85" t="s">
        <v>2100</v>
      </c>
      <c r="AJ622" s="79" t="b">
        <v>0</v>
      </c>
      <c r="AK622" s="79">
        <v>0</v>
      </c>
      <c r="AL622" s="85" t="s">
        <v>2100</v>
      </c>
      <c r="AM622" s="79" t="s">
        <v>2149</v>
      </c>
      <c r="AN622" s="79" t="b">
        <v>0</v>
      </c>
      <c r="AO622" s="85" t="s">
        <v>1649</v>
      </c>
      <c r="AP622" s="79" t="s">
        <v>178</v>
      </c>
      <c r="AQ622" s="79">
        <v>0</v>
      </c>
      <c r="AR622" s="79">
        <v>0</v>
      </c>
      <c r="AS622" s="79"/>
      <c r="AT622" s="79"/>
      <c r="AU622" s="79"/>
      <c r="AV622" s="79"/>
      <c r="AW622" s="79"/>
      <c r="AX622" s="79"/>
      <c r="AY622" s="79"/>
      <c r="AZ622" s="79"/>
      <c r="BA622" s="78" t="str">
        <f>REPLACE(INDEX(GroupVertices[Group],MATCH(Edges[[#This Row],[Vertex 1]],GroupVertices[Vertex],0)),1,1,"")</f>
        <v>2</v>
      </c>
      <c r="BB622" s="78" t="str">
        <f>REPLACE(INDEX(GroupVertices[Group],MATCH(Edges[[#This Row],[Vertex 2]],GroupVertices[Vertex],0)),1,1,"")</f>
        <v>2</v>
      </c>
    </row>
    <row r="623" spans="1:54" ht="15">
      <c r="A623" s="65" t="s">
        <v>278</v>
      </c>
      <c r="B623" s="65" t="s">
        <v>267</v>
      </c>
      <c r="C623" s="66" t="s">
        <v>2796</v>
      </c>
      <c r="D623" s="67"/>
      <c r="E623" s="68"/>
      <c r="F623" s="69"/>
      <c r="G623" s="66"/>
      <c r="H623" s="70"/>
      <c r="I623" s="71"/>
      <c r="J623" s="71"/>
      <c r="K623" s="34" t="s">
        <v>65</v>
      </c>
      <c r="L623" s="77">
        <v>623</v>
      </c>
      <c r="M623" s="77"/>
      <c r="N623" s="73"/>
      <c r="O623" s="79" t="s">
        <v>325</v>
      </c>
      <c r="P623" s="81">
        <v>43528.01771990741</v>
      </c>
      <c r="Q623" s="79" t="s">
        <v>435</v>
      </c>
      <c r="R623" s="79"/>
      <c r="S623" s="79"/>
      <c r="T623" s="79" t="s">
        <v>787</v>
      </c>
      <c r="U623" s="79"/>
      <c r="V623" s="82" t="s">
        <v>868</v>
      </c>
      <c r="W623" s="81">
        <v>43528.01771990741</v>
      </c>
      <c r="X623" s="82" t="s">
        <v>1061</v>
      </c>
      <c r="Y623" s="79"/>
      <c r="Z623" s="79"/>
      <c r="AA623" s="85" t="s">
        <v>1643</v>
      </c>
      <c r="AB623" s="79"/>
      <c r="AC623" s="79" t="b">
        <v>0</v>
      </c>
      <c r="AD623" s="79">
        <v>0</v>
      </c>
      <c r="AE623" s="85" t="s">
        <v>2100</v>
      </c>
      <c r="AF623" s="79" t="b">
        <v>0</v>
      </c>
      <c r="AG623" s="79" t="s">
        <v>2139</v>
      </c>
      <c r="AH623" s="79"/>
      <c r="AI623" s="85" t="s">
        <v>2100</v>
      </c>
      <c r="AJ623" s="79" t="b">
        <v>0</v>
      </c>
      <c r="AK623" s="79">
        <v>1</v>
      </c>
      <c r="AL623" s="85" t="s">
        <v>1628</v>
      </c>
      <c r="AM623" s="79" t="s">
        <v>2147</v>
      </c>
      <c r="AN623" s="79" t="b">
        <v>0</v>
      </c>
      <c r="AO623" s="85" t="s">
        <v>1628</v>
      </c>
      <c r="AP623" s="79" t="s">
        <v>178</v>
      </c>
      <c r="AQ623" s="79">
        <v>0</v>
      </c>
      <c r="AR623" s="79">
        <v>0</v>
      </c>
      <c r="AS623" s="79"/>
      <c r="AT623" s="79"/>
      <c r="AU623" s="79"/>
      <c r="AV623" s="79"/>
      <c r="AW623" s="79"/>
      <c r="AX623" s="79"/>
      <c r="AY623" s="79"/>
      <c r="AZ623" s="79"/>
      <c r="BA623" s="78" t="str">
        <f>REPLACE(INDEX(GroupVertices[Group],MATCH(Edges[[#This Row],[Vertex 1]],GroupVertices[Vertex],0)),1,1,"")</f>
        <v>2</v>
      </c>
      <c r="BB623" s="78" t="str">
        <f>REPLACE(INDEX(GroupVertices[Group],MATCH(Edges[[#This Row],[Vertex 2]],GroupVertices[Vertex],0)),1,1,"")</f>
        <v>3</v>
      </c>
    </row>
    <row r="624" spans="1:54" ht="15">
      <c r="A624" s="65" t="s">
        <v>267</v>
      </c>
      <c r="B624" s="65" t="s">
        <v>267</v>
      </c>
      <c r="C624" s="66" t="s">
        <v>2795</v>
      </c>
      <c r="D624" s="67"/>
      <c r="E624" s="68"/>
      <c r="F624" s="69"/>
      <c r="G624" s="66"/>
      <c r="H624" s="70"/>
      <c r="I624" s="71"/>
      <c r="J624" s="71"/>
      <c r="K624" s="34" t="s">
        <v>65</v>
      </c>
      <c r="L624" s="77">
        <v>624</v>
      </c>
      <c r="M624" s="77"/>
      <c r="N624" s="73"/>
      <c r="O624" s="79" t="s">
        <v>178</v>
      </c>
      <c r="P624" s="81">
        <v>43527.91707175926</v>
      </c>
      <c r="Q624" s="79" t="s">
        <v>432</v>
      </c>
      <c r="R624" s="82" t="s">
        <v>748</v>
      </c>
      <c r="S624" s="79" t="s">
        <v>780</v>
      </c>
      <c r="T624" s="79" t="s">
        <v>787</v>
      </c>
      <c r="U624" s="79"/>
      <c r="V624" s="82" t="s">
        <v>857</v>
      </c>
      <c r="W624" s="81">
        <v>43527.91707175926</v>
      </c>
      <c r="X624" s="82" t="s">
        <v>1043</v>
      </c>
      <c r="Y624" s="79"/>
      <c r="Z624" s="79"/>
      <c r="AA624" s="85" t="s">
        <v>1625</v>
      </c>
      <c r="AB624" s="79"/>
      <c r="AC624" s="79" t="b">
        <v>0</v>
      </c>
      <c r="AD624" s="79">
        <v>3</v>
      </c>
      <c r="AE624" s="85" t="s">
        <v>2100</v>
      </c>
      <c r="AF624" s="79" t="b">
        <v>1</v>
      </c>
      <c r="AG624" s="79" t="s">
        <v>2139</v>
      </c>
      <c r="AH624" s="79"/>
      <c r="AI624" s="85" t="s">
        <v>1959</v>
      </c>
      <c r="AJ624" s="79" t="b">
        <v>0</v>
      </c>
      <c r="AK624" s="79">
        <v>0</v>
      </c>
      <c r="AL624" s="85" t="s">
        <v>2100</v>
      </c>
      <c r="AM624" s="79" t="s">
        <v>2144</v>
      </c>
      <c r="AN624" s="79" t="b">
        <v>0</v>
      </c>
      <c r="AO624" s="85" t="s">
        <v>1625</v>
      </c>
      <c r="AP624" s="79" t="s">
        <v>178</v>
      </c>
      <c r="AQ624" s="79">
        <v>0</v>
      </c>
      <c r="AR624" s="79">
        <v>0</v>
      </c>
      <c r="AS624" s="79"/>
      <c r="AT624" s="79"/>
      <c r="AU624" s="79"/>
      <c r="AV624" s="79"/>
      <c r="AW624" s="79"/>
      <c r="AX624" s="79"/>
      <c r="AY624" s="79"/>
      <c r="AZ624" s="79"/>
      <c r="BA624" s="78" t="str">
        <f>REPLACE(INDEX(GroupVertices[Group],MATCH(Edges[[#This Row],[Vertex 1]],GroupVertices[Vertex],0)),1,1,"")</f>
        <v>3</v>
      </c>
      <c r="BB624" s="78" t="str">
        <f>REPLACE(INDEX(GroupVertices[Group],MATCH(Edges[[#This Row],[Vertex 2]],GroupVertices[Vertex],0)),1,1,"")</f>
        <v>3</v>
      </c>
    </row>
    <row r="625" spans="1:54" ht="15">
      <c r="A625" s="65" t="s">
        <v>267</v>
      </c>
      <c r="B625" s="65" t="s">
        <v>267</v>
      </c>
      <c r="C625" s="66" t="s">
        <v>2795</v>
      </c>
      <c r="D625" s="67"/>
      <c r="E625" s="68"/>
      <c r="F625" s="69"/>
      <c r="G625" s="66"/>
      <c r="H625" s="70"/>
      <c r="I625" s="71"/>
      <c r="J625" s="71"/>
      <c r="K625" s="34" t="s">
        <v>65</v>
      </c>
      <c r="L625" s="77">
        <v>625</v>
      </c>
      <c r="M625" s="77"/>
      <c r="N625" s="73"/>
      <c r="O625" s="79" t="s">
        <v>178</v>
      </c>
      <c r="P625" s="81">
        <v>43527.91878472222</v>
      </c>
      <c r="Q625" s="79" t="s">
        <v>433</v>
      </c>
      <c r="R625" s="79"/>
      <c r="S625" s="79"/>
      <c r="T625" s="79" t="s">
        <v>787</v>
      </c>
      <c r="U625" s="79"/>
      <c r="V625" s="82" t="s">
        <v>857</v>
      </c>
      <c r="W625" s="81">
        <v>43527.91878472222</v>
      </c>
      <c r="X625" s="82" t="s">
        <v>1044</v>
      </c>
      <c r="Y625" s="79"/>
      <c r="Z625" s="79"/>
      <c r="AA625" s="85" t="s">
        <v>1626</v>
      </c>
      <c r="AB625" s="79"/>
      <c r="AC625" s="79" t="b">
        <v>0</v>
      </c>
      <c r="AD625" s="79">
        <v>5</v>
      </c>
      <c r="AE625" s="85" t="s">
        <v>2100</v>
      </c>
      <c r="AF625" s="79" t="b">
        <v>0</v>
      </c>
      <c r="AG625" s="79" t="s">
        <v>2139</v>
      </c>
      <c r="AH625" s="79"/>
      <c r="AI625" s="85" t="s">
        <v>2100</v>
      </c>
      <c r="AJ625" s="79" t="b">
        <v>0</v>
      </c>
      <c r="AK625" s="79">
        <v>0</v>
      </c>
      <c r="AL625" s="85" t="s">
        <v>2100</v>
      </c>
      <c r="AM625" s="79" t="s">
        <v>2144</v>
      </c>
      <c r="AN625" s="79" t="b">
        <v>0</v>
      </c>
      <c r="AO625" s="85" t="s">
        <v>1626</v>
      </c>
      <c r="AP625" s="79" t="s">
        <v>178</v>
      </c>
      <c r="AQ625" s="79">
        <v>0</v>
      </c>
      <c r="AR625" s="79">
        <v>0</v>
      </c>
      <c r="AS625" s="79"/>
      <c r="AT625" s="79"/>
      <c r="AU625" s="79"/>
      <c r="AV625" s="79"/>
      <c r="AW625" s="79"/>
      <c r="AX625" s="79"/>
      <c r="AY625" s="79"/>
      <c r="AZ625" s="79"/>
      <c r="BA625" s="78" t="str">
        <f>REPLACE(INDEX(GroupVertices[Group],MATCH(Edges[[#This Row],[Vertex 1]],GroupVertices[Vertex],0)),1,1,"")</f>
        <v>3</v>
      </c>
      <c r="BB625" s="78" t="str">
        <f>REPLACE(INDEX(GroupVertices[Group],MATCH(Edges[[#This Row],[Vertex 2]],GroupVertices[Vertex],0)),1,1,"")</f>
        <v>3</v>
      </c>
    </row>
    <row r="626" spans="1:54" ht="15">
      <c r="A626" s="65" t="s">
        <v>267</v>
      </c>
      <c r="B626" s="65" t="s">
        <v>267</v>
      </c>
      <c r="C626" s="66" t="s">
        <v>2795</v>
      </c>
      <c r="D626" s="67"/>
      <c r="E626" s="68"/>
      <c r="F626" s="69"/>
      <c r="G626" s="66"/>
      <c r="H626" s="70"/>
      <c r="I626" s="71"/>
      <c r="J626" s="71"/>
      <c r="K626" s="34" t="s">
        <v>65</v>
      </c>
      <c r="L626" s="77">
        <v>626</v>
      </c>
      <c r="M626" s="77"/>
      <c r="N626" s="73"/>
      <c r="O626" s="79" t="s">
        <v>178</v>
      </c>
      <c r="P626" s="81">
        <v>43527.919594907406</v>
      </c>
      <c r="Q626" s="79" t="s">
        <v>434</v>
      </c>
      <c r="R626" s="79"/>
      <c r="S626" s="79"/>
      <c r="T626" s="79" t="s">
        <v>787</v>
      </c>
      <c r="U626" s="79"/>
      <c r="V626" s="82" t="s">
        <v>857</v>
      </c>
      <c r="W626" s="81">
        <v>43527.919594907406</v>
      </c>
      <c r="X626" s="82" t="s">
        <v>1045</v>
      </c>
      <c r="Y626" s="79"/>
      <c r="Z626" s="79"/>
      <c r="AA626" s="85" t="s">
        <v>1627</v>
      </c>
      <c r="AB626" s="79"/>
      <c r="AC626" s="79" t="b">
        <v>0</v>
      </c>
      <c r="AD626" s="79">
        <v>1</v>
      </c>
      <c r="AE626" s="85" t="s">
        <v>2100</v>
      </c>
      <c r="AF626" s="79" t="b">
        <v>0</v>
      </c>
      <c r="AG626" s="79" t="s">
        <v>2139</v>
      </c>
      <c r="AH626" s="79"/>
      <c r="AI626" s="85" t="s">
        <v>2100</v>
      </c>
      <c r="AJ626" s="79" t="b">
        <v>0</v>
      </c>
      <c r="AK626" s="79">
        <v>0</v>
      </c>
      <c r="AL626" s="85" t="s">
        <v>2100</v>
      </c>
      <c r="AM626" s="79" t="s">
        <v>2144</v>
      </c>
      <c r="AN626" s="79" t="b">
        <v>0</v>
      </c>
      <c r="AO626" s="85" t="s">
        <v>1627</v>
      </c>
      <c r="AP626" s="79" t="s">
        <v>178</v>
      </c>
      <c r="AQ626" s="79">
        <v>0</v>
      </c>
      <c r="AR626" s="79">
        <v>0</v>
      </c>
      <c r="AS626" s="79"/>
      <c r="AT626" s="79"/>
      <c r="AU626" s="79"/>
      <c r="AV626" s="79"/>
      <c r="AW626" s="79"/>
      <c r="AX626" s="79"/>
      <c r="AY626" s="79"/>
      <c r="AZ626" s="79"/>
      <c r="BA626" s="78" t="str">
        <f>REPLACE(INDEX(GroupVertices[Group],MATCH(Edges[[#This Row],[Vertex 1]],GroupVertices[Vertex],0)),1,1,"")</f>
        <v>3</v>
      </c>
      <c r="BB626" s="78" t="str">
        <f>REPLACE(INDEX(GroupVertices[Group],MATCH(Edges[[#This Row],[Vertex 2]],GroupVertices[Vertex],0)),1,1,"")</f>
        <v>3</v>
      </c>
    </row>
    <row r="627" spans="1:54" ht="15">
      <c r="A627" s="65" t="s">
        <v>267</v>
      </c>
      <c r="B627" s="65" t="s">
        <v>267</v>
      </c>
      <c r="C627" s="66" t="s">
        <v>2795</v>
      </c>
      <c r="D627" s="67"/>
      <c r="E627" s="68"/>
      <c r="F627" s="69"/>
      <c r="G627" s="66"/>
      <c r="H627" s="70"/>
      <c r="I627" s="71"/>
      <c r="J627" s="71"/>
      <c r="K627" s="34" t="s">
        <v>65</v>
      </c>
      <c r="L627" s="77">
        <v>627</v>
      </c>
      <c r="M627" s="77"/>
      <c r="N627" s="73"/>
      <c r="O627" s="79" t="s">
        <v>178</v>
      </c>
      <c r="P627" s="81">
        <v>43527.920694444445</v>
      </c>
      <c r="Q627" s="79" t="s">
        <v>435</v>
      </c>
      <c r="R627" s="79"/>
      <c r="S627" s="79"/>
      <c r="T627" s="79" t="s">
        <v>787</v>
      </c>
      <c r="U627" s="79"/>
      <c r="V627" s="82" t="s">
        <v>857</v>
      </c>
      <c r="W627" s="81">
        <v>43527.920694444445</v>
      </c>
      <c r="X627" s="82" t="s">
        <v>1046</v>
      </c>
      <c r="Y627" s="79"/>
      <c r="Z627" s="79"/>
      <c r="AA627" s="85" t="s">
        <v>1628</v>
      </c>
      <c r="AB627" s="79"/>
      <c r="AC627" s="79" t="b">
        <v>0</v>
      </c>
      <c r="AD627" s="79">
        <v>5</v>
      </c>
      <c r="AE627" s="85" t="s">
        <v>2100</v>
      </c>
      <c r="AF627" s="79" t="b">
        <v>0</v>
      </c>
      <c r="AG627" s="79" t="s">
        <v>2139</v>
      </c>
      <c r="AH627" s="79"/>
      <c r="AI627" s="85" t="s">
        <v>2100</v>
      </c>
      <c r="AJ627" s="79" t="b">
        <v>0</v>
      </c>
      <c r="AK627" s="79">
        <v>1</v>
      </c>
      <c r="AL627" s="85" t="s">
        <v>2100</v>
      </c>
      <c r="AM627" s="79" t="s">
        <v>2144</v>
      </c>
      <c r="AN627" s="79" t="b">
        <v>0</v>
      </c>
      <c r="AO627" s="85" t="s">
        <v>1628</v>
      </c>
      <c r="AP627" s="79" t="s">
        <v>178</v>
      </c>
      <c r="AQ627" s="79">
        <v>0</v>
      </c>
      <c r="AR627" s="79">
        <v>0</v>
      </c>
      <c r="AS627" s="79"/>
      <c r="AT627" s="79"/>
      <c r="AU627" s="79"/>
      <c r="AV627" s="79"/>
      <c r="AW627" s="79"/>
      <c r="AX627" s="79"/>
      <c r="AY627" s="79"/>
      <c r="AZ627" s="79"/>
      <c r="BA627" s="78" t="str">
        <f>REPLACE(INDEX(GroupVertices[Group],MATCH(Edges[[#This Row],[Vertex 1]],GroupVertices[Vertex],0)),1,1,"")</f>
        <v>3</v>
      </c>
      <c r="BB627" s="78" t="str">
        <f>REPLACE(INDEX(GroupVertices[Group],MATCH(Edges[[#This Row],[Vertex 2]],GroupVertices[Vertex],0)),1,1,"")</f>
        <v>3</v>
      </c>
    </row>
    <row r="628" spans="1:54" ht="15">
      <c r="A628" s="65" t="s">
        <v>267</v>
      </c>
      <c r="B628" s="65" t="s">
        <v>267</v>
      </c>
      <c r="C628" s="66" t="s">
        <v>2795</v>
      </c>
      <c r="D628" s="67"/>
      <c r="E628" s="68"/>
      <c r="F628" s="69"/>
      <c r="G628" s="66"/>
      <c r="H628" s="70"/>
      <c r="I628" s="71"/>
      <c r="J628" s="71"/>
      <c r="K628" s="34" t="s">
        <v>65</v>
      </c>
      <c r="L628" s="77">
        <v>628</v>
      </c>
      <c r="M628" s="77"/>
      <c r="N628" s="73"/>
      <c r="O628" s="79" t="s">
        <v>178</v>
      </c>
      <c r="P628" s="81">
        <v>43527.923113425924</v>
      </c>
      <c r="Q628" s="79" t="s">
        <v>436</v>
      </c>
      <c r="R628" s="79"/>
      <c r="S628" s="79"/>
      <c r="T628" s="79" t="s">
        <v>787</v>
      </c>
      <c r="U628" s="79"/>
      <c r="V628" s="82" t="s">
        <v>857</v>
      </c>
      <c r="W628" s="81">
        <v>43527.923113425924</v>
      </c>
      <c r="X628" s="82" t="s">
        <v>1047</v>
      </c>
      <c r="Y628" s="79"/>
      <c r="Z628" s="79"/>
      <c r="AA628" s="85" t="s">
        <v>1629</v>
      </c>
      <c r="AB628" s="79"/>
      <c r="AC628" s="79" t="b">
        <v>0</v>
      </c>
      <c r="AD628" s="79">
        <v>5</v>
      </c>
      <c r="AE628" s="85" t="s">
        <v>2100</v>
      </c>
      <c r="AF628" s="79" t="b">
        <v>0</v>
      </c>
      <c r="AG628" s="79" t="s">
        <v>2139</v>
      </c>
      <c r="AH628" s="79"/>
      <c r="AI628" s="85" t="s">
        <v>2100</v>
      </c>
      <c r="AJ628" s="79" t="b">
        <v>0</v>
      </c>
      <c r="AK628" s="79">
        <v>0</v>
      </c>
      <c r="AL628" s="85" t="s">
        <v>2100</v>
      </c>
      <c r="AM628" s="79" t="s">
        <v>2144</v>
      </c>
      <c r="AN628" s="79" t="b">
        <v>0</v>
      </c>
      <c r="AO628" s="85" t="s">
        <v>1629</v>
      </c>
      <c r="AP628" s="79" t="s">
        <v>178</v>
      </c>
      <c r="AQ628" s="79">
        <v>0</v>
      </c>
      <c r="AR628" s="79">
        <v>0</v>
      </c>
      <c r="AS628" s="79"/>
      <c r="AT628" s="79"/>
      <c r="AU628" s="79"/>
      <c r="AV628" s="79"/>
      <c r="AW628" s="79"/>
      <c r="AX628" s="79"/>
      <c r="AY628" s="79"/>
      <c r="AZ628" s="79"/>
      <c r="BA628" s="78" t="str">
        <f>REPLACE(INDEX(GroupVertices[Group],MATCH(Edges[[#This Row],[Vertex 1]],GroupVertices[Vertex],0)),1,1,"")</f>
        <v>3</v>
      </c>
      <c r="BB628" s="78" t="str">
        <f>REPLACE(INDEX(GroupVertices[Group],MATCH(Edges[[#This Row],[Vertex 2]],GroupVertices[Vertex],0)),1,1,"")</f>
        <v>3</v>
      </c>
    </row>
    <row r="629" spans="1:54" ht="15">
      <c r="A629" s="65" t="s">
        <v>267</v>
      </c>
      <c r="B629" s="65" t="s">
        <v>267</v>
      </c>
      <c r="C629" s="66" t="s">
        <v>2795</v>
      </c>
      <c r="D629" s="67"/>
      <c r="E629" s="68"/>
      <c r="F629" s="69"/>
      <c r="G629" s="66"/>
      <c r="H629" s="70"/>
      <c r="I629" s="71"/>
      <c r="J629" s="71"/>
      <c r="K629" s="34" t="s">
        <v>65</v>
      </c>
      <c r="L629" s="77">
        <v>629</v>
      </c>
      <c r="M629" s="77"/>
      <c r="N629" s="73"/>
      <c r="O629" s="79" t="s">
        <v>178</v>
      </c>
      <c r="P629" s="81">
        <v>43527.924108796295</v>
      </c>
      <c r="Q629" s="79" t="s">
        <v>437</v>
      </c>
      <c r="R629" s="79"/>
      <c r="S629" s="79"/>
      <c r="T629" s="79" t="s">
        <v>787</v>
      </c>
      <c r="U629" s="79"/>
      <c r="V629" s="82" t="s">
        <v>857</v>
      </c>
      <c r="W629" s="81">
        <v>43527.924108796295</v>
      </c>
      <c r="X629" s="82" t="s">
        <v>1048</v>
      </c>
      <c r="Y629" s="79"/>
      <c r="Z629" s="79"/>
      <c r="AA629" s="85" t="s">
        <v>1630</v>
      </c>
      <c r="AB629" s="79"/>
      <c r="AC629" s="79" t="b">
        <v>0</v>
      </c>
      <c r="AD629" s="79">
        <v>2</v>
      </c>
      <c r="AE629" s="85" t="s">
        <v>2100</v>
      </c>
      <c r="AF629" s="79" t="b">
        <v>0</v>
      </c>
      <c r="AG629" s="79" t="s">
        <v>2139</v>
      </c>
      <c r="AH629" s="79"/>
      <c r="AI629" s="85" t="s">
        <v>2100</v>
      </c>
      <c r="AJ629" s="79" t="b">
        <v>0</v>
      </c>
      <c r="AK629" s="79">
        <v>0</v>
      </c>
      <c r="AL629" s="85" t="s">
        <v>2100</v>
      </c>
      <c r="AM629" s="79" t="s">
        <v>2144</v>
      </c>
      <c r="AN629" s="79" t="b">
        <v>0</v>
      </c>
      <c r="AO629" s="85" t="s">
        <v>1630</v>
      </c>
      <c r="AP629" s="79" t="s">
        <v>178</v>
      </c>
      <c r="AQ629" s="79">
        <v>0</v>
      </c>
      <c r="AR629" s="79">
        <v>0</v>
      </c>
      <c r="AS629" s="79"/>
      <c r="AT629" s="79"/>
      <c r="AU629" s="79"/>
      <c r="AV629" s="79"/>
      <c r="AW629" s="79"/>
      <c r="AX629" s="79"/>
      <c r="AY629" s="79"/>
      <c r="AZ629" s="79"/>
      <c r="BA629" s="78" t="str">
        <f>REPLACE(INDEX(GroupVertices[Group],MATCH(Edges[[#This Row],[Vertex 1]],GroupVertices[Vertex],0)),1,1,"")</f>
        <v>3</v>
      </c>
      <c r="BB629" s="78" t="str">
        <f>REPLACE(INDEX(GroupVertices[Group],MATCH(Edges[[#This Row],[Vertex 2]],GroupVertices[Vertex],0)),1,1,"")</f>
        <v>3</v>
      </c>
    </row>
    <row r="630" spans="1:54" ht="15">
      <c r="A630" s="65" t="s">
        <v>267</v>
      </c>
      <c r="B630" s="65" t="s">
        <v>267</v>
      </c>
      <c r="C630" s="66" t="s">
        <v>2795</v>
      </c>
      <c r="D630" s="67"/>
      <c r="E630" s="68"/>
      <c r="F630" s="69"/>
      <c r="G630" s="66"/>
      <c r="H630" s="70"/>
      <c r="I630" s="71"/>
      <c r="J630" s="71"/>
      <c r="K630" s="34" t="s">
        <v>65</v>
      </c>
      <c r="L630" s="77">
        <v>630</v>
      </c>
      <c r="M630" s="77"/>
      <c r="N630" s="73"/>
      <c r="O630" s="79" t="s">
        <v>178</v>
      </c>
      <c r="P630" s="81">
        <v>43527.9252662037</v>
      </c>
      <c r="Q630" s="79" t="s">
        <v>438</v>
      </c>
      <c r="R630" s="79"/>
      <c r="S630" s="79"/>
      <c r="T630" s="79" t="s">
        <v>787</v>
      </c>
      <c r="U630" s="79"/>
      <c r="V630" s="82" t="s">
        <v>857</v>
      </c>
      <c r="W630" s="81">
        <v>43527.9252662037</v>
      </c>
      <c r="X630" s="82" t="s">
        <v>1049</v>
      </c>
      <c r="Y630" s="79"/>
      <c r="Z630" s="79"/>
      <c r="AA630" s="85" t="s">
        <v>1631</v>
      </c>
      <c r="AB630" s="79"/>
      <c r="AC630" s="79" t="b">
        <v>0</v>
      </c>
      <c r="AD630" s="79">
        <v>4</v>
      </c>
      <c r="AE630" s="85" t="s">
        <v>2100</v>
      </c>
      <c r="AF630" s="79" t="b">
        <v>0</v>
      </c>
      <c r="AG630" s="79" t="s">
        <v>2139</v>
      </c>
      <c r="AH630" s="79"/>
      <c r="AI630" s="85" t="s">
        <v>2100</v>
      </c>
      <c r="AJ630" s="79" t="b">
        <v>0</v>
      </c>
      <c r="AK630" s="79">
        <v>0</v>
      </c>
      <c r="AL630" s="85" t="s">
        <v>2100</v>
      </c>
      <c r="AM630" s="79" t="s">
        <v>2144</v>
      </c>
      <c r="AN630" s="79" t="b">
        <v>0</v>
      </c>
      <c r="AO630" s="85" t="s">
        <v>1631</v>
      </c>
      <c r="AP630" s="79" t="s">
        <v>178</v>
      </c>
      <c r="AQ630" s="79">
        <v>0</v>
      </c>
      <c r="AR630" s="79">
        <v>0</v>
      </c>
      <c r="AS630" s="79"/>
      <c r="AT630" s="79"/>
      <c r="AU630" s="79"/>
      <c r="AV630" s="79"/>
      <c r="AW630" s="79"/>
      <c r="AX630" s="79"/>
      <c r="AY630" s="79"/>
      <c r="AZ630" s="79"/>
      <c r="BA630" s="78" t="str">
        <f>REPLACE(INDEX(GroupVertices[Group],MATCH(Edges[[#This Row],[Vertex 1]],GroupVertices[Vertex],0)),1,1,"")</f>
        <v>3</v>
      </c>
      <c r="BB630" s="78" t="str">
        <f>REPLACE(INDEX(GroupVertices[Group],MATCH(Edges[[#This Row],[Vertex 2]],GroupVertices[Vertex],0)),1,1,"")</f>
        <v>3</v>
      </c>
    </row>
    <row r="631" spans="1:54" ht="15">
      <c r="A631" s="65" t="s">
        <v>267</v>
      </c>
      <c r="B631" s="65" t="s">
        <v>267</v>
      </c>
      <c r="C631" s="66" t="s">
        <v>2795</v>
      </c>
      <c r="D631" s="67"/>
      <c r="E631" s="68"/>
      <c r="F631" s="69"/>
      <c r="G631" s="66"/>
      <c r="H631" s="70"/>
      <c r="I631" s="71"/>
      <c r="J631" s="71"/>
      <c r="K631" s="34" t="s">
        <v>65</v>
      </c>
      <c r="L631" s="77">
        <v>631</v>
      </c>
      <c r="M631" s="77"/>
      <c r="N631" s="73"/>
      <c r="O631" s="79" t="s">
        <v>178</v>
      </c>
      <c r="P631" s="81">
        <v>43527.92638888889</v>
      </c>
      <c r="Q631" s="79" t="s">
        <v>439</v>
      </c>
      <c r="R631" s="79"/>
      <c r="S631" s="79"/>
      <c r="T631" s="79" t="s">
        <v>787</v>
      </c>
      <c r="U631" s="79"/>
      <c r="V631" s="82" t="s">
        <v>857</v>
      </c>
      <c r="W631" s="81">
        <v>43527.92638888889</v>
      </c>
      <c r="X631" s="82" t="s">
        <v>1050</v>
      </c>
      <c r="Y631" s="79"/>
      <c r="Z631" s="79"/>
      <c r="AA631" s="85" t="s">
        <v>1632</v>
      </c>
      <c r="AB631" s="79"/>
      <c r="AC631" s="79" t="b">
        <v>0</v>
      </c>
      <c r="AD631" s="79">
        <v>3</v>
      </c>
      <c r="AE631" s="85" t="s">
        <v>2100</v>
      </c>
      <c r="AF631" s="79" t="b">
        <v>0</v>
      </c>
      <c r="AG631" s="79" t="s">
        <v>2139</v>
      </c>
      <c r="AH631" s="79"/>
      <c r="AI631" s="85" t="s">
        <v>2100</v>
      </c>
      <c r="AJ631" s="79" t="b">
        <v>0</v>
      </c>
      <c r="AK631" s="79">
        <v>0</v>
      </c>
      <c r="AL631" s="85" t="s">
        <v>2100</v>
      </c>
      <c r="AM631" s="79" t="s">
        <v>2144</v>
      </c>
      <c r="AN631" s="79" t="b">
        <v>0</v>
      </c>
      <c r="AO631" s="85" t="s">
        <v>1632</v>
      </c>
      <c r="AP631" s="79" t="s">
        <v>178</v>
      </c>
      <c r="AQ631" s="79">
        <v>0</v>
      </c>
      <c r="AR631" s="79">
        <v>0</v>
      </c>
      <c r="AS631" s="79"/>
      <c r="AT631" s="79"/>
      <c r="AU631" s="79"/>
      <c r="AV631" s="79"/>
      <c r="AW631" s="79"/>
      <c r="AX631" s="79"/>
      <c r="AY631" s="79"/>
      <c r="AZ631" s="79"/>
      <c r="BA631" s="78" t="str">
        <f>REPLACE(INDEX(GroupVertices[Group],MATCH(Edges[[#This Row],[Vertex 1]],GroupVertices[Vertex],0)),1,1,"")</f>
        <v>3</v>
      </c>
      <c r="BB631" s="78" t="str">
        <f>REPLACE(INDEX(GroupVertices[Group],MATCH(Edges[[#This Row],[Vertex 2]],GroupVertices[Vertex],0)),1,1,"")</f>
        <v>3</v>
      </c>
    </row>
    <row r="632" spans="1:54" ht="15">
      <c r="A632" s="65" t="s">
        <v>267</v>
      </c>
      <c r="B632" s="65" t="s">
        <v>267</v>
      </c>
      <c r="C632" s="66" t="s">
        <v>2795</v>
      </c>
      <c r="D632" s="67"/>
      <c r="E632" s="68"/>
      <c r="F632" s="69"/>
      <c r="G632" s="66"/>
      <c r="H632" s="70"/>
      <c r="I632" s="71"/>
      <c r="J632" s="71"/>
      <c r="K632" s="34" t="s">
        <v>65</v>
      </c>
      <c r="L632" s="77">
        <v>632</v>
      </c>
      <c r="M632" s="77"/>
      <c r="N632" s="73"/>
      <c r="O632" s="79" t="s">
        <v>178</v>
      </c>
      <c r="P632" s="81">
        <v>43527.945752314816</v>
      </c>
      <c r="Q632" s="79" t="s">
        <v>444</v>
      </c>
      <c r="R632" s="79"/>
      <c r="S632" s="79"/>
      <c r="T632" s="79" t="s">
        <v>787</v>
      </c>
      <c r="U632" s="79"/>
      <c r="V632" s="82" t="s">
        <v>857</v>
      </c>
      <c r="W632" s="81">
        <v>43527.945752314816</v>
      </c>
      <c r="X632" s="82" t="s">
        <v>1060</v>
      </c>
      <c r="Y632" s="79"/>
      <c r="Z632" s="79"/>
      <c r="AA632" s="85" t="s">
        <v>1642</v>
      </c>
      <c r="AB632" s="85" t="s">
        <v>1629</v>
      </c>
      <c r="AC632" s="79" t="b">
        <v>0</v>
      </c>
      <c r="AD632" s="79">
        <v>1</v>
      </c>
      <c r="AE632" s="85" t="s">
        <v>2115</v>
      </c>
      <c r="AF632" s="79" t="b">
        <v>0</v>
      </c>
      <c r="AG632" s="79" t="s">
        <v>2139</v>
      </c>
      <c r="AH632" s="79"/>
      <c r="AI632" s="85" t="s">
        <v>2100</v>
      </c>
      <c r="AJ632" s="79" t="b">
        <v>0</v>
      </c>
      <c r="AK632" s="79">
        <v>0</v>
      </c>
      <c r="AL632" s="85" t="s">
        <v>2100</v>
      </c>
      <c r="AM632" s="79" t="s">
        <v>2144</v>
      </c>
      <c r="AN632" s="79" t="b">
        <v>0</v>
      </c>
      <c r="AO632" s="85" t="s">
        <v>1629</v>
      </c>
      <c r="AP632" s="79" t="s">
        <v>178</v>
      </c>
      <c r="AQ632" s="79">
        <v>0</v>
      </c>
      <c r="AR632" s="79">
        <v>0</v>
      </c>
      <c r="AS632" s="79"/>
      <c r="AT632" s="79"/>
      <c r="AU632" s="79"/>
      <c r="AV632" s="79"/>
      <c r="AW632" s="79"/>
      <c r="AX632" s="79"/>
      <c r="AY632" s="79"/>
      <c r="AZ632" s="79"/>
      <c r="BA632" s="78" t="str">
        <f>REPLACE(INDEX(GroupVertices[Group],MATCH(Edges[[#This Row],[Vertex 1]],GroupVertices[Vertex],0)),1,1,"")</f>
        <v>3</v>
      </c>
      <c r="BB632" s="78" t="str">
        <f>REPLACE(INDEX(GroupVertices[Group],MATCH(Edges[[#This Row],[Vertex 2]],GroupVertices[Vertex],0)),1,1,"")</f>
        <v>3</v>
      </c>
    </row>
    <row r="633" spans="1:54" ht="15">
      <c r="A633" s="65" t="s">
        <v>317</v>
      </c>
      <c r="B633" s="65" t="s">
        <v>317</v>
      </c>
      <c r="C633" s="66" t="s">
        <v>2795</v>
      </c>
      <c r="D633" s="67"/>
      <c r="E633" s="68"/>
      <c r="F633" s="69"/>
      <c r="G633" s="66"/>
      <c r="H633" s="70"/>
      <c r="I633" s="71"/>
      <c r="J633" s="71"/>
      <c r="K633" s="34" t="s">
        <v>65</v>
      </c>
      <c r="L633" s="77">
        <v>633</v>
      </c>
      <c r="M633" s="77"/>
      <c r="N633" s="73"/>
      <c r="O633" s="79" t="s">
        <v>178</v>
      </c>
      <c r="P633" s="81">
        <v>43535.685115740744</v>
      </c>
      <c r="Q633" s="79" t="s">
        <v>743</v>
      </c>
      <c r="R633" s="79"/>
      <c r="S633" s="79"/>
      <c r="T633" s="79" t="s">
        <v>787</v>
      </c>
      <c r="U633" s="79"/>
      <c r="V633" s="82" t="s">
        <v>907</v>
      </c>
      <c r="W633" s="81">
        <v>43535.685115740744</v>
      </c>
      <c r="X633" s="82" t="s">
        <v>1489</v>
      </c>
      <c r="Y633" s="79"/>
      <c r="Z633" s="79"/>
      <c r="AA633" s="85" t="s">
        <v>2088</v>
      </c>
      <c r="AB633" s="79"/>
      <c r="AC633" s="79" t="b">
        <v>0</v>
      </c>
      <c r="AD633" s="79">
        <v>0</v>
      </c>
      <c r="AE633" s="85" t="s">
        <v>2100</v>
      </c>
      <c r="AF633" s="79" t="b">
        <v>0</v>
      </c>
      <c r="AG633" s="79" t="s">
        <v>2139</v>
      </c>
      <c r="AH633" s="79"/>
      <c r="AI633" s="85" t="s">
        <v>2100</v>
      </c>
      <c r="AJ633" s="79" t="b">
        <v>0</v>
      </c>
      <c r="AK633" s="79">
        <v>0</v>
      </c>
      <c r="AL633" s="85" t="s">
        <v>2100</v>
      </c>
      <c r="AM633" s="79" t="s">
        <v>2145</v>
      </c>
      <c r="AN633" s="79" t="b">
        <v>0</v>
      </c>
      <c r="AO633" s="85" t="s">
        <v>2088</v>
      </c>
      <c r="AP633" s="79" t="s">
        <v>178</v>
      </c>
      <c r="AQ633" s="79">
        <v>0</v>
      </c>
      <c r="AR633" s="79">
        <v>0</v>
      </c>
      <c r="AS633" s="79"/>
      <c r="AT633" s="79"/>
      <c r="AU633" s="79"/>
      <c r="AV633" s="79"/>
      <c r="AW633" s="79"/>
      <c r="AX633" s="79"/>
      <c r="AY633" s="79"/>
      <c r="AZ633" s="79"/>
      <c r="BA633" s="78" t="str">
        <f>REPLACE(INDEX(GroupVertices[Group],MATCH(Edges[[#This Row],[Vertex 1]],GroupVertices[Vertex],0)),1,1,"")</f>
        <v>6</v>
      </c>
      <c r="BB633" s="78" t="str">
        <f>REPLACE(INDEX(GroupVertices[Group],MATCH(Edges[[#This Row],[Vertex 2]],GroupVertices[Vertex],0)),1,1,"")</f>
        <v>6</v>
      </c>
    </row>
    <row r="634" spans="1:54" ht="15">
      <c r="A634" s="65" t="s">
        <v>225</v>
      </c>
      <c r="B634" s="65" t="s">
        <v>264</v>
      </c>
      <c r="C634" s="66" t="s">
        <v>2796</v>
      </c>
      <c r="D634" s="67"/>
      <c r="E634" s="68"/>
      <c r="F634" s="69"/>
      <c r="G634" s="66"/>
      <c r="H634" s="70"/>
      <c r="I634" s="71"/>
      <c r="J634" s="71"/>
      <c r="K634" s="34" t="s">
        <v>65</v>
      </c>
      <c r="L634" s="77">
        <v>634</v>
      </c>
      <c r="M634" s="77"/>
      <c r="N634" s="73"/>
      <c r="O634" s="79" t="s">
        <v>325</v>
      </c>
      <c r="P634" s="81">
        <v>43527.909895833334</v>
      </c>
      <c r="Q634" s="79" t="s">
        <v>341</v>
      </c>
      <c r="R634" s="79"/>
      <c r="S634" s="79"/>
      <c r="T634" s="79"/>
      <c r="U634" s="79"/>
      <c r="V634" s="82" t="s">
        <v>816</v>
      </c>
      <c r="W634" s="81">
        <v>43527.909895833334</v>
      </c>
      <c r="X634" s="82" t="s">
        <v>924</v>
      </c>
      <c r="Y634" s="79"/>
      <c r="Z634" s="79"/>
      <c r="AA634" s="85" t="s">
        <v>1506</v>
      </c>
      <c r="AB634" s="79"/>
      <c r="AC634" s="79" t="b">
        <v>0</v>
      </c>
      <c r="AD634" s="79">
        <v>0</v>
      </c>
      <c r="AE634" s="85" t="s">
        <v>2100</v>
      </c>
      <c r="AF634" s="79" t="b">
        <v>0</v>
      </c>
      <c r="AG634" s="79" t="s">
        <v>2139</v>
      </c>
      <c r="AH634" s="79"/>
      <c r="AI634" s="85" t="s">
        <v>2100</v>
      </c>
      <c r="AJ634" s="79" t="b">
        <v>0</v>
      </c>
      <c r="AK634" s="79">
        <v>4</v>
      </c>
      <c r="AL634" s="85" t="s">
        <v>1916</v>
      </c>
      <c r="AM634" s="79" t="s">
        <v>2145</v>
      </c>
      <c r="AN634" s="79" t="b">
        <v>0</v>
      </c>
      <c r="AO634" s="85" t="s">
        <v>1916</v>
      </c>
      <c r="AP634" s="79" t="s">
        <v>178</v>
      </c>
      <c r="AQ634" s="79">
        <v>0</v>
      </c>
      <c r="AR634" s="79">
        <v>0</v>
      </c>
      <c r="AS634" s="79"/>
      <c r="AT634" s="79"/>
      <c r="AU634" s="79"/>
      <c r="AV634" s="79"/>
      <c r="AW634" s="79"/>
      <c r="AX634" s="79"/>
      <c r="AY634" s="79"/>
      <c r="AZ634" s="79"/>
      <c r="BA634" s="78" t="str">
        <f>REPLACE(INDEX(GroupVertices[Group],MATCH(Edges[[#This Row],[Vertex 1]],GroupVertices[Vertex],0)),1,1,"")</f>
        <v>3</v>
      </c>
      <c r="BB634" s="78" t="str">
        <f>REPLACE(INDEX(GroupVertices[Group],MATCH(Edges[[#This Row],[Vertex 2]],GroupVertices[Vertex],0)),1,1,"")</f>
        <v>3</v>
      </c>
    </row>
    <row r="635" spans="1:54" ht="15">
      <c r="A635" s="65" t="s">
        <v>291</v>
      </c>
      <c r="B635" s="65" t="s">
        <v>264</v>
      </c>
      <c r="C635" s="66" t="s">
        <v>2796</v>
      </c>
      <c r="D635" s="67"/>
      <c r="E635" s="68"/>
      <c r="F635" s="69"/>
      <c r="G635" s="66"/>
      <c r="H635" s="70"/>
      <c r="I635" s="71"/>
      <c r="J635" s="71"/>
      <c r="K635" s="34" t="s">
        <v>65</v>
      </c>
      <c r="L635" s="77">
        <v>635</v>
      </c>
      <c r="M635" s="77"/>
      <c r="N635" s="73"/>
      <c r="O635" s="79" t="s">
        <v>325</v>
      </c>
      <c r="P635" s="81">
        <v>43527.908634259256</v>
      </c>
      <c r="Q635" s="79" t="s">
        <v>339</v>
      </c>
      <c r="R635" s="79"/>
      <c r="S635" s="79"/>
      <c r="T635" s="79"/>
      <c r="U635" s="79"/>
      <c r="V635" s="82" t="s">
        <v>881</v>
      </c>
      <c r="W635" s="81">
        <v>43527.908634259256</v>
      </c>
      <c r="X635" s="82" t="s">
        <v>1141</v>
      </c>
      <c r="Y635" s="79"/>
      <c r="Z635" s="79"/>
      <c r="AA635" s="85" t="s">
        <v>1724</v>
      </c>
      <c r="AB635" s="79"/>
      <c r="AC635" s="79" t="b">
        <v>0</v>
      </c>
      <c r="AD635" s="79">
        <v>0</v>
      </c>
      <c r="AE635" s="85" t="s">
        <v>2100</v>
      </c>
      <c r="AF635" s="79" t="b">
        <v>0</v>
      </c>
      <c r="AG635" s="79" t="s">
        <v>2139</v>
      </c>
      <c r="AH635" s="79"/>
      <c r="AI635" s="85" t="s">
        <v>2100</v>
      </c>
      <c r="AJ635" s="79" t="b">
        <v>0</v>
      </c>
      <c r="AK635" s="79">
        <v>7</v>
      </c>
      <c r="AL635" s="85" t="s">
        <v>1914</v>
      </c>
      <c r="AM635" s="79" t="s">
        <v>2147</v>
      </c>
      <c r="AN635" s="79" t="b">
        <v>0</v>
      </c>
      <c r="AO635" s="85" t="s">
        <v>1914</v>
      </c>
      <c r="AP635" s="79" t="s">
        <v>178</v>
      </c>
      <c r="AQ635" s="79">
        <v>0</v>
      </c>
      <c r="AR635" s="79">
        <v>0</v>
      </c>
      <c r="AS635" s="79"/>
      <c r="AT635" s="79"/>
      <c r="AU635" s="79"/>
      <c r="AV635" s="79"/>
      <c r="AW635" s="79"/>
      <c r="AX635" s="79"/>
      <c r="AY635" s="79"/>
      <c r="AZ635" s="79"/>
      <c r="BA635" s="78" t="str">
        <f>REPLACE(INDEX(GroupVertices[Group],MATCH(Edges[[#This Row],[Vertex 1]],GroupVertices[Vertex],0)),1,1,"")</f>
        <v>3</v>
      </c>
      <c r="BB635" s="78" t="str">
        <f>REPLACE(INDEX(GroupVertices[Group],MATCH(Edges[[#This Row],[Vertex 2]],GroupVertices[Vertex],0)),1,1,"")</f>
        <v>3</v>
      </c>
    </row>
    <row r="636" spans="1:54" ht="15">
      <c r="A636" s="65" t="s">
        <v>275</v>
      </c>
      <c r="B636" s="65" t="s">
        <v>264</v>
      </c>
      <c r="C636" s="66" t="s">
        <v>2796</v>
      </c>
      <c r="D636" s="67"/>
      <c r="E636" s="68"/>
      <c r="F636" s="69"/>
      <c r="G636" s="66"/>
      <c r="H636" s="70"/>
      <c r="I636" s="71"/>
      <c r="J636" s="71"/>
      <c r="K636" s="34" t="s">
        <v>65</v>
      </c>
      <c r="L636" s="77">
        <v>636</v>
      </c>
      <c r="M636" s="77"/>
      <c r="N636" s="73"/>
      <c r="O636" s="79" t="s">
        <v>325</v>
      </c>
      <c r="P636" s="81">
        <v>43534.887337962966</v>
      </c>
      <c r="Q636" s="79" t="s">
        <v>414</v>
      </c>
      <c r="R636" s="79"/>
      <c r="S636" s="79"/>
      <c r="T636" s="79"/>
      <c r="U636" s="79"/>
      <c r="V636" s="82" t="s">
        <v>865</v>
      </c>
      <c r="W636" s="81">
        <v>43534.887337962966</v>
      </c>
      <c r="X636" s="82" t="s">
        <v>1020</v>
      </c>
      <c r="Y636" s="79"/>
      <c r="Z636" s="79"/>
      <c r="AA636" s="85" t="s">
        <v>1602</v>
      </c>
      <c r="AB636" s="79"/>
      <c r="AC636" s="79" t="b">
        <v>0</v>
      </c>
      <c r="AD636" s="79">
        <v>0</v>
      </c>
      <c r="AE636" s="85" t="s">
        <v>2100</v>
      </c>
      <c r="AF636" s="79" t="b">
        <v>0</v>
      </c>
      <c r="AG636" s="79" t="s">
        <v>2139</v>
      </c>
      <c r="AH636" s="79"/>
      <c r="AI636" s="85" t="s">
        <v>2100</v>
      </c>
      <c r="AJ636" s="79" t="b">
        <v>0</v>
      </c>
      <c r="AK636" s="79">
        <v>3</v>
      </c>
      <c r="AL636" s="85" t="s">
        <v>1924</v>
      </c>
      <c r="AM636" s="79" t="s">
        <v>2145</v>
      </c>
      <c r="AN636" s="79" t="b">
        <v>0</v>
      </c>
      <c r="AO636" s="85" t="s">
        <v>1924</v>
      </c>
      <c r="AP636" s="79" t="s">
        <v>178</v>
      </c>
      <c r="AQ636" s="79">
        <v>0</v>
      </c>
      <c r="AR636" s="79">
        <v>0</v>
      </c>
      <c r="AS636" s="79"/>
      <c r="AT636" s="79"/>
      <c r="AU636" s="79"/>
      <c r="AV636" s="79"/>
      <c r="AW636" s="79"/>
      <c r="AX636" s="79"/>
      <c r="AY636" s="79"/>
      <c r="AZ636" s="79"/>
      <c r="BA636" s="78" t="str">
        <f>REPLACE(INDEX(GroupVertices[Group],MATCH(Edges[[#This Row],[Vertex 1]],GroupVertices[Vertex],0)),1,1,"")</f>
        <v>1</v>
      </c>
      <c r="BB636" s="78" t="str">
        <f>REPLACE(INDEX(GroupVertices[Group],MATCH(Edges[[#This Row],[Vertex 2]],GroupVertices[Vertex],0)),1,1,"")</f>
        <v>3</v>
      </c>
    </row>
    <row r="637" spans="1:54" ht="15">
      <c r="A637" s="65" t="s">
        <v>289</v>
      </c>
      <c r="B637" s="65" t="s">
        <v>264</v>
      </c>
      <c r="C637" s="66" t="s">
        <v>2796</v>
      </c>
      <c r="D637" s="67"/>
      <c r="E637" s="68"/>
      <c r="F637" s="69"/>
      <c r="G637" s="66"/>
      <c r="H637" s="70"/>
      <c r="I637" s="71"/>
      <c r="J637" s="71"/>
      <c r="K637" s="34" t="s">
        <v>65</v>
      </c>
      <c r="L637" s="77">
        <v>637</v>
      </c>
      <c r="M637" s="77"/>
      <c r="N637" s="73"/>
      <c r="O637" s="79" t="s">
        <v>325</v>
      </c>
      <c r="P637" s="81">
        <v>43534.90662037037</v>
      </c>
      <c r="Q637" s="79" t="s">
        <v>414</v>
      </c>
      <c r="R637" s="79"/>
      <c r="S637" s="79"/>
      <c r="T637" s="79"/>
      <c r="U637" s="79"/>
      <c r="V637" s="82" t="s">
        <v>879</v>
      </c>
      <c r="W637" s="81">
        <v>43534.90662037037</v>
      </c>
      <c r="X637" s="82" t="s">
        <v>1139</v>
      </c>
      <c r="Y637" s="79"/>
      <c r="Z637" s="79"/>
      <c r="AA637" s="85" t="s">
        <v>1721</v>
      </c>
      <c r="AB637" s="79"/>
      <c r="AC637" s="79" t="b">
        <v>0</v>
      </c>
      <c r="AD637" s="79">
        <v>0</v>
      </c>
      <c r="AE637" s="85" t="s">
        <v>2100</v>
      </c>
      <c r="AF637" s="79" t="b">
        <v>0</v>
      </c>
      <c r="AG637" s="79" t="s">
        <v>2139</v>
      </c>
      <c r="AH637" s="79"/>
      <c r="AI637" s="85" t="s">
        <v>2100</v>
      </c>
      <c r="AJ637" s="79" t="b">
        <v>0</v>
      </c>
      <c r="AK637" s="79">
        <v>3</v>
      </c>
      <c r="AL637" s="85" t="s">
        <v>1924</v>
      </c>
      <c r="AM637" s="79" t="s">
        <v>2145</v>
      </c>
      <c r="AN637" s="79" t="b">
        <v>0</v>
      </c>
      <c r="AO637" s="85" t="s">
        <v>1924</v>
      </c>
      <c r="AP637" s="79" t="s">
        <v>178</v>
      </c>
      <c r="AQ637" s="79">
        <v>0</v>
      </c>
      <c r="AR637" s="79">
        <v>0</v>
      </c>
      <c r="AS637" s="79"/>
      <c r="AT637" s="79"/>
      <c r="AU637" s="79"/>
      <c r="AV637" s="79"/>
      <c r="AW637" s="79"/>
      <c r="AX637" s="79"/>
      <c r="AY637" s="79"/>
      <c r="AZ637" s="79"/>
      <c r="BA637" s="78" t="str">
        <f>REPLACE(INDEX(GroupVertices[Group],MATCH(Edges[[#This Row],[Vertex 1]],GroupVertices[Vertex],0)),1,1,"")</f>
        <v>3</v>
      </c>
      <c r="BB637" s="78" t="str">
        <f>REPLACE(INDEX(GroupVertices[Group],MATCH(Edges[[#This Row],[Vertex 2]],GroupVertices[Vertex],0)),1,1,"")</f>
        <v>3</v>
      </c>
    </row>
    <row r="638" spans="1:54" ht="15">
      <c r="A638" s="65" t="s">
        <v>223</v>
      </c>
      <c r="B638" s="65" t="s">
        <v>264</v>
      </c>
      <c r="C638" s="66" t="s">
        <v>2796</v>
      </c>
      <c r="D638" s="67"/>
      <c r="E638" s="68"/>
      <c r="F638" s="69"/>
      <c r="G638" s="66"/>
      <c r="H638" s="70"/>
      <c r="I638" s="71"/>
      <c r="J638" s="71"/>
      <c r="K638" s="34" t="s">
        <v>65</v>
      </c>
      <c r="L638" s="77">
        <v>638</v>
      </c>
      <c r="M638" s="77"/>
      <c r="N638" s="73"/>
      <c r="O638" s="79" t="s">
        <v>325</v>
      </c>
      <c r="P638" s="81">
        <v>43527.90225694444</v>
      </c>
      <c r="Q638" s="79" t="s">
        <v>339</v>
      </c>
      <c r="R638" s="79"/>
      <c r="S638" s="79"/>
      <c r="T638" s="79"/>
      <c r="U638" s="79"/>
      <c r="V638" s="82" t="s">
        <v>814</v>
      </c>
      <c r="W638" s="81">
        <v>43527.90225694444</v>
      </c>
      <c r="X638" s="82" t="s">
        <v>922</v>
      </c>
      <c r="Y638" s="79"/>
      <c r="Z638" s="79"/>
      <c r="AA638" s="85" t="s">
        <v>1504</v>
      </c>
      <c r="AB638" s="79"/>
      <c r="AC638" s="79" t="b">
        <v>0</v>
      </c>
      <c r="AD638" s="79">
        <v>0</v>
      </c>
      <c r="AE638" s="85" t="s">
        <v>2100</v>
      </c>
      <c r="AF638" s="79" t="b">
        <v>0</v>
      </c>
      <c r="AG638" s="79" t="s">
        <v>2139</v>
      </c>
      <c r="AH638" s="79"/>
      <c r="AI638" s="85" t="s">
        <v>2100</v>
      </c>
      <c r="AJ638" s="79" t="b">
        <v>0</v>
      </c>
      <c r="AK638" s="79">
        <v>7</v>
      </c>
      <c r="AL638" s="85" t="s">
        <v>1914</v>
      </c>
      <c r="AM638" s="79" t="s">
        <v>2144</v>
      </c>
      <c r="AN638" s="79" t="b">
        <v>0</v>
      </c>
      <c r="AO638" s="85" t="s">
        <v>1914</v>
      </c>
      <c r="AP638" s="79" t="s">
        <v>178</v>
      </c>
      <c r="AQ638" s="79">
        <v>0</v>
      </c>
      <c r="AR638" s="79">
        <v>0</v>
      </c>
      <c r="AS638" s="79"/>
      <c r="AT638" s="79"/>
      <c r="AU638" s="79"/>
      <c r="AV638" s="79"/>
      <c r="AW638" s="79"/>
      <c r="AX638" s="79"/>
      <c r="AY638" s="79"/>
      <c r="AZ638" s="79"/>
      <c r="BA638" s="78" t="str">
        <f>REPLACE(INDEX(GroupVertices[Group],MATCH(Edges[[#This Row],[Vertex 1]],GroupVertices[Vertex],0)),1,1,"")</f>
        <v>3</v>
      </c>
      <c r="BB638" s="78" t="str">
        <f>REPLACE(INDEX(GroupVertices[Group],MATCH(Edges[[#This Row],[Vertex 2]],GroupVertices[Vertex],0)),1,1,"")</f>
        <v>3</v>
      </c>
    </row>
    <row r="639" spans="1:54" ht="15">
      <c r="A639" s="65" t="s">
        <v>301</v>
      </c>
      <c r="B639" s="65" t="s">
        <v>264</v>
      </c>
      <c r="C639" s="66" t="s">
        <v>2796</v>
      </c>
      <c r="D639" s="67"/>
      <c r="E639" s="68"/>
      <c r="F639" s="69"/>
      <c r="G639" s="66"/>
      <c r="H639" s="70"/>
      <c r="I639" s="71"/>
      <c r="J639" s="71"/>
      <c r="K639" s="34" t="s">
        <v>65</v>
      </c>
      <c r="L639" s="77">
        <v>639</v>
      </c>
      <c r="M639" s="77"/>
      <c r="N639" s="73"/>
      <c r="O639" s="79" t="s">
        <v>325</v>
      </c>
      <c r="P639" s="81">
        <v>43534.93821759259</v>
      </c>
      <c r="Q639" s="79" t="s">
        <v>545</v>
      </c>
      <c r="R639" s="79"/>
      <c r="S639" s="79"/>
      <c r="T639" s="79" t="s">
        <v>787</v>
      </c>
      <c r="U639" s="79"/>
      <c r="V639" s="82" t="s">
        <v>891</v>
      </c>
      <c r="W639" s="81">
        <v>43534.93821759259</v>
      </c>
      <c r="X639" s="82" t="s">
        <v>1231</v>
      </c>
      <c r="Y639" s="79"/>
      <c r="Z639" s="79"/>
      <c r="AA639" s="85" t="s">
        <v>1815</v>
      </c>
      <c r="AB639" s="79"/>
      <c r="AC639" s="79" t="b">
        <v>0</v>
      </c>
      <c r="AD639" s="79">
        <v>0</v>
      </c>
      <c r="AE639" s="85" t="s">
        <v>2100</v>
      </c>
      <c r="AF639" s="79" t="b">
        <v>0</v>
      </c>
      <c r="AG639" s="79" t="s">
        <v>2139</v>
      </c>
      <c r="AH639" s="79"/>
      <c r="AI639" s="85" t="s">
        <v>2100</v>
      </c>
      <c r="AJ639" s="79" t="b">
        <v>0</v>
      </c>
      <c r="AK639" s="79">
        <v>3</v>
      </c>
      <c r="AL639" s="85" t="s">
        <v>1923</v>
      </c>
      <c r="AM639" s="79" t="s">
        <v>2147</v>
      </c>
      <c r="AN639" s="79" t="b">
        <v>0</v>
      </c>
      <c r="AO639" s="85" t="s">
        <v>1923</v>
      </c>
      <c r="AP639" s="79" t="s">
        <v>178</v>
      </c>
      <c r="AQ639" s="79">
        <v>0</v>
      </c>
      <c r="AR639" s="79">
        <v>0</v>
      </c>
      <c r="AS639" s="79"/>
      <c r="AT639" s="79"/>
      <c r="AU639" s="79"/>
      <c r="AV639" s="79"/>
      <c r="AW639" s="79"/>
      <c r="AX639" s="79"/>
      <c r="AY639" s="79"/>
      <c r="AZ639" s="79"/>
      <c r="BA639" s="78" t="str">
        <f>REPLACE(INDEX(GroupVertices[Group],MATCH(Edges[[#This Row],[Vertex 1]],GroupVertices[Vertex],0)),1,1,"")</f>
        <v>3</v>
      </c>
      <c r="BB639" s="78" t="str">
        <f>REPLACE(INDEX(GroupVertices[Group],MATCH(Edges[[#This Row],[Vertex 2]],GroupVertices[Vertex],0)),1,1,"")</f>
        <v>3</v>
      </c>
    </row>
    <row r="640" spans="1:54" ht="15">
      <c r="A640" s="65" t="s">
        <v>285</v>
      </c>
      <c r="B640" s="65" t="s">
        <v>264</v>
      </c>
      <c r="C640" s="66" t="s">
        <v>2797</v>
      </c>
      <c r="D640" s="67"/>
      <c r="E640" s="68"/>
      <c r="F640" s="69"/>
      <c r="G640" s="66"/>
      <c r="H640" s="70"/>
      <c r="I640" s="71"/>
      <c r="J640" s="71"/>
      <c r="K640" s="34" t="s">
        <v>65</v>
      </c>
      <c r="L640" s="77">
        <v>640</v>
      </c>
      <c r="M640" s="77"/>
      <c r="N640" s="73"/>
      <c r="O640" s="79" t="s">
        <v>327</v>
      </c>
      <c r="P640" s="81">
        <v>43527.916875</v>
      </c>
      <c r="Q640" s="79" t="s">
        <v>648</v>
      </c>
      <c r="R640" s="79"/>
      <c r="S640" s="79"/>
      <c r="T640" s="79" t="s">
        <v>787</v>
      </c>
      <c r="U640" s="79"/>
      <c r="V640" s="82" t="s">
        <v>875</v>
      </c>
      <c r="W640" s="81">
        <v>43527.916875</v>
      </c>
      <c r="X640" s="82" t="s">
        <v>1341</v>
      </c>
      <c r="Y640" s="79"/>
      <c r="Z640" s="79"/>
      <c r="AA640" s="85" t="s">
        <v>1925</v>
      </c>
      <c r="AB640" s="85" t="s">
        <v>1915</v>
      </c>
      <c r="AC640" s="79" t="b">
        <v>0</v>
      </c>
      <c r="AD640" s="79">
        <v>4</v>
      </c>
      <c r="AE640" s="85" t="s">
        <v>2133</v>
      </c>
      <c r="AF640" s="79" t="b">
        <v>0</v>
      </c>
      <c r="AG640" s="79" t="s">
        <v>2139</v>
      </c>
      <c r="AH640" s="79"/>
      <c r="AI640" s="85" t="s">
        <v>2100</v>
      </c>
      <c r="AJ640" s="79" t="b">
        <v>0</v>
      </c>
      <c r="AK640" s="79">
        <v>0</v>
      </c>
      <c r="AL640" s="85" t="s">
        <v>2100</v>
      </c>
      <c r="AM640" s="79" t="s">
        <v>2144</v>
      </c>
      <c r="AN640" s="79" t="b">
        <v>0</v>
      </c>
      <c r="AO640" s="85" t="s">
        <v>1915</v>
      </c>
      <c r="AP640" s="79" t="s">
        <v>178</v>
      </c>
      <c r="AQ640" s="79">
        <v>0</v>
      </c>
      <c r="AR640" s="79">
        <v>0</v>
      </c>
      <c r="AS640" s="79"/>
      <c r="AT640" s="79"/>
      <c r="AU640" s="79"/>
      <c r="AV640" s="79"/>
      <c r="AW640" s="79"/>
      <c r="AX640" s="79"/>
      <c r="AY640" s="79"/>
      <c r="AZ640" s="79"/>
      <c r="BA640" s="78" t="str">
        <f>REPLACE(INDEX(GroupVertices[Group],MATCH(Edges[[#This Row],[Vertex 1]],GroupVertices[Vertex],0)),1,1,"")</f>
        <v>4</v>
      </c>
      <c r="BB640" s="78" t="str">
        <f>REPLACE(INDEX(GroupVertices[Group],MATCH(Edges[[#This Row],[Vertex 2]],GroupVertices[Vertex],0)),1,1,"")</f>
        <v>3</v>
      </c>
    </row>
    <row r="641" spans="1:54" ht="15">
      <c r="A641" s="65" t="s">
        <v>285</v>
      </c>
      <c r="B641" s="65" t="s">
        <v>264</v>
      </c>
      <c r="C641" s="66" t="s">
        <v>2797</v>
      </c>
      <c r="D641" s="67"/>
      <c r="E641" s="68"/>
      <c r="F641" s="69"/>
      <c r="G641" s="66"/>
      <c r="H641" s="70"/>
      <c r="I641" s="71"/>
      <c r="J641" s="71"/>
      <c r="K641" s="34" t="s">
        <v>65</v>
      </c>
      <c r="L641" s="77">
        <v>641</v>
      </c>
      <c r="M641" s="77"/>
      <c r="N641" s="73"/>
      <c r="O641" s="79" t="s">
        <v>327</v>
      </c>
      <c r="P641" s="81">
        <v>43534.852430555555</v>
      </c>
      <c r="Q641" s="79" t="s">
        <v>637</v>
      </c>
      <c r="R641" s="79"/>
      <c r="S641" s="79"/>
      <c r="T641" s="79" t="s">
        <v>787</v>
      </c>
      <c r="U641" s="79"/>
      <c r="V641" s="82" t="s">
        <v>875</v>
      </c>
      <c r="W641" s="81">
        <v>43534.852430555555</v>
      </c>
      <c r="X641" s="82" t="s">
        <v>1320</v>
      </c>
      <c r="Y641" s="79"/>
      <c r="Z641" s="79"/>
      <c r="AA641" s="85" t="s">
        <v>1904</v>
      </c>
      <c r="AB641" s="85" t="s">
        <v>2096</v>
      </c>
      <c r="AC641" s="79" t="b">
        <v>0</v>
      </c>
      <c r="AD641" s="79">
        <v>4</v>
      </c>
      <c r="AE641" s="85" t="s">
        <v>2133</v>
      </c>
      <c r="AF641" s="79" t="b">
        <v>0</v>
      </c>
      <c r="AG641" s="79" t="s">
        <v>2139</v>
      </c>
      <c r="AH641" s="79"/>
      <c r="AI641" s="85" t="s">
        <v>2100</v>
      </c>
      <c r="AJ641" s="79" t="b">
        <v>0</v>
      </c>
      <c r="AK641" s="79">
        <v>0</v>
      </c>
      <c r="AL641" s="85" t="s">
        <v>2100</v>
      </c>
      <c r="AM641" s="79" t="s">
        <v>2144</v>
      </c>
      <c r="AN641" s="79" t="b">
        <v>0</v>
      </c>
      <c r="AO641" s="85" t="s">
        <v>2096</v>
      </c>
      <c r="AP641" s="79" t="s">
        <v>178</v>
      </c>
      <c r="AQ641" s="79">
        <v>0</v>
      </c>
      <c r="AR641" s="79">
        <v>0</v>
      </c>
      <c r="AS641" s="79"/>
      <c r="AT641" s="79"/>
      <c r="AU641" s="79"/>
      <c r="AV641" s="79"/>
      <c r="AW641" s="79"/>
      <c r="AX641" s="79"/>
      <c r="AY641" s="79"/>
      <c r="AZ641" s="79"/>
      <c r="BA641" s="78" t="str">
        <f>REPLACE(INDEX(GroupVertices[Group],MATCH(Edges[[#This Row],[Vertex 1]],GroupVertices[Vertex],0)),1,1,"")</f>
        <v>4</v>
      </c>
      <c r="BB641" s="78" t="str">
        <f>REPLACE(INDEX(GroupVertices[Group],MATCH(Edges[[#This Row],[Vertex 2]],GroupVertices[Vertex],0)),1,1,"")</f>
        <v>3</v>
      </c>
    </row>
    <row r="642" spans="1:54" ht="15">
      <c r="A642" s="65" t="s">
        <v>285</v>
      </c>
      <c r="B642" s="65" t="s">
        <v>264</v>
      </c>
      <c r="C642" s="66" t="s">
        <v>2797</v>
      </c>
      <c r="D642" s="67"/>
      <c r="E642" s="68"/>
      <c r="F642" s="69"/>
      <c r="G642" s="66"/>
      <c r="H642" s="70"/>
      <c r="I642" s="71"/>
      <c r="J642" s="71"/>
      <c r="K642" s="34" t="s">
        <v>65</v>
      </c>
      <c r="L642" s="77">
        <v>642</v>
      </c>
      <c r="M642" s="77"/>
      <c r="N642" s="73"/>
      <c r="O642" s="79" t="s">
        <v>327</v>
      </c>
      <c r="P642" s="81">
        <v>43534.85304398148</v>
      </c>
      <c r="Q642" s="79" t="s">
        <v>638</v>
      </c>
      <c r="R642" s="79"/>
      <c r="S642" s="79"/>
      <c r="T642" s="79" t="s">
        <v>787</v>
      </c>
      <c r="U642" s="79"/>
      <c r="V642" s="82" t="s">
        <v>875</v>
      </c>
      <c r="W642" s="81">
        <v>43534.85304398148</v>
      </c>
      <c r="X642" s="82" t="s">
        <v>1321</v>
      </c>
      <c r="Y642" s="79"/>
      <c r="Z642" s="79"/>
      <c r="AA642" s="85" t="s">
        <v>1905</v>
      </c>
      <c r="AB642" s="85" t="s">
        <v>1904</v>
      </c>
      <c r="AC642" s="79" t="b">
        <v>0</v>
      </c>
      <c r="AD642" s="79">
        <v>1</v>
      </c>
      <c r="AE642" s="85" t="s">
        <v>2117</v>
      </c>
      <c r="AF642" s="79" t="b">
        <v>0</v>
      </c>
      <c r="AG642" s="79" t="s">
        <v>2139</v>
      </c>
      <c r="AH642" s="79"/>
      <c r="AI642" s="85" t="s">
        <v>2100</v>
      </c>
      <c r="AJ642" s="79" t="b">
        <v>0</v>
      </c>
      <c r="AK642" s="79">
        <v>0</v>
      </c>
      <c r="AL642" s="85" t="s">
        <v>2100</v>
      </c>
      <c r="AM642" s="79" t="s">
        <v>2144</v>
      </c>
      <c r="AN642" s="79" t="b">
        <v>0</v>
      </c>
      <c r="AO642" s="85" t="s">
        <v>1904</v>
      </c>
      <c r="AP642" s="79" t="s">
        <v>178</v>
      </c>
      <c r="AQ642" s="79">
        <v>0</v>
      </c>
      <c r="AR642" s="79">
        <v>0</v>
      </c>
      <c r="AS642" s="79"/>
      <c r="AT642" s="79"/>
      <c r="AU642" s="79"/>
      <c r="AV642" s="79"/>
      <c r="AW642" s="79"/>
      <c r="AX642" s="79"/>
      <c r="AY642" s="79"/>
      <c r="AZ642" s="79"/>
      <c r="BA642" s="78" t="str">
        <f>REPLACE(INDEX(GroupVertices[Group],MATCH(Edges[[#This Row],[Vertex 1]],GroupVertices[Vertex],0)),1,1,"")</f>
        <v>4</v>
      </c>
      <c r="BB642" s="78" t="str">
        <f>REPLACE(INDEX(GroupVertices[Group],MATCH(Edges[[#This Row],[Vertex 2]],GroupVertices[Vertex],0)),1,1,"")</f>
        <v>3</v>
      </c>
    </row>
    <row r="643" spans="1:54" ht="15">
      <c r="A643" s="65" t="s">
        <v>243</v>
      </c>
      <c r="B643" s="65" t="s">
        <v>264</v>
      </c>
      <c r="C643" s="66" t="s">
        <v>2796</v>
      </c>
      <c r="D643" s="67"/>
      <c r="E643" s="68"/>
      <c r="F643" s="69"/>
      <c r="G643" s="66"/>
      <c r="H643" s="70"/>
      <c r="I643" s="71"/>
      <c r="J643" s="71"/>
      <c r="K643" s="34" t="s">
        <v>65</v>
      </c>
      <c r="L643" s="77">
        <v>643</v>
      </c>
      <c r="M643" s="77"/>
      <c r="N643" s="73"/>
      <c r="O643" s="79" t="s">
        <v>325</v>
      </c>
      <c r="P643" s="81">
        <v>43528.13136574074</v>
      </c>
      <c r="Q643" s="79" t="s">
        <v>333</v>
      </c>
      <c r="R643" s="79"/>
      <c r="S643" s="79"/>
      <c r="T643" s="79"/>
      <c r="U643" s="79"/>
      <c r="V643" s="82" t="s">
        <v>834</v>
      </c>
      <c r="W643" s="81">
        <v>43528.13136574074</v>
      </c>
      <c r="X643" s="82" t="s">
        <v>952</v>
      </c>
      <c r="Y643" s="79"/>
      <c r="Z643" s="79"/>
      <c r="AA643" s="85" t="s">
        <v>1534</v>
      </c>
      <c r="AB643" s="79"/>
      <c r="AC643" s="79" t="b">
        <v>0</v>
      </c>
      <c r="AD643" s="79">
        <v>0</v>
      </c>
      <c r="AE643" s="85" t="s">
        <v>2100</v>
      </c>
      <c r="AF643" s="79" t="b">
        <v>0</v>
      </c>
      <c r="AG643" s="79" t="s">
        <v>2139</v>
      </c>
      <c r="AH643" s="79"/>
      <c r="AI643" s="85" t="s">
        <v>2100</v>
      </c>
      <c r="AJ643" s="79" t="b">
        <v>0</v>
      </c>
      <c r="AK643" s="79">
        <v>8</v>
      </c>
      <c r="AL643" s="85" t="s">
        <v>1570</v>
      </c>
      <c r="AM643" s="79" t="s">
        <v>2145</v>
      </c>
      <c r="AN643" s="79" t="b">
        <v>0</v>
      </c>
      <c r="AO643" s="85" t="s">
        <v>1570</v>
      </c>
      <c r="AP643" s="79" t="s">
        <v>178</v>
      </c>
      <c r="AQ643" s="79">
        <v>0</v>
      </c>
      <c r="AR643" s="79">
        <v>0</v>
      </c>
      <c r="AS643" s="79"/>
      <c r="AT643" s="79"/>
      <c r="AU643" s="79"/>
      <c r="AV643" s="79"/>
      <c r="AW643" s="79"/>
      <c r="AX643" s="79"/>
      <c r="AY643" s="79"/>
      <c r="AZ643" s="79"/>
      <c r="BA643" s="78" t="str">
        <f>REPLACE(INDEX(GroupVertices[Group],MATCH(Edges[[#This Row],[Vertex 1]],GroupVertices[Vertex],0)),1,1,"")</f>
        <v>5</v>
      </c>
      <c r="BB643" s="78" t="str">
        <f>REPLACE(INDEX(GroupVertices[Group],MATCH(Edges[[#This Row],[Vertex 2]],GroupVertices[Vertex],0)),1,1,"")</f>
        <v>3</v>
      </c>
    </row>
    <row r="644" spans="1:54" ht="15">
      <c r="A644" s="65" t="s">
        <v>241</v>
      </c>
      <c r="B644" s="65" t="s">
        <v>264</v>
      </c>
      <c r="C644" s="66" t="s">
        <v>2796</v>
      </c>
      <c r="D644" s="67"/>
      <c r="E644" s="68"/>
      <c r="F644" s="69"/>
      <c r="G644" s="66"/>
      <c r="H644" s="70"/>
      <c r="I644" s="71"/>
      <c r="J644" s="71"/>
      <c r="K644" s="34" t="s">
        <v>65</v>
      </c>
      <c r="L644" s="77">
        <v>644</v>
      </c>
      <c r="M644" s="77"/>
      <c r="N644" s="73"/>
      <c r="O644" s="79" t="s">
        <v>325</v>
      </c>
      <c r="P644" s="81">
        <v>43528.095555555556</v>
      </c>
      <c r="Q644" s="79" t="s">
        <v>339</v>
      </c>
      <c r="R644" s="79"/>
      <c r="S644" s="79"/>
      <c r="T644" s="79"/>
      <c r="U644" s="79"/>
      <c r="V644" s="82" t="s">
        <v>832</v>
      </c>
      <c r="W644" s="81">
        <v>43528.095555555556</v>
      </c>
      <c r="X644" s="82" t="s">
        <v>949</v>
      </c>
      <c r="Y644" s="79"/>
      <c r="Z644" s="79"/>
      <c r="AA644" s="85" t="s">
        <v>1531</v>
      </c>
      <c r="AB644" s="79"/>
      <c r="AC644" s="79" t="b">
        <v>0</v>
      </c>
      <c r="AD644" s="79">
        <v>0</v>
      </c>
      <c r="AE644" s="85" t="s">
        <v>2100</v>
      </c>
      <c r="AF644" s="79" t="b">
        <v>0</v>
      </c>
      <c r="AG644" s="79" t="s">
        <v>2139</v>
      </c>
      <c r="AH644" s="79"/>
      <c r="AI644" s="85" t="s">
        <v>2100</v>
      </c>
      <c r="AJ644" s="79" t="b">
        <v>0</v>
      </c>
      <c r="AK644" s="79">
        <v>7</v>
      </c>
      <c r="AL644" s="85" t="s">
        <v>1914</v>
      </c>
      <c r="AM644" s="79" t="s">
        <v>2147</v>
      </c>
      <c r="AN644" s="79" t="b">
        <v>0</v>
      </c>
      <c r="AO644" s="85" t="s">
        <v>1914</v>
      </c>
      <c r="AP644" s="79" t="s">
        <v>178</v>
      </c>
      <c r="AQ644" s="79">
        <v>0</v>
      </c>
      <c r="AR644" s="79">
        <v>0</v>
      </c>
      <c r="AS644" s="79"/>
      <c r="AT644" s="79"/>
      <c r="AU644" s="79"/>
      <c r="AV644" s="79"/>
      <c r="AW644" s="79"/>
      <c r="AX644" s="79"/>
      <c r="AY644" s="79"/>
      <c r="AZ644" s="79"/>
      <c r="BA644" s="78" t="str">
        <f>REPLACE(INDEX(GroupVertices[Group],MATCH(Edges[[#This Row],[Vertex 1]],GroupVertices[Vertex],0)),1,1,"")</f>
        <v>3</v>
      </c>
      <c r="BB644" s="78" t="str">
        <f>REPLACE(INDEX(GroupVertices[Group],MATCH(Edges[[#This Row],[Vertex 2]],GroupVertices[Vertex],0)),1,1,"")</f>
        <v>3</v>
      </c>
    </row>
    <row r="645" spans="1:54" ht="15">
      <c r="A645" s="65" t="s">
        <v>241</v>
      </c>
      <c r="B645" s="65" t="s">
        <v>264</v>
      </c>
      <c r="C645" s="66" t="s">
        <v>2796</v>
      </c>
      <c r="D645" s="67"/>
      <c r="E645" s="68"/>
      <c r="F645" s="69"/>
      <c r="G645" s="66"/>
      <c r="H645" s="70"/>
      <c r="I645" s="71"/>
      <c r="J645" s="71"/>
      <c r="K645" s="34" t="s">
        <v>65</v>
      </c>
      <c r="L645" s="77">
        <v>645</v>
      </c>
      <c r="M645" s="77"/>
      <c r="N645" s="73"/>
      <c r="O645" s="79" t="s">
        <v>325</v>
      </c>
      <c r="P645" s="81">
        <v>43528.09556712963</v>
      </c>
      <c r="Q645" s="79" t="s">
        <v>361</v>
      </c>
      <c r="R645" s="79"/>
      <c r="S645" s="79"/>
      <c r="T645" s="79"/>
      <c r="U645" s="79"/>
      <c r="V645" s="82" t="s">
        <v>832</v>
      </c>
      <c r="W645" s="81">
        <v>43528.09556712963</v>
      </c>
      <c r="X645" s="82" t="s">
        <v>950</v>
      </c>
      <c r="Y645" s="79"/>
      <c r="Z645" s="79"/>
      <c r="AA645" s="85" t="s">
        <v>1532</v>
      </c>
      <c r="AB645" s="79"/>
      <c r="AC645" s="79" t="b">
        <v>0</v>
      </c>
      <c r="AD645" s="79">
        <v>0</v>
      </c>
      <c r="AE645" s="85" t="s">
        <v>2100</v>
      </c>
      <c r="AF645" s="79" t="b">
        <v>0</v>
      </c>
      <c r="AG645" s="79" t="s">
        <v>2139</v>
      </c>
      <c r="AH645" s="79"/>
      <c r="AI645" s="85" t="s">
        <v>2100</v>
      </c>
      <c r="AJ645" s="79" t="b">
        <v>0</v>
      </c>
      <c r="AK645" s="79">
        <v>2</v>
      </c>
      <c r="AL645" s="85" t="s">
        <v>1915</v>
      </c>
      <c r="AM645" s="79" t="s">
        <v>2147</v>
      </c>
      <c r="AN645" s="79" t="b">
        <v>0</v>
      </c>
      <c r="AO645" s="85" t="s">
        <v>1915</v>
      </c>
      <c r="AP645" s="79" t="s">
        <v>178</v>
      </c>
      <c r="AQ645" s="79">
        <v>0</v>
      </c>
      <c r="AR645" s="79">
        <v>0</v>
      </c>
      <c r="AS645" s="79"/>
      <c r="AT645" s="79"/>
      <c r="AU645" s="79"/>
      <c r="AV645" s="79"/>
      <c r="AW645" s="79"/>
      <c r="AX645" s="79"/>
      <c r="AY645" s="79"/>
      <c r="AZ645" s="79"/>
      <c r="BA645" s="78" t="str">
        <f>REPLACE(INDEX(GroupVertices[Group],MATCH(Edges[[#This Row],[Vertex 1]],GroupVertices[Vertex],0)),1,1,"")</f>
        <v>3</v>
      </c>
      <c r="BB645" s="78" t="str">
        <f>REPLACE(INDEX(GroupVertices[Group],MATCH(Edges[[#This Row],[Vertex 2]],GroupVertices[Vertex],0)),1,1,"")</f>
        <v>3</v>
      </c>
    </row>
    <row r="646" spans="1:54" ht="15">
      <c r="A646" s="65" t="s">
        <v>295</v>
      </c>
      <c r="B646" s="65" t="s">
        <v>264</v>
      </c>
      <c r="C646" s="66" t="s">
        <v>2796</v>
      </c>
      <c r="D646" s="67"/>
      <c r="E646" s="68"/>
      <c r="F646" s="69"/>
      <c r="G646" s="66"/>
      <c r="H646" s="70"/>
      <c r="I646" s="71"/>
      <c r="J646" s="71"/>
      <c r="K646" s="34" t="s">
        <v>65</v>
      </c>
      <c r="L646" s="77">
        <v>646</v>
      </c>
      <c r="M646" s="77"/>
      <c r="N646" s="73"/>
      <c r="O646" s="79" t="s">
        <v>325</v>
      </c>
      <c r="P646" s="81">
        <v>43534.90366898148</v>
      </c>
      <c r="Q646" s="79" t="s">
        <v>414</v>
      </c>
      <c r="R646" s="79"/>
      <c r="S646" s="79"/>
      <c r="T646" s="79"/>
      <c r="U646" s="79"/>
      <c r="V646" s="82" t="s">
        <v>885</v>
      </c>
      <c r="W646" s="81">
        <v>43534.90366898148</v>
      </c>
      <c r="X646" s="82" t="s">
        <v>1193</v>
      </c>
      <c r="Y646" s="79"/>
      <c r="Z646" s="79"/>
      <c r="AA646" s="85" t="s">
        <v>1777</v>
      </c>
      <c r="AB646" s="79"/>
      <c r="AC646" s="79" t="b">
        <v>0</v>
      </c>
      <c r="AD646" s="79">
        <v>0</v>
      </c>
      <c r="AE646" s="85" t="s">
        <v>2100</v>
      </c>
      <c r="AF646" s="79" t="b">
        <v>0</v>
      </c>
      <c r="AG646" s="79" t="s">
        <v>2139</v>
      </c>
      <c r="AH646" s="79"/>
      <c r="AI646" s="85" t="s">
        <v>2100</v>
      </c>
      <c r="AJ646" s="79" t="b">
        <v>0</v>
      </c>
      <c r="AK646" s="79">
        <v>3</v>
      </c>
      <c r="AL646" s="85" t="s">
        <v>1924</v>
      </c>
      <c r="AM646" s="79" t="s">
        <v>2145</v>
      </c>
      <c r="AN646" s="79" t="b">
        <v>0</v>
      </c>
      <c r="AO646" s="85" t="s">
        <v>1924</v>
      </c>
      <c r="AP646" s="79" t="s">
        <v>178</v>
      </c>
      <c r="AQ646" s="79">
        <v>0</v>
      </c>
      <c r="AR646" s="79">
        <v>0</v>
      </c>
      <c r="AS646" s="79"/>
      <c r="AT646" s="79"/>
      <c r="AU646" s="79"/>
      <c r="AV646" s="79"/>
      <c r="AW646" s="79"/>
      <c r="AX646" s="79"/>
      <c r="AY646" s="79"/>
      <c r="AZ646" s="79"/>
      <c r="BA646" s="78" t="str">
        <f>REPLACE(INDEX(GroupVertices[Group],MATCH(Edges[[#This Row],[Vertex 1]],GroupVertices[Vertex],0)),1,1,"")</f>
        <v>1</v>
      </c>
      <c r="BB646" s="78" t="str">
        <f>REPLACE(INDEX(GroupVertices[Group],MATCH(Edges[[#This Row],[Vertex 2]],GroupVertices[Vertex],0)),1,1,"")</f>
        <v>3</v>
      </c>
    </row>
    <row r="647" spans="1:54" ht="15">
      <c r="A647" s="65" t="s">
        <v>295</v>
      </c>
      <c r="B647" s="65" t="s">
        <v>264</v>
      </c>
      <c r="C647" s="66" t="s">
        <v>2796</v>
      </c>
      <c r="D647" s="67"/>
      <c r="E647" s="68"/>
      <c r="F647" s="69"/>
      <c r="G647" s="66"/>
      <c r="H647" s="70"/>
      <c r="I647" s="71"/>
      <c r="J647" s="71"/>
      <c r="K647" s="34" t="s">
        <v>65</v>
      </c>
      <c r="L647" s="77">
        <v>647</v>
      </c>
      <c r="M647" s="77"/>
      <c r="N647" s="73"/>
      <c r="O647" s="79" t="s">
        <v>325</v>
      </c>
      <c r="P647" s="81">
        <v>43534.904270833336</v>
      </c>
      <c r="Q647" s="79" t="s">
        <v>545</v>
      </c>
      <c r="R647" s="79"/>
      <c r="S647" s="79"/>
      <c r="T647" s="79" t="s">
        <v>787</v>
      </c>
      <c r="U647" s="79"/>
      <c r="V647" s="82" t="s">
        <v>885</v>
      </c>
      <c r="W647" s="81">
        <v>43534.904270833336</v>
      </c>
      <c r="X647" s="82" t="s">
        <v>1194</v>
      </c>
      <c r="Y647" s="79"/>
      <c r="Z647" s="79"/>
      <c r="AA647" s="85" t="s">
        <v>1778</v>
      </c>
      <c r="AB647" s="79"/>
      <c r="AC647" s="79" t="b">
        <v>0</v>
      </c>
      <c r="AD647" s="79">
        <v>0</v>
      </c>
      <c r="AE647" s="85" t="s">
        <v>2100</v>
      </c>
      <c r="AF647" s="79" t="b">
        <v>0</v>
      </c>
      <c r="AG647" s="79" t="s">
        <v>2139</v>
      </c>
      <c r="AH647" s="79"/>
      <c r="AI647" s="85" t="s">
        <v>2100</v>
      </c>
      <c r="AJ647" s="79" t="b">
        <v>0</v>
      </c>
      <c r="AK647" s="79">
        <v>3</v>
      </c>
      <c r="AL647" s="85" t="s">
        <v>1923</v>
      </c>
      <c r="AM647" s="79" t="s">
        <v>2145</v>
      </c>
      <c r="AN647" s="79" t="b">
        <v>0</v>
      </c>
      <c r="AO647" s="85" t="s">
        <v>1923</v>
      </c>
      <c r="AP647" s="79" t="s">
        <v>178</v>
      </c>
      <c r="AQ647" s="79">
        <v>0</v>
      </c>
      <c r="AR647" s="79">
        <v>0</v>
      </c>
      <c r="AS647" s="79"/>
      <c r="AT647" s="79"/>
      <c r="AU647" s="79"/>
      <c r="AV647" s="79"/>
      <c r="AW647" s="79"/>
      <c r="AX647" s="79"/>
      <c r="AY647" s="79"/>
      <c r="AZ647" s="79"/>
      <c r="BA647" s="78" t="str">
        <f>REPLACE(INDEX(GroupVertices[Group],MATCH(Edges[[#This Row],[Vertex 1]],GroupVertices[Vertex],0)),1,1,"")</f>
        <v>1</v>
      </c>
      <c r="BB647" s="78" t="str">
        <f>REPLACE(INDEX(GroupVertices[Group],MATCH(Edges[[#This Row],[Vertex 2]],GroupVertices[Vertex],0)),1,1,"")</f>
        <v>3</v>
      </c>
    </row>
    <row r="648" spans="1:54" ht="15">
      <c r="A648" s="65" t="s">
        <v>278</v>
      </c>
      <c r="B648" s="65" t="s">
        <v>264</v>
      </c>
      <c r="C648" s="66" t="s">
        <v>2796</v>
      </c>
      <c r="D648" s="67"/>
      <c r="E648" s="68"/>
      <c r="F648" s="69"/>
      <c r="G648" s="66"/>
      <c r="H648" s="70"/>
      <c r="I648" s="71"/>
      <c r="J648" s="71"/>
      <c r="K648" s="34" t="s">
        <v>66</v>
      </c>
      <c r="L648" s="77">
        <v>648</v>
      </c>
      <c r="M648" s="77"/>
      <c r="N648" s="73"/>
      <c r="O648" s="79" t="s">
        <v>325</v>
      </c>
      <c r="P648" s="81">
        <v>43534.86099537037</v>
      </c>
      <c r="Q648" s="79" t="s">
        <v>545</v>
      </c>
      <c r="R648" s="79"/>
      <c r="S648" s="79"/>
      <c r="T648" s="79" t="s">
        <v>787</v>
      </c>
      <c r="U648" s="79"/>
      <c r="V648" s="82" t="s">
        <v>868</v>
      </c>
      <c r="W648" s="81">
        <v>43534.86099537037</v>
      </c>
      <c r="X648" s="82" t="s">
        <v>1269</v>
      </c>
      <c r="Y648" s="79"/>
      <c r="Z648" s="79"/>
      <c r="AA648" s="85" t="s">
        <v>1853</v>
      </c>
      <c r="AB648" s="79"/>
      <c r="AC648" s="79" t="b">
        <v>0</v>
      </c>
      <c r="AD648" s="79">
        <v>0</v>
      </c>
      <c r="AE648" s="85" t="s">
        <v>2100</v>
      </c>
      <c r="AF648" s="79" t="b">
        <v>0</v>
      </c>
      <c r="AG648" s="79" t="s">
        <v>2139</v>
      </c>
      <c r="AH648" s="79"/>
      <c r="AI648" s="85" t="s">
        <v>2100</v>
      </c>
      <c r="AJ648" s="79" t="b">
        <v>0</v>
      </c>
      <c r="AK648" s="79">
        <v>3</v>
      </c>
      <c r="AL648" s="85" t="s">
        <v>1923</v>
      </c>
      <c r="AM648" s="79" t="s">
        <v>2144</v>
      </c>
      <c r="AN648" s="79" t="b">
        <v>0</v>
      </c>
      <c r="AO648" s="85" t="s">
        <v>1923</v>
      </c>
      <c r="AP648" s="79" t="s">
        <v>178</v>
      </c>
      <c r="AQ648" s="79">
        <v>0</v>
      </c>
      <c r="AR648" s="79">
        <v>0</v>
      </c>
      <c r="AS648" s="79"/>
      <c r="AT648" s="79"/>
      <c r="AU648" s="79"/>
      <c r="AV648" s="79"/>
      <c r="AW648" s="79"/>
      <c r="AX648" s="79"/>
      <c r="AY648" s="79"/>
      <c r="AZ648" s="79"/>
      <c r="BA648" s="78" t="str">
        <f>REPLACE(INDEX(GroupVertices[Group],MATCH(Edges[[#This Row],[Vertex 1]],GroupVertices[Vertex],0)),1,1,"")</f>
        <v>2</v>
      </c>
      <c r="BB648" s="78" t="str">
        <f>REPLACE(INDEX(GroupVertices[Group],MATCH(Edges[[#This Row],[Vertex 2]],GroupVertices[Vertex],0)),1,1,"")</f>
        <v>3</v>
      </c>
    </row>
    <row r="649" spans="1:54" ht="15">
      <c r="A649" s="65" t="s">
        <v>245</v>
      </c>
      <c r="B649" s="65" t="s">
        <v>264</v>
      </c>
      <c r="C649" s="66" t="s">
        <v>2796</v>
      </c>
      <c r="D649" s="67"/>
      <c r="E649" s="68"/>
      <c r="F649" s="69"/>
      <c r="G649" s="66"/>
      <c r="H649" s="70"/>
      <c r="I649" s="71"/>
      <c r="J649" s="71"/>
      <c r="K649" s="34" t="s">
        <v>65</v>
      </c>
      <c r="L649" s="77">
        <v>649</v>
      </c>
      <c r="M649" s="77"/>
      <c r="N649" s="73"/>
      <c r="O649" s="79" t="s">
        <v>325</v>
      </c>
      <c r="P649" s="81">
        <v>43528.227847222224</v>
      </c>
      <c r="Q649" s="79" t="s">
        <v>333</v>
      </c>
      <c r="R649" s="79"/>
      <c r="S649" s="79"/>
      <c r="T649" s="79"/>
      <c r="U649" s="79"/>
      <c r="V649" s="82" t="s">
        <v>836</v>
      </c>
      <c r="W649" s="81">
        <v>43528.227847222224</v>
      </c>
      <c r="X649" s="82" t="s">
        <v>954</v>
      </c>
      <c r="Y649" s="79"/>
      <c r="Z649" s="79"/>
      <c r="AA649" s="85" t="s">
        <v>1536</v>
      </c>
      <c r="AB649" s="79"/>
      <c r="AC649" s="79" t="b">
        <v>0</v>
      </c>
      <c r="AD649" s="79">
        <v>0</v>
      </c>
      <c r="AE649" s="85" t="s">
        <v>2100</v>
      </c>
      <c r="AF649" s="79" t="b">
        <v>0</v>
      </c>
      <c r="AG649" s="79" t="s">
        <v>2139</v>
      </c>
      <c r="AH649" s="79"/>
      <c r="AI649" s="85" t="s">
        <v>2100</v>
      </c>
      <c r="AJ649" s="79" t="b">
        <v>0</v>
      </c>
      <c r="AK649" s="79">
        <v>8</v>
      </c>
      <c r="AL649" s="85" t="s">
        <v>1570</v>
      </c>
      <c r="AM649" s="79" t="s">
        <v>2145</v>
      </c>
      <c r="AN649" s="79" t="b">
        <v>0</v>
      </c>
      <c r="AO649" s="85" t="s">
        <v>1570</v>
      </c>
      <c r="AP649" s="79" t="s">
        <v>178</v>
      </c>
      <c r="AQ649" s="79">
        <v>0</v>
      </c>
      <c r="AR649" s="79">
        <v>0</v>
      </c>
      <c r="AS649" s="79"/>
      <c r="AT649" s="79"/>
      <c r="AU649" s="79"/>
      <c r="AV649" s="79"/>
      <c r="AW649" s="79"/>
      <c r="AX649" s="79"/>
      <c r="AY649" s="79"/>
      <c r="AZ649" s="79"/>
      <c r="BA649" s="78" t="str">
        <f>REPLACE(INDEX(GroupVertices[Group],MATCH(Edges[[#This Row],[Vertex 1]],GroupVertices[Vertex],0)),1,1,"")</f>
        <v>5</v>
      </c>
      <c r="BB649" s="78" t="str">
        <f>REPLACE(INDEX(GroupVertices[Group],MATCH(Edges[[#This Row],[Vertex 2]],GroupVertices[Vertex],0)),1,1,"")</f>
        <v>3</v>
      </c>
    </row>
    <row r="650" spans="1:54" ht="15">
      <c r="A650" s="65" t="s">
        <v>299</v>
      </c>
      <c r="B650" s="65" t="s">
        <v>264</v>
      </c>
      <c r="C650" s="66" t="s">
        <v>2797</v>
      </c>
      <c r="D650" s="67"/>
      <c r="E650" s="68"/>
      <c r="F650" s="69"/>
      <c r="G650" s="66"/>
      <c r="H650" s="70"/>
      <c r="I650" s="71"/>
      <c r="J650" s="71"/>
      <c r="K650" s="34" t="s">
        <v>65</v>
      </c>
      <c r="L650" s="77">
        <v>650</v>
      </c>
      <c r="M650" s="77"/>
      <c r="N650" s="73"/>
      <c r="O650" s="79" t="s">
        <v>327</v>
      </c>
      <c r="P650" s="81">
        <v>43534.92296296296</v>
      </c>
      <c r="Q650" s="79" t="s">
        <v>623</v>
      </c>
      <c r="R650" s="79"/>
      <c r="S650" s="79"/>
      <c r="T650" s="79" t="s">
        <v>787</v>
      </c>
      <c r="U650" s="79"/>
      <c r="V650" s="82" t="s">
        <v>889</v>
      </c>
      <c r="W650" s="81">
        <v>43534.92296296296</v>
      </c>
      <c r="X650" s="82" t="s">
        <v>1298</v>
      </c>
      <c r="Y650" s="79"/>
      <c r="Z650" s="79"/>
      <c r="AA650" s="85" t="s">
        <v>1882</v>
      </c>
      <c r="AB650" s="85" t="s">
        <v>1924</v>
      </c>
      <c r="AC650" s="79" t="b">
        <v>0</v>
      </c>
      <c r="AD650" s="79">
        <v>0</v>
      </c>
      <c r="AE650" s="85" t="s">
        <v>2133</v>
      </c>
      <c r="AF650" s="79" t="b">
        <v>0</v>
      </c>
      <c r="AG650" s="79" t="s">
        <v>2139</v>
      </c>
      <c r="AH650" s="79"/>
      <c r="AI650" s="85" t="s">
        <v>2100</v>
      </c>
      <c r="AJ650" s="79" t="b">
        <v>0</v>
      </c>
      <c r="AK650" s="79">
        <v>0</v>
      </c>
      <c r="AL650" s="85" t="s">
        <v>2100</v>
      </c>
      <c r="AM650" s="79" t="s">
        <v>2145</v>
      </c>
      <c r="AN650" s="79" t="b">
        <v>0</v>
      </c>
      <c r="AO650" s="85" t="s">
        <v>1924</v>
      </c>
      <c r="AP650" s="79" t="s">
        <v>178</v>
      </c>
      <c r="AQ650" s="79">
        <v>0</v>
      </c>
      <c r="AR650" s="79">
        <v>0</v>
      </c>
      <c r="AS650" s="79"/>
      <c r="AT650" s="79"/>
      <c r="AU650" s="79"/>
      <c r="AV650" s="79"/>
      <c r="AW650" s="79"/>
      <c r="AX650" s="79"/>
      <c r="AY650" s="79"/>
      <c r="AZ650" s="79"/>
      <c r="BA650" s="78" t="str">
        <f>REPLACE(INDEX(GroupVertices[Group],MATCH(Edges[[#This Row],[Vertex 1]],GroupVertices[Vertex],0)),1,1,"")</f>
        <v>2</v>
      </c>
      <c r="BB650" s="78" t="str">
        <f>REPLACE(INDEX(GroupVertices[Group],MATCH(Edges[[#This Row],[Vertex 2]],GroupVertices[Vertex],0)),1,1,"")</f>
        <v>3</v>
      </c>
    </row>
    <row r="651" spans="1:54" ht="15">
      <c r="A651" s="65" t="s">
        <v>220</v>
      </c>
      <c r="B651" s="65" t="s">
        <v>264</v>
      </c>
      <c r="C651" s="66" t="s">
        <v>2796</v>
      </c>
      <c r="D651" s="67"/>
      <c r="E651" s="68"/>
      <c r="F651" s="69"/>
      <c r="G651" s="66"/>
      <c r="H651" s="70"/>
      <c r="I651" s="71"/>
      <c r="J651" s="71"/>
      <c r="K651" s="34" t="s">
        <v>65</v>
      </c>
      <c r="L651" s="77">
        <v>651</v>
      </c>
      <c r="M651" s="77"/>
      <c r="N651" s="73"/>
      <c r="O651" s="79" t="s">
        <v>325</v>
      </c>
      <c r="P651" s="81">
        <v>43527.89923611111</v>
      </c>
      <c r="Q651" s="79" t="s">
        <v>333</v>
      </c>
      <c r="R651" s="79"/>
      <c r="S651" s="79"/>
      <c r="T651" s="79"/>
      <c r="U651" s="79"/>
      <c r="V651" s="82" t="s">
        <v>811</v>
      </c>
      <c r="W651" s="81">
        <v>43527.89923611111</v>
      </c>
      <c r="X651" s="82" t="s">
        <v>918</v>
      </c>
      <c r="Y651" s="79"/>
      <c r="Z651" s="79"/>
      <c r="AA651" s="85" t="s">
        <v>1500</v>
      </c>
      <c r="AB651" s="79"/>
      <c r="AC651" s="79" t="b">
        <v>0</v>
      </c>
      <c r="AD651" s="79">
        <v>0</v>
      </c>
      <c r="AE651" s="85" t="s">
        <v>2100</v>
      </c>
      <c r="AF651" s="79" t="b">
        <v>0</v>
      </c>
      <c r="AG651" s="79" t="s">
        <v>2139</v>
      </c>
      <c r="AH651" s="79"/>
      <c r="AI651" s="85" t="s">
        <v>2100</v>
      </c>
      <c r="AJ651" s="79" t="b">
        <v>0</v>
      </c>
      <c r="AK651" s="79">
        <v>8</v>
      </c>
      <c r="AL651" s="85" t="s">
        <v>1570</v>
      </c>
      <c r="AM651" s="79" t="s">
        <v>2148</v>
      </c>
      <c r="AN651" s="79" t="b">
        <v>0</v>
      </c>
      <c r="AO651" s="85" t="s">
        <v>1570</v>
      </c>
      <c r="AP651" s="79" t="s">
        <v>178</v>
      </c>
      <c r="AQ651" s="79">
        <v>0</v>
      </c>
      <c r="AR651" s="79">
        <v>0</v>
      </c>
      <c r="AS651" s="79"/>
      <c r="AT651" s="79"/>
      <c r="AU651" s="79"/>
      <c r="AV651" s="79"/>
      <c r="AW651" s="79"/>
      <c r="AX651" s="79"/>
      <c r="AY651" s="79"/>
      <c r="AZ651" s="79"/>
      <c r="BA651" s="78" t="str">
        <f>REPLACE(INDEX(GroupVertices[Group],MATCH(Edges[[#This Row],[Vertex 1]],GroupVertices[Vertex],0)),1,1,"")</f>
        <v>5</v>
      </c>
      <c r="BB651" s="78" t="str">
        <f>REPLACE(INDEX(GroupVertices[Group],MATCH(Edges[[#This Row],[Vertex 2]],GroupVertices[Vertex],0)),1,1,"")</f>
        <v>3</v>
      </c>
    </row>
    <row r="652" spans="1:54" ht="15">
      <c r="A652" s="65" t="s">
        <v>229</v>
      </c>
      <c r="B652" s="65" t="s">
        <v>264</v>
      </c>
      <c r="C652" s="66" t="s">
        <v>2796</v>
      </c>
      <c r="D652" s="67"/>
      <c r="E652" s="68"/>
      <c r="F652" s="69"/>
      <c r="G652" s="66"/>
      <c r="H652" s="70"/>
      <c r="I652" s="71"/>
      <c r="J652" s="71"/>
      <c r="K652" s="34" t="s">
        <v>65</v>
      </c>
      <c r="L652" s="77">
        <v>652</v>
      </c>
      <c r="M652" s="77"/>
      <c r="N652" s="73"/>
      <c r="O652" s="79" t="s">
        <v>325</v>
      </c>
      <c r="P652" s="81">
        <v>43527.91819444444</v>
      </c>
      <c r="Q652" s="79" t="s">
        <v>339</v>
      </c>
      <c r="R652" s="79"/>
      <c r="S652" s="79"/>
      <c r="T652" s="79"/>
      <c r="U652" s="79"/>
      <c r="V652" s="82" t="s">
        <v>820</v>
      </c>
      <c r="W652" s="81">
        <v>43527.91819444444</v>
      </c>
      <c r="X652" s="82" t="s">
        <v>933</v>
      </c>
      <c r="Y652" s="79"/>
      <c r="Z652" s="79"/>
      <c r="AA652" s="85" t="s">
        <v>1515</v>
      </c>
      <c r="AB652" s="79"/>
      <c r="AC652" s="79" t="b">
        <v>0</v>
      </c>
      <c r="AD652" s="79">
        <v>0</v>
      </c>
      <c r="AE652" s="85" t="s">
        <v>2100</v>
      </c>
      <c r="AF652" s="79" t="b">
        <v>0</v>
      </c>
      <c r="AG652" s="79" t="s">
        <v>2139</v>
      </c>
      <c r="AH652" s="79"/>
      <c r="AI652" s="85" t="s">
        <v>2100</v>
      </c>
      <c r="AJ652" s="79" t="b">
        <v>0</v>
      </c>
      <c r="AK652" s="79">
        <v>7</v>
      </c>
      <c r="AL652" s="85" t="s">
        <v>1914</v>
      </c>
      <c r="AM652" s="79" t="s">
        <v>2146</v>
      </c>
      <c r="AN652" s="79" t="b">
        <v>0</v>
      </c>
      <c r="AO652" s="85" t="s">
        <v>1914</v>
      </c>
      <c r="AP652" s="79" t="s">
        <v>178</v>
      </c>
      <c r="AQ652" s="79">
        <v>0</v>
      </c>
      <c r="AR652" s="79">
        <v>0</v>
      </c>
      <c r="AS652" s="79"/>
      <c r="AT652" s="79"/>
      <c r="AU652" s="79"/>
      <c r="AV652" s="79"/>
      <c r="AW652" s="79"/>
      <c r="AX652" s="79"/>
      <c r="AY652" s="79"/>
      <c r="AZ652" s="79"/>
      <c r="BA652" s="78" t="str">
        <f>REPLACE(INDEX(GroupVertices[Group],MATCH(Edges[[#This Row],[Vertex 1]],GroupVertices[Vertex],0)),1,1,"")</f>
        <v>3</v>
      </c>
      <c r="BB652" s="78" t="str">
        <f>REPLACE(INDEX(GroupVertices[Group],MATCH(Edges[[#This Row],[Vertex 2]],GroupVertices[Vertex],0)),1,1,"")</f>
        <v>3</v>
      </c>
    </row>
    <row r="653" spans="1:54" ht="15">
      <c r="A653" s="65" t="s">
        <v>217</v>
      </c>
      <c r="B653" s="65" t="s">
        <v>264</v>
      </c>
      <c r="C653" s="66" t="s">
        <v>2796</v>
      </c>
      <c r="D653" s="67"/>
      <c r="E653" s="68"/>
      <c r="F653" s="69"/>
      <c r="G653" s="66"/>
      <c r="H653" s="70"/>
      <c r="I653" s="71"/>
      <c r="J653" s="71"/>
      <c r="K653" s="34" t="s">
        <v>65</v>
      </c>
      <c r="L653" s="77">
        <v>653</v>
      </c>
      <c r="M653" s="77"/>
      <c r="N653" s="73"/>
      <c r="O653" s="79" t="s">
        <v>325</v>
      </c>
      <c r="P653" s="81">
        <v>43527.89140046296</v>
      </c>
      <c r="Q653" s="79" t="s">
        <v>333</v>
      </c>
      <c r="R653" s="79"/>
      <c r="S653" s="79"/>
      <c r="T653" s="79"/>
      <c r="U653" s="79"/>
      <c r="V653" s="82" t="s">
        <v>808</v>
      </c>
      <c r="W653" s="81">
        <v>43527.89140046296</v>
      </c>
      <c r="X653" s="82" t="s">
        <v>915</v>
      </c>
      <c r="Y653" s="79"/>
      <c r="Z653" s="79"/>
      <c r="AA653" s="85" t="s">
        <v>1497</v>
      </c>
      <c r="AB653" s="79"/>
      <c r="AC653" s="79" t="b">
        <v>0</v>
      </c>
      <c r="AD653" s="79">
        <v>0</v>
      </c>
      <c r="AE653" s="85" t="s">
        <v>2100</v>
      </c>
      <c r="AF653" s="79" t="b">
        <v>0</v>
      </c>
      <c r="AG653" s="79" t="s">
        <v>2139</v>
      </c>
      <c r="AH653" s="79"/>
      <c r="AI653" s="85" t="s">
        <v>2100</v>
      </c>
      <c r="AJ653" s="79" t="b">
        <v>0</v>
      </c>
      <c r="AK653" s="79">
        <v>8</v>
      </c>
      <c r="AL653" s="85" t="s">
        <v>1570</v>
      </c>
      <c r="AM653" s="79" t="s">
        <v>2146</v>
      </c>
      <c r="AN653" s="79" t="b">
        <v>0</v>
      </c>
      <c r="AO653" s="85" t="s">
        <v>1570</v>
      </c>
      <c r="AP653" s="79" t="s">
        <v>178</v>
      </c>
      <c r="AQ653" s="79">
        <v>0</v>
      </c>
      <c r="AR653" s="79">
        <v>0</v>
      </c>
      <c r="AS653" s="79"/>
      <c r="AT653" s="79"/>
      <c r="AU653" s="79"/>
      <c r="AV653" s="79"/>
      <c r="AW653" s="79"/>
      <c r="AX653" s="79"/>
      <c r="AY653" s="79"/>
      <c r="AZ653" s="79"/>
      <c r="BA653" s="78" t="str">
        <f>REPLACE(INDEX(GroupVertices[Group],MATCH(Edges[[#This Row],[Vertex 1]],GroupVertices[Vertex],0)),1,1,"")</f>
        <v>5</v>
      </c>
      <c r="BB653" s="78" t="str">
        <f>REPLACE(INDEX(GroupVertices[Group],MATCH(Edges[[#This Row],[Vertex 2]],GroupVertices[Vertex],0)),1,1,"")</f>
        <v>3</v>
      </c>
    </row>
    <row r="654" spans="1:54" ht="15">
      <c r="A654" s="65" t="s">
        <v>238</v>
      </c>
      <c r="B654" s="65" t="s">
        <v>264</v>
      </c>
      <c r="C654" s="66" t="s">
        <v>2796</v>
      </c>
      <c r="D654" s="67"/>
      <c r="E654" s="68"/>
      <c r="F654" s="69"/>
      <c r="G654" s="66"/>
      <c r="H654" s="70"/>
      <c r="I654" s="71"/>
      <c r="J654" s="71"/>
      <c r="K654" s="34" t="s">
        <v>65</v>
      </c>
      <c r="L654" s="77">
        <v>654</v>
      </c>
      <c r="M654" s="77"/>
      <c r="N654" s="73"/>
      <c r="O654" s="79" t="s">
        <v>325</v>
      </c>
      <c r="P654" s="81">
        <v>43528.06894675926</v>
      </c>
      <c r="Q654" s="79" t="s">
        <v>339</v>
      </c>
      <c r="R654" s="79"/>
      <c r="S654" s="79"/>
      <c r="T654" s="79"/>
      <c r="U654" s="79"/>
      <c r="V654" s="82" t="s">
        <v>829</v>
      </c>
      <c r="W654" s="81">
        <v>43528.06894675926</v>
      </c>
      <c r="X654" s="82" t="s">
        <v>946</v>
      </c>
      <c r="Y654" s="79"/>
      <c r="Z654" s="79"/>
      <c r="AA654" s="85" t="s">
        <v>1528</v>
      </c>
      <c r="AB654" s="79"/>
      <c r="AC654" s="79" t="b">
        <v>0</v>
      </c>
      <c r="AD654" s="79">
        <v>0</v>
      </c>
      <c r="AE654" s="85" t="s">
        <v>2100</v>
      </c>
      <c r="AF654" s="79" t="b">
        <v>0</v>
      </c>
      <c r="AG654" s="79" t="s">
        <v>2139</v>
      </c>
      <c r="AH654" s="79"/>
      <c r="AI654" s="85" t="s">
        <v>2100</v>
      </c>
      <c r="AJ654" s="79" t="b">
        <v>0</v>
      </c>
      <c r="AK654" s="79">
        <v>7</v>
      </c>
      <c r="AL654" s="85" t="s">
        <v>1914</v>
      </c>
      <c r="AM654" s="79" t="s">
        <v>2144</v>
      </c>
      <c r="AN654" s="79" t="b">
        <v>0</v>
      </c>
      <c r="AO654" s="85" t="s">
        <v>1914</v>
      </c>
      <c r="AP654" s="79" t="s">
        <v>178</v>
      </c>
      <c r="AQ654" s="79">
        <v>0</v>
      </c>
      <c r="AR654" s="79">
        <v>0</v>
      </c>
      <c r="AS654" s="79"/>
      <c r="AT654" s="79"/>
      <c r="AU654" s="79"/>
      <c r="AV654" s="79"/>
      <c r="AW654" s="79"/>
      <c r="AX654" s="79"/>
      <c r="AY654" s="79"/>
      <c r="AZ654" s="79"/>
      <c r="BA654" s="78" t="str">
        <f>REPLACE(INDEX(GroupVertices[Group],MATCH(Edges[[#This Row],[Vertex 1]],GroupVertices[Vertex],0)),1,1,"")</f>
        <v>3</v>
      </c>
      <c r="BB654" s="78" t="str">
        <f>REPLACE(INDEX(GroupVertices[Group],MATCH(Edges[[#This Row],[Vertex 2]],GroupVertices[Vertex],0)),1,1,"")</f>
        <v>3</v>
      </c>
    </row>
    <row r="655" spans="1:54" ht="15">
      <c r="A655" s="65" t="s">
        <v>227</v>
      </c>
      <c r="B655" s="65" t="s">
        <v>264</v>
      </c>
      <c r="C655" s="66" t="s">
        <v>2797</v>
      </c>
      <c r="D655" s="67"/>
      <c r="E655" s="68"/>
      <c r="F655" s="69"/>
      <c r="G655" s="66"/>
      <c r="H655" s="70"/>
      <c r="I655" s="71"/>
      <c r="J655" s="71"/>
      <c r="K655" s="34" t="s">
        <v>66</v>
      </c>
      <c r="L655" s="77">
        <v>655</v>
      </c>
      <c r="M655" s="77"/>
      <c r="N655" s="73"/>
      <c r="O655" s="79" t="s">
        <v>327</v>
      </c>
      <c r="P655" s="81">
        <v>43527.90375</v>
      </c>
      <c r="Q655" s="79" t="s">
        <v>641</v>
      </c>
      <c r="R655" s="79"/>
      <c r="S655" s="79"/>
      <c r="T655" s="79" t="s">
        <v>787</v>
      </c>
      <c r="U655" s="79"/>
      <c r="V655" s="82" t="s">
        <v>818</v>
      </c>
      <c r="W655" s="81">
        <v>43527.90375</v>
      </c>
      <c r="X655" s="82" t="s">
        <v>1327</v>
      </c>
      <c r="Y655" s="79"/>
      <c r="Z655" s="79"/>
      <c r="AA655" s="85" t="s">
        <v>1911</v>
      </c>
      <c r="AB655" s="85" t="s">
        <v>1914</v>
      </c>
      <c r="AC655" s="79" t="b">
        <v>0</v>
      </c>
      <c r="AD655" s="79">
        <v>8</v>
      </c>
      <c r="AE655" s="85" t="s">
        <v>2133</v>
      </c>
      <c r="AF655" s="79" t="b">
        <v>0</v>
      </c>
      <c r="AG655" s="79" t="s">
        <v>2139</v>
      </c>
      <c r="AH655" s="79"/>
      <c r="AI655" s="85" t="s">
        <v>2100</v>
      </c>
      <c r="AJ655" s="79" t="b">
        <v>0</v>
      </c>
      <c r="AK655" s="79">
        <v>0</v>
      </c>
      <c r="AL655" s="85" t="s">
        <v>2100</v>
      </c>
      <c r="AM655" s="79" t="s">
        <v>2144</v>
      </c>
      <c r="AN655" s="79" t="b">
        <v>0</v>
      </c>
      <c r="AO655" s="85" t="s">
        <v>1914</v>
      </c>
      <c r="AP655" s="79" t="s">
        <v>178</v>
      </c>
      <c r="AQ655" s="79">
        <v>0</v>
      </c>
      <c r="AR655" s="79">
        <v>0</v>
      </c>
      <c r="AS655" s="79"/>
      <c r="AT655" s="79"/>
      <c r="AU655" s="79"/>
      <c r="AV655" s="79"/>
      <c r="AW655" s="79"/>
      <c r="AX655" s="79"/>
      <c r="AY655" s="79"/>
      <c r="AZ655" s="79"/>
      <c r="BA655" s="78" t="str">
        <f>REPLACE(INDEX(GroupVertices[Group],MATCH(Edges[[#This Row],[Vertex 1]],GroupVertices[Vertex],0)),1,1,"")</f>
        <v>3</v>
      </c>
      <c r="BB655" s="78" t="str">
        <f>REPLACE(INDEX(GroupVertices[Group],MATCH(Edges[[#This Row],[Vertex 2]],GroupVertices[Vertex],0)),1,1,"")</f>
        <v>3</v>
      </c>
    </row>
    <row r="656" spans="1:54" ht="15">
      <c r="A656" s="65" t="s">
        <v>242</v>
      </c>
      <c r="B656" s="65" t="s">
        <v>264</v>
      </c>
      <c r="C656" s="66" t="s">
        <v>2796</v>
      </c>
      <c r="D656" s="67"/>
      <c r="E656" s="68"/>
      <c r="F656" s="69"/>
      <c r="G656" s="66"/>
      <c r="H656" s="70"/>
      <c r="I656" s="71"/>
      <c r="J656" s="71"/>
      <c r="K656" s="34" t="s">
        <v>65</v>
      </c>
      <c r="L656" s="77">
        <v>656</v>
      </c>
      <c r="M656" s="77"/>
      <c r="N656" s="73"/>
      <c r="O656" s="79" t="s">
        <v>325</v>
      </c>
      <c r="P656" s="81">
        <v>43528.11387731481</v>
      </c>
      <c r="Q656" s="79" t="s">
        <v>339</v>
      </c>
      <c r="R656" s="79"/>
      <c r="S656" s="79"/>
      <c r="T656" s="79"/>
      <c r="U656" s="79"/>
      <c r="V656" s="82" t="s">
        <v>833</v>
      </c>
      <c r="W656" s="81">
        <v>43528.11387731481</v>
      </c>
      <c r="X656" s="82" t="s">
        <v>951</v>
      </c>
      <c r="Y656" s="79"/>
      <c r="Z656" s="79"/>
      <c r="AA656" s="85" t="s">
        <v>1533</v>
      </c>
      <c r="AB656" s="79"/>
      <c r="AC656" s="79" t="b">
        <v>0</v>
      </c>
      <c r="AD656" s="79">
        <v>0</v>
      </c>
      <c r="AE656" s="85" t="s">
        <v>2100</v>
      </c>
      <c r="AF656" s="79" t="b">
        <v>0</v>
      </c>
      <c r="AG656" s="79" t="s">
        <v>2139</v>
      </c>
      <c r="AH656" s="79"/>
      <c r="AI656" s="85" t="s">
        <v>2100</v>
      </c>
      <c r="AJ656" s="79" t="b">
        <v>0</v>
      </c>
      <c r="AK656" s="79">
        <v>7</v>
      </c>
      <c r="AL656" s="85" t="s">
        <v>1914</v>
      </c>
      <c r="AM656" s="79" t="s">
        <v>2147</v>
      </c>
      <c r="AN656" s="79" t="b">
        <v>0</v>
      </c>
      <c r="AO656" s="85" t="s">
        <v>1914</v>
      </c>
      <c r="AP656" s="79" t="s">
        <v>178</v>
      </c>
      <c r="AQ656" s="79">
        <v>0</v>
      </c>
      <c r="AR656" s="79">
        <v>0</v>
      </c>
      <c r="AS656" s="79"/>
      <c r="AT656" s="79"/>
      <c r="AU656" s="79"/>
      <c r="AV656" s="79"/>
      <c r="AW656" s="79"/>
      <c r="AX656" s="79"/>
      <c r="AY656" s="79"/>
      <c r="AZ656" s="79"/>
      <c r="BA656" s="78" t="str">
        <f>REPLACE(INDEX(GroupVertices[Group],MATCH(Edges[[#This Row],[Vertex 1]],GroupVertices[Vertex],0)),1,1,"")</f>
        <v>3</v>
      </c>
      <c r="BB656" s="78" t="str">
        <f>REPLACE(INDEX(GroupVertices[Group],MATCH(Edges[[#This Row],[Vertex 2]],GroupVertices[Vertex],0)),1,1,"")</f>
        <v>3</v>
      </c>
    </row>
    <row r="657" spans="1:54" ht="15">
      <c r="A657" s="65" t="s">
        <v>216</v>
      </c>
      <c r="B657" s="65" t="s">
        <v>264</v>
      </c>
      <c r="C657" s="66" t="s">
        <v>2796</v>
      </c>
      <c r="D657" s="67"/>
      <c r="E657" s="68"/>
      <c r="F657" s="69"/>
      <c r="G657" s="66"/>
      <c r="H657" s="70"/>
      <c r="I657" s="71"/>
      <c r="J657" s="71"/>
      <c r="K657" s="34" t="s">
        <v>65</v>
      </c>
      <c r="L657" s="77">
        <v>657</v>
      </c>
      <c r="M657" s="77"/>
      <c r="N657" s="73"/>
      <c r="O657" s="79" t="s">
        <v>325</v>
      </c>
      <c r="P657" s="81">
        <v>43527.88841435185</v>
      </c>
      <c r="Q657" s="79" t="s">
        <v>333</v>
      </c>
      <c r="R657" s="79"/>
      <c r="S657" s="79"/>
      <c r="T657" s="79"/>
      <c r="U657" s="79"/>
      <c r="V657" s="82" t="s">
        <v>807</v>
      </c>
      <c r="W657" s="81">
        <v>43527.88841435185</v>
      </c>
      <c r="X657" s="82" t="s">
        <v>914</v>
      </c>
      <c r="Y657" s="79"/>
      <c r="Z657" s="79"/>
      <c r="AA657" s="85" t="s">
        <v>1496</v>
      </c>
      <c r="AB657" s="79"/>
      <c r="AC657" s="79" t="b">
        <v>0</v>
      </c>
      <c r="AD657" s="79">
        <v>0</v>
      </c>
      <c r="AE657" s="85" t="s">
        <v>2100</v>
      </c>
      <c r="AF657" s="79" t="b">
        <v>0</v>
      </c>
      <c r="AG657" s="79" t="s">
        <v>2139</v>
      </c>
      <c r="AH657" s="79"/>
      <c r="AI657" s="85" t="s">
        <v>2100</v>
      </c>
      <c r="AJ657" s="79" t="b">
        <v>0</v>
      </c>
      <c r="AK657" s="79">
        <v>8</v>
      </c>
      <c r="AL657" s="85" t="s">
        <v>1570</v>
      </c>
      <c r="AM657" s="79" t="s">
        <v>2144</v>
      </c>
      <c r="AN657" s="79" t="b">
        <v>0</v>
      </c>
      <c r="AO657" s="85" t="s">
        <v>1570</v>
      </c>
      <c r="AP657" s="79" t="s">
        <v>178</v>
      </c>
      <c r="AQ657" s="79">
        <v>0</v>
      </c>
      <c r="AR657" s="79">
        <v>0</v>
      </c>
      <c r="AS657" s="79"/>
      <c r="AT657" s="79"/>
      <c r="AU657" s="79"/>
      <c r="AV657" s="79"/>
      <c r="AW657" s="79"/>
      <c r="AX657" s="79"/>
      <c r="AY657" s="79"/>
      <c r="AZ657" s="79"/>
      <c r="BA657" s="78" t="str">
        <f>REPLACE(INDEX(GroupVertices[Group],MATCH(Edges[[#This Row],[Vertex 1]],GroupVertices[Vertex],0)),1,1,"")</f>
        <v>5</v>
      </c>
      <c r="BB657" s="78" t="str">
        <f>REPLACE(INDEX(GroupVertices[Group],MATCH(Edges[[#This Row],[Vertex 2]],GroupVertices[Vertex],0)),1,1,"")</f>
        <v>3</v>
      </c>
    </row>
    <row r="658" spans="1:54" ht="15">
      <c r="A658" s="65" t="s">
        <v>237</v>
      </c>
      <c r="B658" s="65" t="s">
        <v>264</v>
      </c>
      <c r="C658" s="66" t="s">
        <v>2796</v>
      </c>
      <c r="D658" s="67"/>
      <c r="E658" s="68"/>
      <c r="F658" s="69"/>
      <c r="G658" s="66"/>
      <c r="H658" s="70"/>
      <c r="I658" s="71"/>
      <c r="J658" s="71"/>
      <c r="K658" s="34" t="s">
        <v>65</v>
      </c>
      <c r="L658" s="77">
        <v>658</v>
      </c>
      <c r="M658" s="77"/>
      <c r="N658" s="73"/>
      <c r="O658" s="79" t="s">
        <v>325</v>
      </c>
      <c r="P658" s="81">
        <v>43528.03138888889</v>
      </c>
      <c r="Q658" s="79" t="s">
        <v>359</v>
      </c>
      <c r="R658" s="79"/>
      <c r="S658" s="79"/>
      <c r="T658" s="79"/>
      <c r="U658" s="79"/>
      <c r="V658" s="82" t="s">
        <v>828</v>
      </c>
      <c r="W658" s="81">
        <v>43528.03138888889</v>
      </c>
      <c r="X658" s="82" t="s">
        <v>945</v>
      </c>
      <c r="Y658" s="79"/>
      <c r="Z658" s="79"/>
      <c r="AA658" s="85" t="s">
        <v>1527</v>
      </c>
      <c r="AB658" s="79"/>
      <c r="AC658" s="79" t="b">
        <v>0</v>
      </c>
      <c r="AD658" s="79">
        <v>0</v>
      </c>
      <c r="AE658" s="85" t="s">
        <v>2100</v>
      </c>
      <c r="AF658" s="79" t="b">
        <v>0</v>
      </c>
      <c r="AG658" s="79" t="s">
        <v>2139</v>
      </c>
      <c r="AH658" s="79"/>
      <c r="AI658" s="85" t="s">
        <v>2100</v>
      </c>
      <c r="AJ658" s="79" t="b">
        <v>0</v>
      </c>
      <c r="AK658" s="79">
        <v>1</v>
      </c>
      <c r="AL658" s="85" t="s">
        <v>1912</v>
      </c>
      <c r="AM658" s="79" t="s">
        <v>2145</v>
      </c>
      <c r="AN658" s="79" t="b">
        <v>0</v>
      </c>
      <c r="AO658" s="85" t="s">
        <v>1912</v>
      </c>
      <c r="AP658" s="79" t="s">
        <v>178</v>
      </c>
      <c r="AQ658" s="79">
        <v>0</v>
      </c>
      <c r="AR658" s="79">
        <v>0</v>
      </c>
      <c r="AS658" s="79"/>
      <c r="AT658" s="79"/>
      <c r="AU658" s="79"/>
      <c r="AV658" s="79"/>
      <c r="AW658" s="79"/>
      <c r="AX658" s="79"/>
      <c r="AY658" s="79"/>
      <c r="AZ658" s="79"/>
      <c r="BA658" s="78" t="str">
        <f>REPLACE(INDEX(GroupVertices[Group],MATCH(Edges[[#This Row],[Vertex 1]],GroupVertices[Vertex],0)),1,1,"")</f>
        <v>3</v>
      </c>
      <c r="BB658" s="78" t="str">
        <f>REPLACE(INDEX(GroupVertices[Group],MATCH(Edges[[#This Row],[Vertex 2]],GroupVertices[Vertex],0)),1,1,"")</f>
        <v>3</v>
      </c>
    </row>
    <row r="659" spans="1:54" ht="15">
      <c r="A659" s="65" t="s">
        <v>215</v>
      </c>
      <c r="B659" s="65" t="s">
        <v>264</v>
      </c>
      <c r="C659" s="66" t="s">
        <v>2796</v>
      </c>
      <c r="D659" s="67"/>
      <c r="E659" s="68"/>
      <c r="F659" s="69"/>
      <c r="G659" s="66"/>
      <c r="H659" s="70"/>
      <c r="I659" s="71"/>
      <c r="J659" s="71"/>
      <c r="K659" s="34" t="s">
        <v>65</v>
      </c>
      <c r="L659" s="77">
        <v>659</v>
      </c>
      <c r="M659" s="77"/>
      <c r="N659" s="73"/>
      <c r="O659" s="79" t="s">
        <v>325</v>
      </c>
      <c r="P659" s="81">
        <v>43527.888125</v>
      </c>
      <c r="Q659" s="79" t="s">
        <v>333</v>
      </c>
      <c r="R659" s="79"/>
      <c r="S659" s="79"/>
      <c r="T659" s="79"/>
      <c r="U659" s="79"/>
      <c r="V659" s="82" t="s">
        <v>806</v>
      </c>
      <c r="W659" s="81">
        <v>43527.888125</v>
      </c>
      <c r="X659" s="82" t="s">
        <v>913</v>
      </c>
      <c r="Y659" s="79"/>
      <c r="Z659" s="79"/>
      <c r="AA659" s="85" t="s">
        <v>1495</v>
      </c>
      <c r="AB659" s="79"/>
      <c r="AC659" s="79" t="b">
        <v>0</v>
      </c>
      <c r="AD659" s="79">
        <v>0</v>
      </c>
      <c r="AE659" s="85" t="s">
        <v>2100</v>
      </c>
      <c r="AF659" s="79" t="b">
        <v>0</v>
      </c>
      <c r="AG659" s="79" t="s">
        <v>2139</v>
      </c>
      <c r="AH659" s="79"/>
      <c r="AI659" s="85" t="s">
        <v>2100</v>
      </c>
      <c r="AJ659" s="79" t="b">
        <v>0</v>
      </c>
      <c r="AK659" s="79">
        <v>8</v>
      </c>
      <c r="AL659" s="85" t="s">
        <v>1570</v>
      </c>
      <c r="AM659" s="79" t="s">
        <v>2145</v>
      </c>
      <c r="AN659" s="79" t="b">
        <v>0</v>
      </c>
      <c r="AO659" s="85" t="s">
        <v>1570</v>
      </c>
      <c r="AP659" s="79" t="s">
        <v>178</v>
      </c>
      <c r="AQ659" s="79">
        <v>0</v>
      </c>
      <c r="AR659" s="79">
        <v>0</v>
      </c>
      <c r="AS659" s="79"/>
      <c r="AT659" s="79"/>
      <c r="AU659" s="79"/>
      <c r="AV659" s="79"/>
      <c r="AW659" s="79"/>
      <c r="AX659" s="79"/>
      <c r="AY659" s="79"/>
      <c r="AZ659" s="79"/>
      <c r="BA659" s="78" t="str">
        <f>REPLACE(INDEX(GroupVertices[Group],MATCH(Edges[[#This Row],[Vertex 1]],GroupVertices[Vertex],0)),1,1,"")</f>
        <v>5</v>
      </c>
      <c r="BB659" s="78" t="str">
        <f>REPLACE(INDEX(GroupVertices[Group],MATCH(Edges[[#This Row],[Vertex 2]],GroupVertices[Vertex],0)),1,1,"")</f>
        <v>3</v>
      </c>
    </row>
    <row r="660" spans="1:54" ht="15">
      <c r="A660" s="65" t="s">
        <v>267</v>
      </c>
      <c r="B660" s="65" t="s">
        <v>264</v>
      </c>
      <c r="C660" s="66" t="s">
        <v>2796</v>
      </c>
      <c r="D660" s="67"/>
      <c r="E660" s="68"/>
      <c r="F660" s="69"/>
      <c r="G660" s="66"/>
      <c r="H660" s="70"/>
      <c r="I660" s="71"/>
      <c r="J660" s="71"/>
      <c r="K660" s="34" t="s">
        <v>65</v>
      </c>
      <c r="L660" s="77">
        <v>660</v>
      </c>
      <c r="M660" s="77"/>
      <c r="N660" s="73"/>
      <c r="O660" s="79" t="s">
        <v>325</v>
      </c>
      <c r="P660" s="81">
        <v>43527.932025462964</v>
      </c>
      <c r="Q660" s="79" t="s">
        <v>341</v>
      </c>
      <c r="R660" s="79"/>
      <c r="S660" s="79"/>
      <c r="T660" s="79"/>
      <c r="U660" s="79"/>
      <c r="V660" s="82" t="s">
        <v>857</v>
      </c>
      <c r="W660" s="81">
        <v>43527.932025462964</v>
      </c>
      <c r="X660" s="82" t="s">
        <v>1059</v>
      </c>
      <c r="Y660" s="79"/>
      <c r="Z660" s="79"/>
      <c r="AA660" s="85" t="s">
        <v>1641</v>
      </c>
      <c r="AB660" s="79"/>
      <c r="AC660" s="79" t="b">
        <v>0</v>
      </c>
      <c r="AD660" s="79">
        <v>0</v>
      </c>
      <c r="AE660" s="85" t="s">
        <v>2100</v>
      </c>
      <c r="AF660" s="79" t="b">
        <v>0</v>
      </c>
      <c r="AG660" s="79" t="s">
        <v>2139</v>
      </c>
      <c r="AH660" s="79"/>
      <c r="AI660" s="85" t="s">
        <v>2100</v>
      </c>
      <c r="AJ660" s="79" t="b">
        <v>0</v>
      </c>
      <c r="AK660" s="79">
        <v>4</v>
      </c>
      <c r="AL660" s="85" t="s">
        <v>1916</v>
      </c>
      <c r="AM660" s="79" t="s">
        <v>2144</v>
      </c>
      <c r="AN660" s="79" t="b">
        <v>0</v>
      </c>
      <c r="AO660" s="85" t="s">
        <v>1916</v>
      </c>
      <c r="AP660" s="79" t="s">
        <v>178</v>
      </c>
      <c r="AQ660" s="79">
        <v>0</v>
      </c>
      <c r="AR660" s="79">
        <v>0</v>
      </c>
      <c r="AS660" s="79"/>
      <c r="AT660" s="79"/>
      <c r="AU660" s="79"/>
      <c r="AV660" s="79"/>
      <c r="AW660" s="79"/>
      <c r="AX660" s="79"/>
      <c r="AY660" s="79"/>
      <c r="AZ660" s="79"/>
      <c r="BA660" s="78" t="str">
        <f>REPLACE(INDEX(GroupVertices[Group],MATCH(Edges[[#This Row],[Vertex 1]],GroupVertices[Vertex],0)),1,1,"")</f>
        <v>3</v>
      </c>
      <c r="BB660" s="78" t="str">
        <f>REPLACE(INDEX(GroupVertices[Group],MATCH(Edges[[#This Row],[Vertex 2]],GroupVertices[Vertex],0)),1,1,"")</f>
        <v>3</v>
      </c>
    </row>
    <row r="661" spans="1:54" ht="15">
      <c r="A661" s="65" t="s">
        <v>264</v>
      </c>
      <c r="B661" s="65" t="s">
        <v>264</v>
      </c>
      <c r="C661" s="66" t="s">
        <v>2795</v>
      </c>
      <c r="D661" s="67"/>
      <c r="E661" s="68"/>
      <c r="F661" s="69"/>
      <c r="G661" s="66"/>
      <c r="H661" s="70"/>
      <c r="I661" s="71"/>
      <c r="J661" s="71"/>
      <c r="K661" s="34" t="s">
        <v>65</v>
      </c>
      <c r="L661" s="77">
        <v>661</v>
      </c>
      <c r="M661" s="77"/>
      <c r="N661" s="73"/>
      <c r="O661" s="79" t="s">
        <v>178</v>
      </c>
      <c r="P661" s="81">
        <v>43527.886608796296</v>
      </c>
      <c r="Q661" s="79" t="s">
        <v>359</v>
      </c>
      <c r="R661" s="79"/>
      <c r="S661" s="79"/>
      <c r="T661" s="79" t="s">
        <v>787</v>
      </c>
      <c r="U661" s="79"/>
      <c r="V661" s="82" t="s">
        <v>854</v>
      </c>
      <c r="W661" s="81">
        <v>43527.886608796296</v>
      </c>
      <c r="X661" s="82" t="s">
        <v>1328</v>
      </c>
      <c r="Y661" s="79"/>
      <c r="Z661" s="79"/>
      <c r="AA661" s="85" t="s">
        <v>1912</v>
      </c>
      <c r="AB661" s="79"/>
      <c r="AC661" s="79" t="b">
        <v>0</v>
      </c>
      <c r="AD661" s="79">
        <v>6</v>
      </c>
      <c r="AE661" s="85" t="s">
        <v>2100</v>
      </c>
      <c r="AF661" s="79" t="b">
        <v>0</v>
      </c>
      <c r="AG661" s="79" t="s">
        <v>2139</v>
      </c>
      <c r="AH661" s="79"/>
      <c r="AI661" s="85" t="s">
        <v>2100</v>
      </c>
      <c r="AJ661" s="79" t="b">
        <v>0</v>
      </c>
      <c r="AK661" s="79">
        <v>1</v>
      </c>
      <c r="AL661" s="85" t="s">
        <v>2100</v>
      </c>
      <c r="AM661" s="79" t="s">
        <v>2145</v>
      </c>
      <c r="AN661" s="79" t="b">
        <v>0</v>
      </c>
      <c r="AO661" s="85" t="s">
        <v>1912</v>
      </c>
      <c r="AP661" s="79" t="s">
        <v>178</v>
      </c>
      <c r="AQ661" s="79">
        <v>0</v>
      </c>
      <c r="AR661" s="79">
        <v>0</v>
      </c>
      <c r="AS661" s="79"/>
      <c r="AT661" s="79"/>
      <c r="AU661" s="79"/>
      <c r="AV661" s="79"/>
      <c r="AW661" s="79"/>
      <c r="AX661" s="79"/>
      <c r="AY661" s="79"/>
      <c r="AZ661" s="79"/>
      <c r="BA661" s="78" t="str">
        <f>REPLACE(INDEX(GroupVertices[Group],MATCH(Edges[[#This Row],[Vertex 1]],GroupVertices[Vertex],0)),1,1,"")</f>
        <v>3</v>
      </c>
      <c r="BB661" s="78" t="str">
        <f>REPLACE(INDEX(GroupVertices[Group],MATCH(Edges[[#This Row],[Vertex 2]],GroupVertices[Vertex],0)),1,1,"")</f>
        <v>3</v>
      </c>
    </row>
    <row r="662" spans="1:54" ht="15">
      <c r="A662" s="65" t="s">
        <v>264</v>
      </c>
      <c r="B662" s="65" t="s">
        <v>264</v>
      </c>
      <c r="C662" s="66" t="s">
        <v>2795</v>
      </c>
      <c r="D662" s="67"/>
      <c r="E662" s="68"/>
      <c r="F662" s="69"/>
      <c r="G662" s="66"/>
      <c r="H662" s="70"/>
      <c r="I662" s="71"/>
      <c r="J662" s="71"/>
      <c r="K662" s="34" t="s">
        <v>65</v>
      </c>
      <c r="L662" s="77">
        <v>662</v>
      </c>
      <c r="M662" s="77"/>
      <c r="N662" s="73"/>
      <c r="O662" s="79" t="s">
        <v>178</v>
      </c>
      <c r="P662" s="81">
        <v>43527.88997685185</v>
      </c>
      <c r="Q662" s="79" t="s">
        <v>642</v>
      </c>
      <c r="R662" s="79"/>
      <c r="S662" s="79"/>
      <c r="T662" s="79" t="s">
        <v>787</v>
      </c>
      <c r="U662" s="79"/>
      <c r="V662" s="82" t="s">
        <v>854</v>
      </c>
      <c r="W662" s="81">
        <v>43527.88997685185</v>
      </c>
      <c r="X662" s="82" t="s">
        <v>1329</v>
      </c>
      <c r="Y662" s="79"/>
      <c r="Z662" s="79"/>
      <c r="AA662" s="85" t="s">
        <v>1913</v>
      </c>
      <c r="AB662" s="79"/>
      <c r="AC662" s="79" t="b">
        <v>0</v>
      </c>
      <c r="AD662" s="79">
        <v>7</v>
      </c>
      <c r="AE662" s="85" t="s">
        <v>2100</v>
      </c>
      <c r="AF662" s="79" t="b">
        <v>0</v>
      </c>
      <c r="AG662" s="79" t="s">
        <v>2139</v>
      </c>
      <c r="AH662" s="79"/>
      <c r="AI662" s="85" t="s">
        <v>2100</v>
      </c>
      <c r="AJ662" s="79" t="b">
        <v>0</v>
      </c>
      <c r="AK662" s="79">
        <v>0</v>
      </c>
      <c r="AL662" s="85" t="s">
        <v>2100</v>
      </c>
      <c r="AM662" s="79" t="s">
        <v>2145</v>
      </c>
      <c r="AN662" s="79" t="b">
        <v>0</v>
      </c>
      <c r="AO662" s="85" t="s">
        <v>1913</v>
      </c>
      <c r="AP662" s="79" t="s">
        <v>178</v>
      </c>
      <c r="AQ662" s="79">
        <v>0</v>
      </c>
      <c r="AR662" s="79">
        <v>0</v>
      </c>
      <c r="AS662" s="79"/>
      <c r="AT662" s="79"/>
      <c r="AU662" s="79"/>
      <c r="AV662" s="79"/>
      <c r="AW662" s="79"/>
      <c r="AX662" s="79"/>
      <c r="AY662" s="79"/>
      <c r="AZ662" s="79"/>
      <c r="BA662" s="78" t="str">
        <f>REPLACE(INDEX(GroupVertices[Group],MATCH(Edges[[#This Row],[Vertex 1]],GroupVertices[Vertex],0)),1,1,"")</f>
        <v>3</v>
      </c>
      <c r="BB662" s="78" t="str">
        <f>REPLACE(INDEX(GroupVertices[Group],MATCH(Edges[[#This Row],[Vertex 2]],GroupVertices[Vertex],0)),1,1,"")</f>
        <v>3</v>
      </c>
    </row>
    <row r="663" spans="1:54" ht="15">
      <c r="A663" s="65" t="s">
        <v>264</v>
      </c>
      <c r="B663" s="65" t="s">
        <v>264</v>
      </c>
      <c r="C663" s="66" t="s">
        <v>2795</v>
      </c>
      <c r="D663" s="67"/>
      <c r="E663" s="68"/>
      <c r="F663" s="69"/>
      <c r="G663" s="66"/>
      <c r="H663" s="70"/>
      <c r="I663" s="71"/>
      <c r="J663" s="71"/>
      <c r="K663" s="34" t="s">
        <v>65</v>
      </c>
      <c r="L663" s="77">
        <v>663</v>
      </c>
      <c r="M663" s="77"/>
      <c r="N663" s="73"/>
      <c r="O663" s="79" t="s">
        <v>178</v>
      </c>
      <c r="P663" s="81">
        <v>43527.90199074074</v>
      </c>
      <c r="Q663" s="79" t="s">
        <v>339</v>
      </c>
      <c r="R663" s="79"/>
      <c r="S663" s="79"/>
      <c r="T663" s="79" t="s">
        <v>787</v>
      </c>
      <c r="U663" s="79"/>
      <c r="V663" s="82" t="s">
        <v>854</v>
      </c>
      <c r="W663" s="81">
        <v>43527.90199074074</v>
      </c>
      <c r="X663" s="82" t="s">
        <v>1330</v>
      </c>
      <c r="Y663" s="79"/>
      <c r="Z663" s="79"/>
      <c r="AA663" s="85" t="s">
        <v>1914</v>
      </c>
      <c r="AB663" s="79"/>
      <c r="AC663" s="79" t="b">
        <v>0</v>
      </c>
      <c r="AD663" s="79">
        <v>57</v>
      </c>
      <c r="AE663" s="85" t="s">
        <v>2100</v>
      </c>
      <c r="AF663" s="79" t="b">
        <v>0</v>
      </c>
      <c r="AG663" s="79" t="s">
        <v>2139</v>
      </c>
      <c r="AH663" s="79"/>
      <c r="AI663" s="85" t="s">
        <v>2100</v>
      </c>
      <c r="AJ663" s="79" t="b">
        <v>0</v>
      </c>
      <c r="AK663" s="79">
        <v>7</v>
      </c>
      <c r="AL663" s="85" t="s">
        <v>2100</v>
      </c>
      <c r="AM663" s="79" t="s">
        <v>2145</v>
      </c>
      <c r="AN663" s="79" t="b">
        <v>0</v>
      </c>
      <c r="AO663" s="85" t="s">
        <v>1914</v>
      </c>
      <c r="AP663" s="79" t="s">
        <v>178</v>
      </c>
      <c r="AQ663" s="79">
        <v>0</v>
      </c>
      <c r="AR663" s="79">
        <v>0</v>
      </c>
      <c r="AS663" s="79"/>
      <c r="AT663" s="79"/>
      <c r="AU663" s="79"/>
      <c r="AV663" s="79"/>
      <c r="AW663" s="79"/>
      <c r="AX663" s="79"/>
      <c r="AY663" s="79"/>
      <c r="AZ663" s="79"/>
      <c r="BA663" s="78" t="str">
        <f>REPLACE(INDEX(GroupVertices[Group],MATCH(Edges[[#This Row],[Vertex 1]],GroupVertices[Vertex],0)),1,1,"")</f>
        <v>3</v>
      </c>
      <c r="BB663" s="78" t="str">
        <f>REPLACE(INDEX(GroupVertices[Group],MATCH(Edges[[#This Row],[Vertex 2]],GroupVertices[Vertex],0)),1,1,"")</f>
        <v>3</v>
      </c>
    </row>
    <row r="664" spans="1:54" ht="15">
      <c r="A664" s="65" t="s">
        <v>264</v>
      </c>
      <c r="B664" s="65" t="s">
        <v>264</v>
      </c>
      <c r="C664" s="66" t="s">
        <v>2795</v>
      </c>
      <c r="D664" s="67"/>
      <c r="E664" s="68"/>
      <c r="F664" s="69"/>
      <c r="G664" s="66"/>
      <c r="H664" s="70"/>
      <c r="I664" s="71"/>
      <c r="J664" s="71"/>
      <c r="K664" s="34" t="s">
        <v>65</v>
      </c>
      <c r="L664" s="77">
        <v>664</v>
      </c>
      <c r="M664" s="77"/>
      <c r="N664" s="73"/>
      <c r="O664" s="79" t="s">
        <v>178</v>
      </c>
      <c r="P664" s="81">
        <v>43527.90356481481</v>
      </c>
      <c r="Q664" s="79" t="s">
        <v>361</v>
      </c>
      <c r="R664" s="79"/>
      <c r="S664" s="79"/>
      <c r="T664" s="79" t="s">
        <v>787</v>
      </c>
      <c r="U664" s="79"/>
      <c r="V664" s="82" t="s">
        <v>854</v>
      </c>
      <c r="W664" s="81">
        <v>43527.90356481481</v>
      </c>
      <c r="X664" s="82" t="s">
        <v>1331</v>
      </c>
      <c r="Y664" s="79"/>
      <c r="Z664" s="79"/>
      <c r="AA664" s="85" t="s">
        <v>1915</v>
      </c>
      <c r="AB664" s="85" t="s">
        <v>1914</v>
      </c>
      <c r="AC664" s="79" t="b">
        <v>0</v>
      </c>
      <c r="AD664" s="79">
        <v>39</v>
      </c>
      <c r="AE664" s="85" t="s">
        <v>2133</v>
      </c>
      <c r="AF664" s="79" t="b">
        <v>0</v>
      </c>
      <c r="AG664" s="79" t="s">
        <v>2139</v>
      </c>
      <c r="AH664" s="79"/>
      <c r="AI664" s="85" t="s">
        <v>2100</v>
      </c>
      <c r="AJ664" s="79" t="b">
        <v>0</v>
      </c>
      <c r="AK664" s="79">
        <v>2</v>
      </c>
      <c r="AL664" s="85" t="s">
        <v>2100</v>
      </c>
      <c r="AM664" s="79" t="s">
        <v>2145</v>
      </c>
      <c r="AN664" s="79" t="b">
        <v>0</v>
      </c>
      <c r="AO664" s="85" t="s">
        <v>1914</v>
      </c>
      <c r="AP664" s="79" t="s">
        <v>178</v>
      </c>
      <c r="AQ664" s="79">
        <v>0</v>
      </c>
      <c r="AR664" s="79">
        <v>0</v>
      </c>
      <c r="AS664" s="79"/>
      <c r="AT664" s="79"/>
      <c r="AU664" s="79"/>
      <c r="AV664" s="79"/>
      <c r="AW664" s="79"/>
      <c r="AX664" s="79"/>
      <c r="AY664" s="79"/>
      <c r="AZ664" s="79"/>
      <c r="BA664" s="78" t="str">
        <f>REPLACE(INDEX(GroupVertices[Group],MATCH(Edges[[#This Row],[Vertex 1]],GroupVertices[Vertex],0)),1,1,"")</f>
        <v>3</v>
      </c>
      <c r="BB664" s="78" t="str">
        <f>REPLACE(INDEX(GroupVertices[Group],MATCH(Edges[[#This Row],[Vertex 2]],GroupVertices[Vertex],0)),1,1,"")</f>
        <v>3</v>
      </c>
    </row>
    <row r="665" spans="1:54" ht="15">
      <c r="A665" s="65" t="s">
        <v>264</v>
      </c>
      <c r="B665" s="65" t="s">
        <v>264</v>
      </c>
      <c r="C665" s="66" t="s">
        <v>2795</v>
      </c>
      <c r="D665" s="67"/>
      <c r="E665" s="68"/>
      <c r="F665" s="69"/>
      <c r="G665" s="66"/>
      <c r="H665" s="70"/>
      <c r="I665" s="71"/>
      <c r="J665" s="71"/>
      <c r="K665" s="34" t="s">
        <v>65</v>
      </c>
      <c r="L665" s="77">
        <v>665</v>
      </c>
      <c r="M665" s="77"/>
      <c r="N665" s="73"/>
      <c r="O665" s="79" t="s">
        <v>178</v>
      </c>
      <c r="P665" s="81">
        <v>43527.90770833333</v>
      </c>
      <c r="Q665" s="79" t="s">
        <v>643</v>
      </c>
      <c r="R665" s="79"/>
      <c r="S665" s="79"/>
      <c r="T665" s="79" t="s">
        <v>787</v>
      </c>
      <c r="U665" s="79"/>
      <c r="V665" s="82" t="s">
        <v>854</v>
      </c>
      <c r="W665" s="81">
        <v>43527.90770833333</v>
      </c>
      <c r="X665" s="82" t="s">
        <v>1333</v>
      </c>
      <c r="Y665" s="79"/>
      <c r="Z665" s="79"/>
      <c r="AA665" s="85" t="s">
        <v>1917</v>
      </c>
      <c r="AB665" s="79"/>
      <c r="AC665" s="79" t="b">
        <v>0</v>
      </c>
      <c r="AD665" s="79">
        <v>12</v>
      </c>
      <c r="AE665" s="85" t="s">
        <v>2100</v>
      </c>
      <c r="AF665" s="79" t="b">
        <v>0</v>
      </c>
      <c r="AG665" s="79" t="s">
        <v>2139</v>
      </c>
      <c r="AH665" s="79"/>
      <c r="AI665" s="85" t="s">
        <v>2100</v>
      </c>
      <c r="AJ665" s="79" t="b">
        <v>0</v>
      </c>
      <c r="AK665" s="79">
        <v>0</v>
      </c>
      <c r="AL665" s="85" t="s">
        <v>2100</v>
      </c>
      <c r="AM665" s="79" t="s">
        <v>2145</v>
      </c>
      <c r="AN665" s="79" t="b">
        <v>0</v>
      </c>
      <c r="AO665" s="85" t="s">
        <v>1917</v>
      </c>
      <c r="AP665" s="79" t="s">
        <v>178</v>
      </c>
      <c r="AQ665" s="79">
        <v>0</v>
      </c>
      <c r="AR665" s="79">
        <v>0</v>
      </c>
      <c r="AS665" s="79"/>
      <c r="AT665" s="79"/>
      <c r="AU665" s="79"/>
      <c r="AV665" s="79"/>
      <c r="AW665" s="79"/>
      <c r="AX665" s="79"/>
      <c r="AY665" s="79"/>
      <c r="AZ665" s="79"/>
      <c r="BA665" s="78" t="str">
        <f>REPLACE(INDEX(GroupVertices[Group],MATCH(Edges[[#This Row],[Vertex 1]],GroupVertices[Vertex],0)),1,1,"")</f>
        <v>3</v>
      </c>
      <c r="BB665" s="78" t="str">
        <f>REPLACE(INDEX(GroupVertices[Group],MATCH(Edges[[#This Row],[Vertex 2]],GroupVertices[Vertex],0)),1,1,"")</f>
        <v>3</v>
      </c>
    </row>
    <row r="666" spans="1:54" ht="15">
      <c r="A666" s="65" t="s">
        <v>264</v>
      </c>
      <c r="B666" s="65" t="s">
        <v>264</v>
      </c>
      <c r="C666" s="66" t="s">
        <v>2795</v>
      </c>
      <c r="D666" s="67"/>
      <c r="E666" s="68"/>
      <c r="F666" s="69"/>
      <c r="G666" s="66"/>
      <c r="H666" s="70"/>
      <c r="I666" s="71"/>
      <c r="J666" s="71"/>
      <c r="K666" s="34" t="s">
        <v>65</v>
      </c>
      <c r="L666" s="77">
        <v>666</v>
      </c>
      <c r="M666" s="77"/>
      <c r="N666" s="73"/>
      <c r="O666" s="79" t="s">
        <v>178</v>
      </c>
      <c r="P666" s="81">
        <v>43527.90951388889</v>
      </c>
      <c r="Q666" s="79" t="s">
        <v>644</v>
      </c>
      <c r="R666" s="82" t="s">
        <v>768</v>
      </c>
      <c r="S666" s="79" t="s">
        <v>780</v>
      </c>
      <c r="T666" s="79" t="s">
        <v>787</v>
      </c>
      <c r="U666" s="79"/>
      <c r="V666" s="82" t="s">
        <v>854</v>
      </c>
      <c r="W666" s="81">
        <v>43527.90951388889</v>
      </c>
      <c r="X666" s="82" t="s">
        <v>1334</v>
      </c>
      <c r="Y666" s="79"/>
      <c r="Z666" s="79"/>
      <c r="AA666" s="85" t="s">
        <v>1918</v>
      </c>
      <c r="AB666" s="79"/>
      <c r="AC666" s="79" t="b">
        <v>0</v>
      </c>
      <c r="AD666" s="79">
        <v>4</v>
      </c>
      <c r="AE666" s="85" t="s">
        <v>2100</v>
      </c>
      <c r="AF666" s="79" t="b">
        <v>1</v>
      </c>
      <c r="AG666" s="79" t="s">
        <v>2139</v>
      </c>
      <c r="AH666" s="79"/>
      <c r="AI666" s="85" t="s">
        <v>2021</v>
      </c>
      <c r="AJ666" s="79" t="b">
        <v>0</v>
      </c>
      <c r="AK666" s="79">
        <v>0</v>
      </c>
      <c r="AL666" s="85" t="s">
        <v>2100</v>
      </c>
      <c r="AM666" s="79" t="s">
        <v>2145</v>
      </c>
      <c r="AN666" s="79" t="b">
        <v>0</v>
      </c>
      <c r="AO666" s="85" t="s">
        <v>1918</v>
      </c>
      <c r="AP666" s="79" t="s">
        <v>178</v>
      </c>
      <c r="AQ666" s="79">
        <v>0</v>
      </c>
      <c r="AR666" s="79">
        <v>0</v>
      </c>
      <c r="AS666" s="79"/>
      <c r="AT666" s="79"/>
      <c r="AU666" s="79"/>
      <c r="AV666" s="79"/>
      <c r="AW666" s="79"/>
      <c r="AX666" s="79"/>
      <c r="AY666" s="79"/>
      <c r="AZ666" s="79"/>
      <c r="BA666" s="78" t="str">
        <f>REPLACE(INDEX(GroupVertices[Group],MATCH(Edges[[#This Row],[Vertex 1]],GroupVertices[Vertex],0)),1,1,"")</f>
        <v>3</v>
      </c>
      <c r="BB666" s="78" t="str">
        <f>REPLACE(INDEX(GroupVertices[Group],MATCH(Edges[[#This Row],[Vertex 2]],GroupVertices[Vertex],0)),1,1,"")</f>
        <v>3</v>
      </c>
    </row>
    <row r="667" spans="1:54" ht="15">
      <c r="A667" s="65" t="s">
        <v>264</v>
      </c>
      <c r="B667" s="65" t="s">
        <v>264</v>
      </c>
      <c r="C667" s="66" t="s">
        <v>2795</v>
      </c>
      <c r="D667" s="67"/>
      <c r="E667" s="68"/>
      <c r="F667" s="69"/>
      <c r="G667" s="66"/>
      <c r="H667" s="70"/>
      <c r="I667" s="71"/>
      <c r="J667" s="71"/>
      <c r="K667" s="34" t="s">
        <v>65</v>
      </c>
      <c r="L667" s="77">
        <v>667</v>
      </c>
      <c r="M667" s="77"/>
      <c r="N667" s="73"/>
      <c r="O667" s="79" t="s">
        <v>178</v>
      </c>
      <c r="P667" s="81">
        <v>43534.838587962964</v>
      </c>
      <c r="Q667" s="79" t="s">
        <v>646</v>
      </c>
      <c r="R667" s="79"/>
      <c r="S667" s="79"/>
      <c r="T667" s="79" t="s">
        <v>789</v>
      </c>
      <c r="U667" s="79"/>
      <c r="V667" s="82" t="s">
        <v>854</v>
      </c>
      <c r="W667" s="81">
        <v>43534.838587962964</v>
      </c>
      <c r="X667" s="82" t="s">
        <v>1337</v>
      </c>
      <c r="Y667" s="79"/>
      <c r="Z667" s="79"/>
      <c r="AA667" s="85" t="s">
        <v>1921</v>
      </c>
      <c r="AB667" s="79"/>
      <c r="AC667" s="79" t="b">
        <v>0</v>
      </c>
      <c r="AD667" s="79">
        <v>9</v>
      </c>
      <c r="AE667" s="85" t="s">
        <v>2100</v>
      </c>
      <c r="AF667" s="79" t="b">
        <v>0</v>
      </c>
      <c r="AG667" s="79" t="s">
        <v>2139</v>
      </c>
      <c r="AH667" s="79"/>
      <c r="AI667" s="85" t="s">
        <v>2100</v>
      </c>
      <c r="AJ667" s="79" t="b">
        <v>0</v>
      </c>
      <c r="AK667" s="79">
        <v>0</v>
      </c>
      <c r="AL667" s="85" t="s">
        <v>2100</v>
      </c>
      <c r="AM667" s="79" t="s">
        <v>2145</v>
      </c>
      <c r="AN667" s="79" t="b">
        <v>0</v>
      </c>
      <c r="AO667" s="85" t="s">
        <v>1921</v>
      </c>
      <c r="AP667" s="79" t="s">
        <v>178</v>
      </c>
      <c r="AQ667" s="79">
        <v>0</v>
      </c>
      <c r="AR667" s="79">
        <v>0</v>
      </c>
      <c r="AS667" s="79"/>
      <c r="AT667" s="79"/>
      <c r="AU667" s="79"/>
      <c r="AV667" s="79"/>
      <c r="AW667" s="79"/>
      <c r="AX667" s="79"/>
      <c r="AY667" s="79"/>
      <c r="AZ667" s="79"/>
      <c r="BA667" s="78" t="str">
        <f>REPLACE(INDEX(GroupVertices[Group],MATCH(Edges[[#This Row],[Vertex 1]],GroupVertices[Vertex],0)),1,1,"")</f>
        <v>3</v>
      </c>
      <c r="BB667" s="78" t="str">
        <f>REPLACE(INDEX(GroupVertices[Group],MATCH(Edges[[#This Row],[Vertex 2]],GroupVertices[Vertex],0)),1,1,"")</f>
        <v>3</v>
      </c>
    </row>
    <row r="668" spans="1:54" ht="15">
      <c r="A668" s="65" t="s">
        <v>264</v>
      </c>
      <c r="B668" s="65" t="s">
        <v>264</v>
      </c>
      <c r="C668" s="66" t="s">
        <v>2795</v>
      </c>
      <c r="D668" s="67"/>
      <c r="E668" s="68"/>
      <c r="F668" s="69"/>
      <c r="G668" s="66"/>
      <c r="H668" s="70"/>
      <c r="I668" s="71"/>
      <c r="J668" s="71"/>
      <c r="K668" s="34" t="s">
        <v>65</v>
      </c>
      <c r="L668" s="77">
        <v>668</v>
      </c>
      <c r="M668" s="77"/>
      <c r="N668" s="73"/>
      <c r="O668" s="79" t="s">
        <v>178</v>
      </c>
      <c r="P668" s="81">
        <v>43534.84984953704</v>
      </c>
      <c r="Q668" s="79" t="s">
        <v>647</v>
      </c>
      <c r="R668" s="79"/>
      <c r="S668" s="79"/>
      <c r="T668" s="79" t="s">
        <v>787</v>
      </c>
      <c r="U668" s="79"/>
      <c r="V668" s="82" t="s">
        <v>854</v>
      </c>
      <c r="W668" s="81">
        <v>43534.84984953704</v>
      </c>
      <c r="X668" s="82" t="s">
        <v>1338</v>
      </c>
      <c r="Y668" s="79"/>
      <c r="Z668" s="79"/>
      <c r="AA668" s="85" t="s">
        <v>1922</v>
      </c>
      <c r="AB668" s="79"/>
      <c r="AC668" s="79" t="b">
        <v>0</v>
      </c>
      <c r="AD668" s="79">
        <v>11</v>
      </c>
      <c r="AE668" s="85" t="s">
        <v>2100</v>
      </c>
      <c r="AF668" s="79" t="b">
        <v>0</v>
      </c>
      <c r="AG668" s="79" t="s">
        <v>2139</v>
      </c>
      <c r="AH668" s="79"/>
      <c r="AI668" s="85" t="s">
        <v>2100</v>
      </c>
      <c r="AJ668" s="79" t="b">
        <v>0</v>
      </c>
      <c r="AK668" s="79">
        <v>0</v>
      </c>
      <c r="AL668" s="85" t="s">
        <v>2100</v>
      </c>
      <c r="AM668" s="79" t="s">
        <v>2145</v>
      </c>
      <c r="AN668" s="79" t="b">
        <v>0</v>
      </c>
      <c r="AO668" s="85" t="s">
        <v>1922</v>
      </c>
      <c r="AP668" s="79" t="s">
        <v>178</v>
      </c>
      <c r="AQ668" s="79">
        <v>0</v>
      </c>
      <c r="AR668" s="79">
        <v>0</v>
      </c>
      <c r="AS668" s="79"/>
      <c r="AT668" s="79"/>
      <c r="AU668" s="79"/>
      <c r="AV668" s="79"/>
      <c r="AW668" s="79"/>
      <c r="AX668" s="79"/>
      <c r="AY668" s="79"/>
      <c r="AZ668" s="79"/>
      <c r="BA668" s="78" t="str">
        <f>REPLACE(INDEX(GroupVertices[Group],MATCH(Edges[[#This Row],[Vertex 1]],GroupVertices[Vertex],0)),1,1,"")</f>
        <v>3</v>
      </c>
      <c r="BB668" s="78" t="str">
        <f>REPLACE(INDEX(GroupVertices[Group],MATCH(Edges[[#This Row],[Vertex 2]],GroupVertices[Vertex],0)),1,1,"")</f>
        <v>3</v>
      </c>
    </row>
    <row r="669" spans="1:54" ht="15">
      <c r="A669" s="65" t="s">
        <v>264</v>
      </c>
      <c r="B669" s="65" t="s">
        <v>264</v>
      </c>
      <c r="C669" s="66" t="s">
        <v>2795</v>
      </c>
      <c r="D669" s="67"/>
      <c r="E669" s="68"/>
      <c r="F669" s="69"/>
      <c r="G669" s="66"/>
      <c r="H669" s="70"/>
      <c r="I669" s="71"/>
      <c r="J669" s="71"/>
      <c r="K669" s="34" t="s">
        <v>65</v>
      </c>
      <c r="L669" s="77">
        <v>669</v>
      </c>
      <c r="M669" s="77"/>
      <c r="N669" s="73"/>
      <c r="O669" s="79" t="s">
        <v>178</v>
      </c>
      <c r="P669" s="81">
        <v>43534.85872685185</v>
      </c>
      <c r="Q669" s="79" t="s">
        <v>545</v>
      </c>
      <c r="R669" s="79"/>
      <c r="S669" s="79"/>
      <c r="T669" s="79" t="s">
        <v>787</v>
      </c>
      <c r="U669" s="79"/>
      <c r="V669" s="82" t="s">
        <v>854</v>
      </c>
      <c r="W669" s="81">
        <v>43534.85872685185</v>
      </c>
      <c r="X669" s="82" t="s">
        <v>1339</v>
      </c>
      <c r="Y669" s="79"/>
      <c r="Z669" s="79"/>
      <c r="AA669" s="85" t="s">
        <v>1923</v>
      </c>
      <c r="AB669" s="79"/>
      <c r="AC669" s="79" t="b">
        <v>0</v>
      </c>
      <c r="AD669" s="79">
        <v>13</v>
      </c>
      <c r="AE669" s="85" t="s">
        <v>2100</v>
      </c>
      <c r="AF669" s="79" t="b">
        <v>0</v>
      </c>
      <c r="AG669" s="79" t="s">
        <v>2139</v>
      </c>
      <c r="AH669" s="79"/>
      <c r="AI669" s="85" t="s">
        <v>2100</v>
      </c>
      <c r="AJ669" s="79" t="b">
        <v>0</v>
      </c>
      <c r="AK669" s="79">
        <v>3</v>
      </c>
      <c r="AL669" s="85" t="s">
        <v>2100</v>
      </c>
      <c r="AM669" s="79" t="s">
        <v>2145</v>
      </c>
      <c r="AN669" s="79" t="b">
        <v>0</v>
      </c>
      <c r="AO669" s="85" t="s">
        <v>1923</v>
      </c>
      <c r="AP669" s="79" t="s">
        <v>178</v>
      </c>
      <c r="AQ669" s="79">
        <v>0</v>
      </c>
      <c r="AR669" s="79">
        <v>0</v>
      </c>
      <c r="AS669" s="79"/>
      <c r="AT669" s="79"/>
      <c r="AU669" s="79"/>
      <c r="AV669" s="79"/>
      <c r="AW669" s="79"/>
      <c r="AX669" s="79"/>
      <c r="AY669" s="79"/>
      <c r="AZ669" s="79"/>
      <c r="BA669" s="78" t="str">
        <f>REPLACE(INDEX(GroupVertices[Group],MATCH(Edges[[#This Row],[Vertex 1]],GroupVertices[Vertex],0)),1,1,"")</f>
        <v>3</v>
      </c>
      <c r="BB669" s="78" t="str">
        <f>REPLACE(INDEX(GroupVertices[Group],MATCH(Edges[[#This Row],[Vertex 2]],GroupVertices[Vertex],0)),1,1,"")</f>
        <v>3</v>
      </c>
    </row>
    <row r="670" spans="1:54" ht="15">
      <c r="A670" s="65" t="s">
        <v>264</v>
      </c>
      <c r="B670" s="65" t="s">
        <v>264</v>
      </c>
      <c r="C670" s="66" t="s">
        <v>2795</v>
      </c>
      <c r="D670" s="67"/>
      <c r="E670" s="68"/>
      <c r="F670" s="69"/>
      <c r="G670" s="66"/>
      <c r="H670" s="70"/>
      <c r="I670" s="71"/>
      <c r="J670" s="71"/>
      <c r="K670" s="34" t="s">
        <v>65</v>
      </c>
      <c r="L670" s="77">
        <v>670</v>
      </c>
      <c r="M670" s="77"/>
      <c r="N670" s="73"/>
      <c r="O670" s="79" t="s">
        <v>178</v>
      </c>
      <c r="P670" s="81">
        <v>43534.86283564815</v>
      </c>
      <c r="Q670" s="79" t="s">
        <v>414</v>
      </c>
      <c r="R670" s="79"/>
      <c r="S670" s="79"/>
      <c r="T670" s="79" t="s">
        <v>787</v>
      </c>
      <c r="U670" s="79"/>
      <c r="V670" s="82" t="s">
        <v>854</v>
      </c>
      <c r="W670" s="81">
        <v>43534.86283564815</v>
      </c>
      <c r="X670" s="82" t="s">
        <v>1340</v>
      </c>
      <c r="Y670" s="79"/>
      <c r="Z670" s="79"/>
      <c r="AA670" s="85" t="s">
        <v>1924</v>
      </c>
      <c r="AB670" s="79"/>
      <c r="AC670" s="79" t="b">
        <v>0</v>
      </c>
      <c r="AD670" s="79">
        <v>25</v>
      </c>
      <c r="AE670" s="85" t="s">
        <v>2100</v>
      </c>
      <c r="AF670" s="79" t="b">
        <v>0</v>
      </c>
      <c r="AG670" s="79" t="s">
        <v>2139</v>
      </c>
      <c r="AH670" s="79"/>
      <c r="AI670" s="85" t="s">
        <v>2100</v>
      </c>
      <c r="AJ670" s="79" t="b">
        <v>0</v>
      </c>
      <c r="AK670" s="79">
        <v>3</v>
      </c>
      <c r="AL670" s="85" t="s">
        <v>2100</v>
      </c>
      <c r="AM670" s="79" t="s">
        <v>2145</v>
      </c>
      <c r="AN670" s="79" t="b">
        <v>0</v>
      </c>
      <c r="AO670" s="85" t="s">
        <v>1924</v>
      </c>
      <c r="AP670" s="79" t="s">
        <v>178</v>
      </c>
      <c r="AQ670" s="79">
        <v>0</v>
      </c>
      <c r="AR670" s="79">
        <v>0</v>
      </c>
      <c r="AS670" s="79"/>
      <c r="AT670" s="79"/>
      <c r="AU670" s="79"/>
      <c r="AV670" s="79"/>
      <c r="AW670" s="79"/>
      <c r="AX670" s="79"/>
      <c r="AY670" s="79"/>
      <c r="AZ670" s="79"/>
      <c r="BA670" s="78" t="str">
        <f>REPLACE(INDEX(GroupVertices[Group],MATCH(Edges[[#This Row],[Vertex 1]],GroupVertices[Vertex],0)),1,1,"")</f>
        <v>3</v>
      </c>
      <c r="BB670" s="78" t="str">
        <f>REPLACE(INDEX(GroupVertices[Group],MATCH(Edges[[#This Row],[Vertex 2]],GroupVertices[Vertex],0)),1,1,"")</f>
        <v>3</v>
      </c>
    </row>
    <row r="671" spans="1:54" ht="15">
      <c r="A671" s="65" t="s">
        <v>239</v>
      </c>
      <c r="B671" s="65" t="s">
        <v>264</v>
      </c>
      <c r="C671" s="66" t="s">
        <v>2796</v>
      </c>
      <c r="D671" s="67"/>
      <c r="E671" s="68"/>
      <c r="F671" s="69"/>
      <c r="G671" s="66"/>
      <c r="H671" s="70"/>
      <c r="I671" s="71"/>
      <c r="J671" s="71"/>
      <c r="K671" s="34" t="s">
        <v>65</v>
      </c>
      <c r="L671" s="77">
        <v>671</v>
      </c>
      <c r="M671" s="77"/>
      <c r="N671" s="73"/>
      <c r="O671" s="79" t="s">
        <v>325</v>
      </c>
      <c r="P671" s="81">
        <v>43528.079050925924</v>
      </c>
      <c r="Q671" s="79" t="s">
        <v>333</v>
      </c>
      <c r="R671" s="79"/>
      <c r="S671" s="79"/>
      <c r="T671" s="79"/>
      <c r="U671" s="79"/>
      <c r="V671" s="82" t="s">
        <v>830</v>
      </c>
      <c r="W671" s="81">
        <v>43528.079050925924</v>
      </c>
      <c r="X671" s="82" t="s">
        <v>947</v>
      </c>
      <c r="Y671" s="79"/>
      <c r="Z671" s="79"/>
      <c r="AA671" s="85" t="s">
        <v>1529</v>
      </c>
      <c r="AB671" s="79"/>
      <c r="AC671" s="79" t="b">
        <v>0</v>
      </c>
      <c r="AD671" s="79">
        <v>0</v>
      </c>
      <c r="AE671" s="85" t="s">
        <v>2100</v>
      </c>
      <c r="AF671" s="79" t="b">
        <v>0</v>
      </c>
      <c r="AG671" s="79" t="s">
        <v>2139</v>
      </c>
      <c r="AH671" s="79"/>
      <c r="AI671" s="85" t="s">
        <v>2100</v>
      </c>
      <c r="AJ671" s="79" t="b">
        <v>0</v>
      </c>
      <c r="AK671" s="79">
        <v>8</v>
      </c>
      <c r="AL671" s="85" t="s">
        <v>1570</v>
      </c>
      <c r="AM671" s="79" t="s">
        <v>2146</v>
      </c>
      <c r="AN671" s="79" t="b">
        <v>0</v>
      </c>
      <c r="AO671" s="85" t="s">
        <v>1570</v>
      </c>
      <c r="AP671" s="79" t="s">
        <v>178</v>
      </c>
      <c r="AQ671" s="79">
        <v>0</v>
      </c>
      <c r="AR671" s="79">
        <v>0</v>
      </c>
      <c r="AS671" s="79"/>
      <c r="AT671" s="79"/>
      <c r="AU671" s="79"/>
      <c r="AV671" s="79"/>
      <c r="AW671" s="79"/>
      <c r="AX671" s="79"/>
      <c r="AY671" s="79"/>
      <c r="AZ671" s="79"/>
      <c r="BA671" s="78" t="str">
        <f>REPLACE(INDEX(GroupVertices[Group],MATCH(Edges[[#This Row],[Vertex 1]],GroupVertices[Vertex],0)),1,1,"")</f>
        <v>5</v>
      </c>
      <c r="BB671" s="78" t="str">
        <f>REPLACE(INDEX(GroupVertices[Group],MATCH(Edges[[#This Row],[Vertex 2]],GroupVertices[Vertex],0)),1,1,"")</f>
        <v>3</v>
      </c>
    </row>
    <row r="672" spans="1:54" ht="15">
      <c r="A672" s="65" t="s">
        <v>307</v>
      </c>
      <c r="B672" s="65" t="s">
        <v>264</v>
      </c>
      <c r="C672" s="66" t="s">
        <v>2797</v>
      </c>
      <c r="D672" s="67"/>
      <c r="E672" s="68"/>
      <c r="F672" s="69"/>
      <c r="G672" s="66"/>
      <c r="H672" s="70"/>
      <c r="I672" s="71"/>
      <c r="J672" s="71"/>
      <c r="K672" s="34" t="s">
        <v>65</v>
      </c>
      <c r="L672" s="77">
        <v>672</v>
      </c>
      <c r="M672" s="77"/>
      <c r="N672" s="73"/>
      <c r="O672" s="79" t="s">
        <v>327</v>
      </c>
      <c r="P672" s="81">
        <v>43528.266122685185</v>
      </c>
      <c r="Q672" s="79" t="s">
        <v>649</v>
      </c>
      <c r="R672" s="79"/>
      <c r="S672" s="79"/>
      <c r="T672" s="79" t="s">
        <v>787</v>
      </c>
      <c r="U672" s="79"/>
      <c r="V672" s="82" t="s">
        <v>897</v>
      </c>
      <c r="W672" s="81">
        <v>43528.266122685185</v>
      </c>
      <c r="X672" s="82" t="s">
        <v>1343</v>
      </c>
      <c r="Y672" s="79"/>
      <c r="Z672" s="79"/>
      <c r="AA672" s="85" t="s">
        <v>1927</v>
      </c>
      <c r="AB672" s="85" t="s">
        <v>1914</v>
      </c>
      <c r="AC672" s="79" t="b">
        <v>0</v>
      </c>
      <c r="AD672" s="79">
        <v>3</v>
      </c>
      <c r="AE672" s="85" t="s">
        <v>2133</v>
      </c>
      <c r="AF672" s="79" t="b">
        <v>0</v>
      </c>
      <c r="AG672" s="79" t="s">
        <v>2139</v>
      </c>
      <c r="AH672" s="79"/>
      <c r="AI672" s="85" t="s">
        <v>2100</v>
      </c>
      <c r="AJ672" s="79" t="b">
        <v>0</v>
      </c>
      <c r="AK672" s="79">
        <v>0</v>
      </c>
      <c r="AL672" s="85" t="s">
        <v>2100</v>
      </c>
      <c r="AM672" s="79" t="s">
        <v>2145</v>
      </c>
      <c r="AN672" s="79" t="b">
        <v>0</v>
      </c>
      <c r="AO672" s="85" t="s">
        <v>1914</v>
      </c>
      <c r="AP672" s="79" t="s">
        <v>178</v>
      </c>
      <c r="AQ672" s="79">
        <v>0</v>
      </c>
      <c r="AR672" s="79">
        <v>0</v>
      </c>
      <c r="AS672" s="79"/>
      <c r="AT672" s="79"/>
      <c r="AU672" s="79"/>
      <c r="AV672" s="79"/>
      <c r="AW672" s="79"/>
      <c r="AX672" s="79"/>
      <c r="AY672" s="79"/>
      <c r="AZ672" s="79"/>
      <c r="BA672" s="78" t="str">
        <f>REPLACE(INDEX(GroupVertices[Group],MATCH(Edges[[#This Row],[Vertex 1]],GroupVertices[Vertex],0)),1,1,"")</f>
        <v>3</v>
      </c>
      <c r="BB672" s="78" t="str">
        <f>REPLACE(INDEX(GroupVertices[Group],MATCH(Edges[[#This Row],[Vertex 2]],GroupVertices[Vertex],0)),1,1,"")</f>
        <v>3</v>
      </c>
    </row>
    <row r="673" spans="1:54" ht="15">
      <c r="A673" s="65" t="s">
        <v>307</v>
      </c>
      <c r="B673" s="65" t="s">
        <v>264</v>
      </c>
      <c r="C673" s="66" t="s">
        <v>2796</v>
      </c>
      <c r="D673" s="67"/>
      <c r="E673" s="68"/>
      <c r="F673" s="69"/>
      <c r="G673" s="66"/>
      <c r="H673" s="70"/>
      <c r="I673" s="71"/>
      <c r="J673" s="71"/>
      <c r="K673" s="34" t="s">
        <v>65</v>
      </c>
      <c r="L673" s="77">
        <v>673</v>
      </c>
      <c r="M673" s="77"/>
      <c r="N673" s="73"/>
      <c r="O673" s="79" t="s">
        <v>325</v>
      </c>
      <c r="P673" s="81">
        <v>43527.90959490741</v>
      </c>
      <c r="Q673" s="79" t="s">
        <v>341</v>
      </c>
      <c r="R673" s="79"/>
      <c r="S673" s="79"/>
      <c r="T673" s="79"/>
      <c r="U673" s="79"/>
      <c r="V673" s="82" t="s">
        <v>897</v>
      </c>
      <c r="W673" s="81">
        <v>43527.90959490741</v>
      </c>
      <c r="X673" s="82" t="s">
        <v>1342</v>
      </c>
      <c r="Y673" s="79"/>
      <c r="Z673" s="79"/>
      <c r="AA673" s="85" t="s">
        <v>1926</v>
      </c>
      <c r="AB673" s="79"/>
      <c r="AC673" s="79" t="b">
        <v>0</v>
      </c>
      <c r="AD673" s="79">
        <v>0</v>
      </c>
      <c r="AE673" s="85" t="s">
        <v>2100</v>
      </c>
      <c r="AF673" s="79" t="b">
        <v>0</v>
      </c>
      <c r="AG673" s="79" t="s">
        <v>2139</v>
      </c>
      <c r="AH673" s="79"/>
      <c r="AI673" s="85" t="s">
        <v>2100</v>
      </c>
      <c r="AJ673" s="79" t="b">
        <v>0</v>
      </c>
      <c r="AK673" s="79">
        <v>4</v>
      </c>
      <c r="AL673" s="85" t="s">
        <v>1916</v>
      </c>
      <c r="AM673" s="79" t="s">
        <v>2145</v>
      </c>
      <c r="AN673" s="79" t="b">
        <v>0</v>
      </c>
      <c r="AO673" s="85" t="s">
        <v>1916</v>
      </c>
      <c r="AP673" s="79" t="s">
        <v>178</v>
      </c>
      <c r="AQ673" s="79">
        <v>0</v>
      </c>
      <c r="AR673" s="79">
        <v>0</v>
      </c>
      <c r="AS673" s="79"/>
      <c r="AT673" s="79"/>
      <c r="AU673" s="79"/>
      <c r="AV673" s="79"/>
      <c r="AW673" s="79"/>
      <c r="AX673" s="79"/>
      <c r="AY673" s="79"/>
      <c r="AZ673" s="79"/>
      <c r="BA673" s="78" t="str">
        <f>REPLACE(INDEX(GroupVertices[Group],MATCH(Edges[[#This Row],[Vertex 1]],GroupVertices[Vertex],0)),1,1,"")</f>
        <v>3</v>
      </c>
      <c r="BB673" s="78" t="str">
        <f>REPLACE(INDEX(GroupVertices[Group],MATCH(Edges[[#This Row],[Vertex 2]],GroupVertices[Vertex],0)),1,1,"")</f>
        <v>3</v>
      </c>
    </row>
    <row r="674" spans="1:54" ht="15">
      <c r="A674" s="65" t="s">
        <v>290</v>
      </c>
      <c r="B674" s="65" t="s">
        <v>264</v>
      </c>
      <c r="C674" s="66" t="s">
        <v>2796</v>
      </c>
      <c r="D674" s="67"/>
      <c r="E674" s="68"/>
      <c r="F674" s="69"/>
      <c r="G674" s="66"/>
      <c r="H674" s="70"/>
      <c r="I674" s="71"/>
      <c r="J674" s="71"/>
      <c r="K674" s="34" t="s">
        <v>65</v>
      </c>
      <c r="L674" s="77">
        <v>674</v>
      </c>
      <c r="M674" s="77"/>
      <c r="N674" s="73"/>
      <c r="O674" s="79" t="s">
        <v>325</v>
      </c>
      <c r="P674" s="81">
        <v>43527.90864583333</v>
      </c>
      <c r="Q674" s="79" t="s">
        <v>341</v>
      </c>
      <c r="R674" s="79"/>
      <c r="S674" s="79"/>
      <c r="T674" s="79"/>
      <c r="U674" s="79"/>
      <c r="V674" s="82" t="s">
        <v>880</v>
      </c>
      <c r="W674" s="81">
        <v>43527.90864583333</v>
      </c>
      <c r="X674" s="82" t="s">
        <v>1154</v>
      </c>
      <c r="Y674" s="79"/>
      <c r="Z674" s="79"/>
      <c r="AA674" s="85" t="s">
        <v>1737</v>
      </c>
      <c r="AB674" s="79"/>
      <c r="AC674" s="79" t="b">
        <v>0</v>
      </c>
      <c r="AD674" s="79">
        <v>0</v>
      </c>
      <c r="AE674" s="85" t="s">
        <v>2100</v>
      </c>
      <c r="AF674" s="79" t="b">
        <v>0</v>
      </c>
      <c r="AG674" s="79" t="s">
        <v>2139</v>
      </c>
      <c r="AH674" s="79"/>
      <c r="AI674" s="85" t="s">
        <v>2100</v>
      </c>
      <c r="AJ674" s="79" t="b">
        <v>0</v>
      </c>
      <c r="AK674" s="79">
        <v>4</v>
      </c>
      <c r="AL674" s="85" t="s">
        <v>1916</v>
      </c>
      <c r="AM674" s="79" t="s">
        <v>2144</v>
      </c>
      <c r="AN674" s="79" t="b">
        <v>0</v>
      </c>
      <c r="AO674" s="85" t="s">
        <v>1916</v>
      </c>
      <c r="AP674" s="79" t="s">
        <v>178</v>
      </c>
      <c r="AQ674" s="79">
        <v>0</v>
      </c>
      <c r="AR674" s="79">
        <v>0</v>
      </c>
      <c r="AS674" s="79"/>
      <c r="AT674" s="79"/>
      <c r="AU674" s="79"/>
      <c r="AV674" s="79"/>
      <c r="AW674" s="79"/>
      <c r="AX674" s="79"/>
      <c r="AY674" s="79"/>
      <c r="AZ674" s="79"/>
      <c r="BA674" s="78" t="str">
        <f>REPLACE(INDEX(GroupVertices[Group],MATCH(Edges[[#This Row],[Vertex 1]],GroupVertices[Vertex],0)),1,1,"")</f>
        <v>3</v>
      </c>
      <c r="BB674" s="78" t="str">
        <f>REPLACE(INDEX(GroupVertices[Group],MATCH(Edges[[#This Row],[Vertex 2]],GroupVertices[Vertex],0)),1,1,"")</f>
        <v>3</v>
      </c>
    </row>
    <row r="675" spans="1:54" ht="15">
      <c r="A675" s="65" t="s">
        <v>278</v>
      </c>
      <c r="B675" s="65" t="s">
        <v>282</v>
      </c>
      <c r="C675" s="66" t="s">
        <v>2797</v>
      </c>
      <c r="D675" s="67"/>
      <c r="E675" s="68"/>
      <c r="F675" s="69"/>
      <c r="G675" s="66"/>
      <c r="H675" s="70"/>
      <c r="I675" s="71"/>
      <c r="J675" s="71"/>
      <c r="K675" s="34" t="s">
        <v>65</v>
      </c>
      <c r="L675" s="77">
        <v>675</v>
      </c>
      <c r="M675" s="77"/>
      <c r="N675" s="73"/>
      <c r="O675" s="79" t="s">
        <v>327</v>
      </c>
      <c r="P675" s="81">
        <v>43534.875439814816</v>
      </c>
      <c r="Q675" s="79" t="s">
        <v>457</v>
      </c>
      <c r="R675" s="79"/>
      <c r="S675" s="79"/>
      <c r="T675" s="79" t="s">
        <v>787</v>
      </c>
      <c r="U675" s="79"/>
      <c r="V675" s="82" t="s">
        <v>868</v>
      </c>
      <c r="W675" s="81">
        <v>43534.875439814816</v>
      </c>
      <c r="X675" s="82" t="s">
        <v>1078</v>
      </c>
      <c r="Y675" s="79"/>
      <c r="Z675" s="79"/>
      <c r="AA675" s="85" t="s">
        <v>1660</v>
      </c>
      <c r="AB675" s="85" t="s">
        <v>1658</v>
      </c>
      <c r="AC675" s="79" t="b">
        <v>0</v>
      </c>
      <c r="AD675" s="79">
        <v>1</v>
      </c>
      <c r="AE675" s="85" t="s">
        <v>2116</v>
      </c>
      <c r="AF675" s="79" t="b">
        <v>0</v>
      </c>
      <c r="AG675" s="79" t="s">
        <v>2139</v>
      </c>
      <c r="AH675" s="79"/>
      <c r="AI675" s="85" t="s">
        <v>2100</v>
      </c>
      <c r="AJ675" s="79" t="b">
        <v>0</v>
      </c>
      <c r="AK675" s="79">
        <v>0</v>
      </c>
      <c r="AL675" s="85" t="s">
        <v>2100</v>
      </c>
      <c r="AM675" s="79" t="s">
        <v>2144</v>
      </c>
      <c r="AN675" s="79" t="b">
        <v>0</v>
      </c>
      <c r="AO675" s="85" t="s">
        <v>1658</v>
      </c>
      <c r="AP675" s="79" t="s">
        <v>178</v>
      </c>
      <c r="AQ675" s="79">
        <v>0</v>
      </c>
      <c r="AR675" s="79">
        <v>0</v>
      </c>
      <c r="AS675" s="79"/>
      <c r="AT675" s="79"/>
      <c r="AU675" s="79"/>
      <c r="AV675" s="79"/>
      <c r="AW675" s="79"/>
      <c r="AX675" s="79"/>
      <c r="AY675" s="79"/>
      <c r="AZ675" s="79"/>
      <c r="BA675" s="78" t="str">
        <f>REPLACE(INDEX(GroupVertices[Group],MATCH(Edges[[#This Row],[Vertex 1]],GroupVertices[Vertex],0)),1,1,"")</f>
        <v>2</v>
      </c>
      <c r="BB675" s="78" t="str">
        <f>REPLACE(INDEX(GroupVertices[Group],MATCH(Edges[[#This Row],[Vertex 2]],GroupVertices[Vertex],0)),1,1,"")</f>
        <v>4</v>
      </c>
    </row>
    <row r="676" spans="1:54" ht="15">
      <c r="A676" s="65" t="s">
        <v>282</v>
      </c>
      <c r="B676" s="65" t="s">
        <v>282</v>
      </c>
      <c r="C676" s="66" t="s">
        <v>2795</v>
      </c>
      <c r="D676" s="67"/>
      <c r="E676" s="68"/>
      <c r="F676" s="69"/>
      <c r="G676" s="66"/>
      <c r="H676" s="70"/>
      <c r="I676" s="71"/>
      <c r="J676" s="71"/>
      <c r="K676" s="34" t="s">
        <v>65</v>
      </c>
      <c r="L676" s="77">
        <v>676</v>
      </c>
      <c r="M676" s="77"/>
      <c r="N676" s="73"/>
      <c r="O676" s="79" t="s">
        <v>178</v>
      </c>
      <c r="P676" s="81">
        <v>43527.8875462963</v>
      </c>
      <c r="Q676" s="79" t="s">
        <v>448</v>
      </c>
      <c r="R676" s="82" t="s">
        <v>745</v>
      </c>
      <c r="S676" s="79" t="s">
        <v>780</v>
      </c>
      <c r="T676" s="79" t="s">
        <v>787</v>
      </c>
      <c r="U676" s="79"/>
      <c r="V676" s="82" t="s">
        <v>872</v>
      </c>
      <c r="W676" s="81">
        <v>43527.8875462963</v>
      </c>
      <c r="X676" s="82" t="s">
        <v>1069</v>
      </c>
      <c r="Y676" s="79"/>
      <c r="Z676" s="79"/>
      <c r="AA676" s="85" t="s">
        <v>1651</v>
      </c>
      <c r="AB676" s="79"/>
      <c r="AC676" s="79" t="b">
        <v>0</v>
      </c>
      <c r="AD676" s="79">
        <v>3</v>
      </c>
      <c r="AE676" s="85" t="s">
        <v>2100</v>
      </c>
      <c r="AF676" s="79" t="b">
        <v>1</v>
      </c>
      <c r="AG676" s="79" t="s">
        <v>2139</v>
      </c>
      <c r="AH676" s="79"/>
      <c r="AI676" s="85" t="s">
        <v>1961</v>
      </c>
      <c r="AJ676" s="79" t="b">
        <v>0</v>
      </c>
      <c r="AK676" s="79">
        <v>0</v>
      </c>
      <c r="AL676" s="85" t="s">
        <v>2100</v>
      </c>
      <c r="AM676" s="79" t="s">
        <v>2146</v>
      </c>
      <c r="AN676" s="79" t="b">
        <v>0</v>
      </c>
      <c r="AO676" s="85" t="s">
        <v>1651</v>
      </c>
      <c r="AP676" s="79" t="s">
        <v>178</v>
      </c>
      <c r="AQ676" s="79">
        <v>0</v>
      </c>
      <c r="AR676" s="79">
        <v>0</v>
      </c>
      <c r="AS676" s="79"/>
      <c r="AT676" s="79"/>
      <c r="AU676" s="79"/>
      <c r="AV676" s="79"/>
      <c r="AW676" s="79"/>
      <c r="AX676" s="79"/>
      <c r="AY676" s="79"/>
      <c r="AZ676" s="79"/>
      <c r="BA676" s="78" t="str">
        <f>REPLACE(INDEX(GroupVertices[Group],MATCH(Edges[[#This Row],[Vertex 1]],GroupVertices[Vertex],0)),1,1,"")</f>
        <v>4</v>
      </c>
      <c r="BB676" s="78" t="str">
        <f>REPLACE(INDEX(GroupVertices[Group],MATCH(Edges[[#This Row],[Vertex 2]],GroupVertices[Vertex],0)),1,1,"")</f>
        <v>4</v>
      </c>
    </row>
    <row r="677" spans="1:54" ht="15">
      <c r="A677" s="65" t="s">
        <v>282</v>
      </c>
      <c r="B677" s="65" t="s">
        <v>282</v>
      </c>
      <c r="C677" s="66" t="s">
        <v>2795</v>
      </c>
      <c r="D677" s="67"/>
      <c r="E677" s="68"/>
      <c r="F677" s="69"/>
      <c r="G677" s="66"/>
      <c r="H677" s="70"/>
      <c r="I677" s="71"/>
      <c r="J677" s="71"/>
      <c r="K677" s="34" t="s">
        <v>65</v>
      </c>
      <c r="L677" s="77">
        <v>677</v>
      </c>
      <c r="M677" s="77"/>
      <c r="N677" s="73"/>
      <c r="O677" s="79" t="s">
        <v>178</v>
      </c>
      <c r="P677" s="81">
        <v>43527.887557870374</v>
      </c>
      <c r="Q677" s="79" t="s">
        <v>449</v>
      </c>
      <c r="R677" s="79"/>
      <c r="S677" s="79"/>
      <c r="T677" s="79" t="s">
        <v>787</v>
      </c>
      <c r="U677" s="79"/>
      <c r="V677" s="82" t="s">
        <v>872</v>
      </c>
      <c r="W677" s="81">
        <v>43527.887557870374</v>
      </c>
      <c r="X677" s="82" t="s">
        <v>1070</v>
      </c>
      <c r="Y677" s="79"/>
      <c r="Z677" s="79"/>
      <c r="AA677" s="85" t="s">
        <v>1652</v>
      </c>
      <c r="AB677" s="85" t="s">
        <v>1651</v>
      </c>
      <c r="AC677" s="79" t="b">
        <v>0</v>
      </c>
      <c r="AD677" s="79">
        <v>3</v>
      </c>
      <c r="AE677" s="85" t="s">
        <v>2116</v>
      </c>
      <c r="AF677" s="79" t="b">
        <v>0</v>
      </c>
      <c r="AG677" s="79" t="s">
        <v>2139</v>
      </c>
      <c r="AH677" s="79"/>
      <c r="AI677" s="85" t="s">
        <v>2100</v>
      </c>
      <c r="AJ677" s="79" t="b">
        <v>0</v>
      </c>
      <c r="AK677" s="79">
        <v>0</v>
      </c>
      <c r="AL677" s="85" t="s">
        <v>2100</v>
      </c>
      <c r="AM677" s="79" t="s">
        <v>2146</v>
      </c>
      <c r="AN677" s="79" t="b">
        <v>0</v>
      </c>
      <c r="AO677" s="85" t="s">
        <v>1651</v>
      </c>
      <c r="AP677" s="79" t="s">
        <v>178</v>
      </c>
      <c r="AQ677" s="79">
        <v>0</v>
      </c>
      <c r="AR677" s="79">
        <v>0</v>
      </c>
      <c r="AS677" s="79"/>
      <c r="AT677" s="79"/>
      <c r="AU677" s="79"/>
      <c r="AV677" s="79"/>
      <c r="AW677" s="79"/>
      <c r="AX677" s="79"/>
      <c r="AY677" s="79"/>
      <c r="AZ677" s="79"/>
      <c r="BA677" s="78" t="str">
        <f>REPLACE(INDEX(GroupVertices[Group],MATCH(Edges[[#This Row],[Vertex 1]],GroupVertices[Vertex],0)),1,1,"")</f>
        <v>4</v>
      </c>
      <c r="BB677" s="78" t="str">
        <f>REPLACE(INDEX(GroupVertices[Group],MATCH(Edges[[#This Row],[Vertex 2]],GroupVertices[Vertex],0)),1,1,"")</f>
        <v>4</v>
      </c>
    </row>
    <row r="678" spans="1:54" ht="15">
      <c r="A678" s="65" t="s">
        <v>282</v>
      </c>
      <c r="B678" s="65" t="s">
        <v>282</v>
      </c>
      <c r="C678" s="66" t="s">
        <v>2795</v>
      </c>
      <c r="D678" s="67"/>
      <c r="E678" s="68"/>
      <c r="F678" s="69"/>
      <c r="G678" s="66"/>
      <c r="H678" s="70"/>
      <c r="I678" s="71"/>
      <c r="J678" s="71"/>
      <c r="K678" s="34" t="s">
        <v>65</v>
      </c>
      <c r="L678" s="77">
        <v>678</v>
      </c>
      <c r="M678" s="77"/>
      <c r="N678" s="73"/>
      <c r="O678" s="79" t="s">
        <v>178</v>
      </c>
      <c r="P678" s="81">
        <v>43527.88961805555</v>
      </c>
      <c r="Q678" s="79" t="s">
        <v>450</v>
      </c>
      <c r="R678" s="82" t="s">
        <v>744</v>
      </c>
      <c r="S678" s="79" t="s">
        <v>780</v>
      </c>
      <c r="T678" s="79" t="s">
        <v>787</v>
      </c>
      <c r="U678" s="79"/>
      <c r="V678" s="82" t="s">
        <v>872</v>
      </c>
      <c r="W678" s="81">
        <v>43527.88961805555</v>
      </c>
      <c r="X678" s="82" t="s">
        <v>1071</v>
      </c>
      <c r="Y678" s="79"/>
      <c r="Z678" s="79"/>
      <c r="AA678" s="85" t="s">
        <v>1653</v>
      </c>
      <c r="AB678" s="79"/>
      <c r="AC678" s="79" t="b">
        <v>0</v>
      </c>
      <c r="AD678" s="79">
        <v>3</v>
      </c>
      <c r="AE678" s="85" t="s">
        <v>2100</v>
      </c>
      <c r="AF678" s="79" t="b">
        <v>1</v>
      </c>
      <c r="AG678" s="79" t="s">
        <v>2139</v>
      </c>
      <c r="AH678" s="79"/>
      <c r="AI678" s="85" t="s">
        <v>1962</v>
      </c>
      <c r="AJ678" s="79" t="b">
        <v>0</v>
      </c>
      <c r="AK678" s="79">
        <v>0</v>
      </c>
      <c r="AL678" s="85" t="s">
        <v>2100</v>
      </c>
      <c r="AM678" s="79" t="s">
        <v>2146</v>
      </c>
      <c r="AN678" s="79" t="b">
        <v>0</v>
      </c>
      <c r="AO678" s="85" t="s">
        <v>1653</v>
      </c>
      <c r="AP678" s="79" t="s">
        <v>178</v>
      </c>
      <c r="AQ678" s="79">
        <v>0</v>
      </c>
      <c r="AR678" s="79">
        <v>0</v>
      </c>
      <c r="AS678" s="79"/>
      <c r="AT678" s="79"/>
      <c r="AU678" s="79"/>
      <c r="AV678" s="79"/>
      <c r="AW678" s="79"/>
      <c r="AX678" s="79"/>
      <c r="AY678" s="79"/>
      <c r="AZ678" s="79"/>
      <c r="BA678" s="78" t="str">
        <f>REPLACE(INDEX(GroupVertices[Group],MATCH(Edges[[#This Row],[Vertex 1]],GroupVertices[Vertex],0)),1,1,"")</f>
        <v>4</v>
      </c>
      <c r="BB678" s="78" t="str">
        <f>REPLACE(INDEX(GroupVertices[Group],MATCH(Edges[[#This Row],[Vertex 2]],GroupVertices[Vertex],0)),1,1,"")</f>
        <v>4</v>
      </c>
    </row>
    <row r="679" spans="1:54" ht="15">
      <c r="A679" s="65" t="s">
        <v>282</v>
      </c>
      <c r="B679" s="65" t="s">
        <v>282</v>
      </c>
      <c r="C679" s="66" t="s">
        <v>2795</v>
      </c>
      <c r="D679" s="67"/>
      <c r="E679" s="68"/>
      <c r="F679" s="69"/>
      <c r="G679" s="66"/>
      <c r="H679" s="70"/>
      <c r="I679" s="71"/>
      <c r="J679" s="71"/>
      <c r="K679" s="34" t="s">
        <v>65</v>
      </c>
      <c r="L679" s="77">
        <v>679</v>
      </c>
      <c r="M679" s="77"/>
      <c r="N679" s="73"/>
      <c r="O679" s="79" t="s">
        <v>178</v>
      </c>
      <c r="P679" s="81">
        <v>43527.900671296295</v>
      </c>
      <c r="Q679" s="79" t="s">
        <v>452</v>
      </c>
      <c r="R679" s="82" t="s">
        <v>746</v>
      </c>
      <c r="S679" s="79" t="s">
        <v>780</v>
      </c>
      <c r="T679" s="79" t="s">
        <v>787</v>
      </c>
      <c r="U679" s="79"/>
      <c r="V679" s="82" t="s">
        <v>872</v>
      </c>
      <c r="W679" s="81">
        <v>43527.900671296295</v>
      </c>
      <c r="X679" s="82" t="s">
        <v>1073</v>
      </c>
      <c r="Y679" s="79"/>
      <c r="Z679" s="79"/>
      <c r="AA679" s="85" t="s">
        <v>1655</v>
      </c>
      <c r="AB679" s="79"/>
      <c r="AC679" s="79" t="b">
        <v>0</v>
      </c>
      <c r="AD679" s="79">
        <v>4</v>
      </c>
      <c r="AE679" s="85" t="s">
        <v>2100</v>
      </c>
      <c r="AF679" s="79" t="b">
        <v>1</v>
      </c>
      <c r="AG679" s="79" t="s">
        <v>2139</v>
      </c>
      <c r="AH679" s="79"/>
      <c r="AI679" s="85" t="s">
        <v>1963</v>
      </c>
      <c r="AJ679" s="79" t="b">
        <v>0</v>
      </c>
      <c r="AK679" s="79">
        <v>0</v>
      </c>
      <c r="AL679" s="85" t="s">
        <v>2100</v>
      </c>
      <c r="AM679" s="79" t="s">
        <v>2146</v>
      </c>
      <c r="AN679" s="79" t="b">
        <v>0</v>
      </c>
      <c r="AO679" s="85" t="s">
        <v>1655</v>
      </c>
      <c r="AP679" s="79" t="s">
        <v>178</v>
      </c>
      <c r="AQ679" s="79">
        <v>0</v>
      </c>
      <c r="AR679" s="79">
        <v>0</v>
      </c>
      <c r="AS679" s="79"/>
      <c r="AT679" s="79"/>
      <c r="AU679" s="79"/>
      <c r="AV679" s="79"/>
      <c r="AW679" s="79"/>
      <c r="AX679" s="79"/>
      <c r="AY679" s="79"/>
      <c r="AZ679" s="79"/>
      <c r="BA679" s="78" t="str">
        <f>REPLACE(INDEX(GroupVertices[Group],MATCH(Edges[[#This Row],[Vertex 1]],GroupVertices[Vertex],0)),1,1,"")</f>
        <v>4</v>
      </c>
      <c r="BB679" s="78" t="str">
        <f>REPLACE(INDEX(GroupVertices[Group],MATCH(Edges[[#This Row],[Vertex 2]],GroupVertices[Vertex],0)),1,1,"")</f>
        <v>4</v>
      </c>
    </row>
    <row r="680" spans="1:54" ht="15">
      <c r="A680" s="65" t="s">
        <v>282</v>
      </c>
      <c r="B680" s="65" t="s">
        <v>282</v>
      </c>
      <c r="C680" s="66" t="s">
        <v>2795</v>
      </c>
      <c r="D680" s="67"/>
      <c r="E680" s="68"/>
      <c r="F680" s="69"/>
      <c r="G680" s="66"/>
      <c r="H680" s="70"/>
      <c r="I680" s="71"/>
      <c r="J680" s="71"/>
      <c r="K680" s="34" t="s">
        <v>65</v>
      </c>
      <c r="L680" s="77">
        <v>680</v>
      </c>
      <c r="M680" s="77"/>
      <c r="N680" s="73"/>
      <c r="O680" s="79" t="s">
        <v>178</v>
      </c>
      <c r="P680" s="81">
        <v>43527.914143518516</v>
      </c>
      <c r="Q680" s="79" t="s">
        <v>453</v>
      </c>
      <c r="R680" s="82" t="s">
        <v>749</v>
      </c>
      <c r="S680" s="79" t="s">
        <v>780</v>
      </c>
      <c r="T680" s="79" t="s">
        <v>787</v>
      </c>
      <c r="U680" s="79"/>
      <c r="V680" s="82" t="s">
        <v>872</v>
      </c>
      <c r="W680" s="81">
        <v>43527.914143518516</v>
      </c>
      <c r="X680" s="82" t="s">
        <v>1074</v>
      </c>
      <c r="Y680" s="79"/>
      <c r="Z680" s="79"/>
      <c r="AA680" s="85" t="s">
        <v>1656</v>
      </c>
      <c r="AB680" s="79"/>
      <c r="AC680" s="79" t="b">
        <v>0</v>
      </c>
      <c r="AD680" s="79">
        <v>3</v>
      </c>
      <c r="AE680" s="85" t="s">
        <v>2100</v>
      </c>
      <c r="AF680" s="79" t="b">
        <v>1</v>
      </c>
      <c r="AG680" s="79" t="s">
        <v>2139</v>
      </c>
      <c r="AH680" s="79"/>
      <c r="AI680" s="85" t="s">
        <v>1964</v>
      </c>
      <c r="AJ680" s="79" t="b">
        <v>0</v>
      </c>
      <c r="AK680" s="79">
        <v>0</v>
      </c>
      <c r="AL680" s="85" t="s">
        <v>2100</v>
      </c>
      <c r="AM680" s="79" t="s">
        <v>2146</v>
      </c>
      <c r="AN680" s="79" t="b">
        <v>0</v>
      </c>
      <c r="AO680" s="85" t="s">
        <v>1656</v>
      </c>
      <c r="AP680" s="79" t="s">
        <v>178</v>
      </c>
      <c r="AQ680" s="79">
        <v>0</v>
      </c>
      <c r="AR680" s="79">
        <v>0</v>
      </c>
      <c r="AS680" s="79"/>
      <c r="AT680" s="79"/>
      <c r="AU680" s="79"/>
      <c r="AV680" s="79"/>
      <c r="AW680" s="79"/>
      <c r="AX680" s="79"/>
      <c r="AY680" s="79"/>
      <c r="AZ680" s="79"/>
      <c r="BA680" s="78" t="str">
        <f>REPLACE(INDEX(GroupVertices[Group],MATCH(Edges[[#This Row],[Vertex 1]],GroupVertices[Vertex],0)),1,1,"")</f>
        <v>4</v>
      </c>
      <c r="BB680" s="78" t="str">
        <f>REPLACE(INDEX(GroupVertices[Group],MATCH(Edges[[#This Row],[Vertex 2]],GroupVertices[Vertex],0)),1,1,"")</f>
        <v>4</v>
      </c>
    </row>
    <row r="681" spans="1:54" ht="15">
      <c r="A681" s="65" t="s">
        <v>282</v>
      </c>
      <c r="B681" s="65" t="s">
        <v>282</v>
      </c>
      <c r="C681" s="66" t="s">
        <v>2795</v>
      </c>
      <c r="D681" s="67"/>
      <c r="E681" s="68"/>
      <c r="F681" s="69"/>
      <c r="G681" s="66"/>
      <c r="H681" s="70"/>
      <c r="I681" s="71"/>
      <c r="J681" s="71"/>
      <c r="K681" s="34" t="s">
        <v>65</v>
      </c>
      <c r="L681" s="77">
        <v>681</v>
      </c>
      <c r="M681" s="77"/>
      <c r="N681" s="73"/>
      <c r="O681" s="79" t="s">
        <v>178</v>
      </c>
      <c r="P681" s="81">
        <v>43534.872928240744</v>
      </c>
      <c r="Q681" s="79" t="s">
        <v>454</v>
      </c>
      <c r="R681" s="82" t="s">
        <v>755</v>
      </c>
      <c r="S681" s="79" t="s">
        <v>780</v>
      </c>
      <c r="T681" s="79" t="s">
        <v>787</v>
      </c>
      <c r="U681" s="79"/>
      <c r="V681" s="82" t="s">
        <v>872</v>
      </c>
      <c r="W681" s="81">
        <v>43534.872928240744</v>
      </c>
      <c r="X681" s="82" t="s">
        <v>1075</v>
      </c>
      <c r="Y681" s="79"/>
      <c r="Z681" s="79"/>
      <c r="AA681" s="85" t="s">
        <v>1657</v>
      </c>
      <c r="AB681" s="79"/>
      <c r="AC681" s="79" t="b">
        <v>0</v>
      </c>
      <c r="AD681" s="79">
        <v>4</v>
      </c>
      <c r="AE681" s="85" t="s">
        <v>2100</v>
      </c>
      <c r="AF681" s="79" t="b">
        <v>1</v>
      </c>
      <c r="AG681" s="79" t="s">
        <v>2139</v>
      </c>
      <c r="AH681" s="79"/>
      <c r="AI681" s="85" t="s">
        <v>1985</v>
      </c>
      <c r="AJ681" s="79" t="b">
        <v>0</v>
      </c>
      <c r="AK681" s="79">
        <v>0</v>
      </c>
      <c r="AL681" s="85" t="s">
        <v>2100</v>
      </c>
      <c r="AM681" s="79" t="s">
        <v>2146</v>
      </c>
      <c r="AN681" s="79" t="b">
        <v>0</v>
      </c>
      <c r="AO681" s="85" t="s">
        <v>1657</v>
      </c>
      <c r="AP681" s="79" t="s">
        <v>178</v>
      </c>
      <c r="AQ681" s="79">
        <v>0</v>
      </c>
      <c r="AR681" s="79">
        <v>0</v>
      </c>
      <c r="AS681" s="79"/>
      <c r="AT681" s="79"/>
      <c r="AU681" s="79"/>
      <c r="AV681" s="79"/>
      <c r="AW681" s="79"/>
      <c r="AX681" s="79"/>
      <c r="AY681" s="79"/>
      <c r="AZ681" s="79"/>
      <c r="BA681" s="78" t="str">
        <f>REPLACE(INDEX(GroupVertices[Group],MATCH(Edges[[#This Row],[Vertex 1]],GroupVertices[Vertex],0)),1,1,"")</f>
        <v>4</v>
      </c>
      <c r="BB681" s="78" t="str">
        <f>REPLACE(INDEX(GroupVertices[Group],MATCH(Edges[[#This Row],[Vertex 2]],GroupVertices[Vertex],0)),1,1,"")</f>
        <v>4</v>
      </c>
    </row>
    <row r="682" spans="1:54" ht="15">
      <c r="A682" s="65" t="s">
        <v>282</v>
      </c>
      <c r="B682" s="65" t="s">
        <v>282</v>
      </c>
      <c r="C682" s="66" t="s">
        <v>2795</v>
      </c>
      <c r="D682" s="67"/>
      <c r="E682" s="68"/>
      <c r="F682" s="69"/>
      <c r="G682" s="66"/>
      <c r="H682" s="70"/>
      <c r="I682" s="71"/>
      <c r="J682" s="71"/>
      <c r="K682" s="34" t="s">
        <v>65</v>
      </c>
      <c r="L682" s="77">
        <v>682</v>
      </c>
      <c r="M682" s="77"/>
      <c r="N682" s="73"/>
      <c r="O682" s="79" t="s">
        <v>178</v>
      </c>
      <c r="P682" s="81">
        <v>43534.87417824074</v>
      </c>
      <c r="Q682" s="79" t="s">
        <v>455</v>
      </c>
      <c r="R682" s="82" t="s">
        <v>756</v>
      </c>
      <c r="S682" s="79" t="s">
        <v>780</v>
      </c>
      <c r="T682" s="79" t="s">
        <v>787</v>
      </c>
      <c r="U682" s="79"/>
      <c r="V682" s="82" t="s">
        <v>872</v>
      </c>
      <c r="W682" s="81">
        <v>43534.87417824074</v>
      </c>
      <c r="X682" s="82" t="s">
        <v>1076</v>
      </c>
      <c r="Y682" s="79"/>
      <c r="Z682" s="79"/>
      <c r="AA682" s="85" t="s">
        <v>1658</v>
      </c>
      <c r="AB682" s="79"/>
      <c r="AC682" s="79" t="b">
        <v>0</v>
      </c>
      <c r="AD682" s="79">
        <v>3</v>
      </c>
      <c r="AE682" s="85" t="s">
        <v>2100</v>
      </c>
      <c r="AF682" s="79" t="b">
        <v>1</v>
      </c>
      <c r="AG682" s="79" t="s">
        <v>2139</v>
      </c>
      <c r="AH682" s="79"/>
      <c r="AI682" s="85" t="s">
        <v>1986</v>
      </c>
      <c r="AJ682" s="79" t="b">
        <v>0</v>
      </c>
      <c r="AK682" s="79">
        <v>0</v>
      </c>
      <c r="AL682" s="85" t="s">
        <v>2100</v>
      </c>
      <c r="AM682" s="79" t="s">
        <v>2146</v>
      </c>
      <c r="AN682" s="79" t="b">
        <v>0</v>
      </c>
      <c r="AO682" s="85" t="s">
        <v>1658</v>
      </c>
      <c r="AP682" s="79" t="s">
        <v>178</v>
      </c>
      <c r="AQ682" s="79">
        <v>0</v>
      </c>
      <c r="AR682" s="79">
        <v>0</v>
      </c>
      <c r="AS682" s="79"/>
      <c r="AT682" s="79"/>
      <c r="AU682" s="79"/>
      <c r="AV682" s="79"/>
      <c r="AW682" s="79"/>
      <c r="AX682" s="79"/>
      <c r="AY682" s="79"/>
      <c r="AZ682" s="79"/>
      <c r="BA682" s="78" t="str">
        <f>REPLACE(INDEX(GroupVertices[Group],MATCH(Edges[[#This Row],[Vertex 1]],GroupVertices[Vertex],0)),1,1,"")</f>
        <v>4</v>
      </c>
      <c r="BB682" s="78" t="str">
        <f>REPLACE(INDEX(GroupVertices[Group],MATCH(Edges[[#This Row],[Vertex 2]],GroupVertices[Vertex],0)),1,1,"")</f>
        <v>4</v>
      </c>
    </row>
    <row r="683" spans="1:54" ht="15">
      <c r="A683" s="65" t="s">
        <v>282</v>
      </c>
      <c r="B683" s="65" t="s">
        <v>282</v>
      </c>
      <c r="C683" s="66" t="s">
        <v>2795</v>
      </c>
      <c r="D683" s="67"/>
      <c r="E683" s="68"/>
      <c r="F683" s="69"/>
      <c r="G683" s="66"/>
      <c r="H683" s="70"/>
      <c r="I683" s="71"/>
      <c r="J683" s="71"/>
      <c r="K683" s="34" t="s">
        <v>65</v>
      </c>
      <c r="L683" s="77">
        <v>683</v>
      </c>
      <c r="M683" s="77"/>
      <c r="N683" s="73"/>
      <c r="O683" s="79" t="s">
        <v>178</v>
      </c>
      <c r="P683" s="81">
        <v>43534.87684027778</v>
      </c>
      <c r="Q683" s="79" t="s">
        <v>456</v>
      </c>
      <c r="R683" s="82" t="s">
        <v>757</v>
      </c>
      <c r="S683" s="79" t="s">
        <v>780</v>
      </c>
      <c r="T683" s="79" t="s">
        <v>787</v>
      </c>
      <c r="U683" s="79"/>
      <c r="V683" s="82" t="s">
        <v>872</v>
      </c>
      <c r="W683" s="81">
        <v>43534.87684027778</v>
      </c>
      <c r="X683" s="82" t="s">
        <v>1077</v>
      </c>
      <c r="Y683" s="79"/>
      <c r="Z683" s="79"/>
      <c r="AA683" s="85" t="s">
        <v>1659</v>
      </c>
      <c r="AB683" s="79"/>
      <c r="AC683" s="79" t="b">
        <v>0</v>
      </c>
      <c r="AD683" s="79">
        <v>3</v>
      </c>
      <c r="AE683" s="85" t="s">
        <v>2100</v>
      </c>
      <c r="AF683" s="79" t="b">
        <v>1</v>
      </c>
      <c r="AG683" s="79" t="s">
        <v>2139</v>
      </c>
      <c r="AH683" s="79"/>
      <c r="AI683" s="85" t="s">
        <v>1987</v>
      </c>
      <c r="AJ683" s="79" t="b">
        <v>0</v>
      </c>
      <c r="AK683" s="79">
        <v>0</v>
      </c>
      <c r="AL683" s="85" t="s">
        <v>2100</v>
      </c>
      <c r="AM683" s="79" t="s">
        <v>2146</v>
      </c>
      <c r="AN683" s="79" t="b">
        <v>0</v>
      </c>
      <c r="AO683" s="85" t="s">
        <v>1659</v>
      </c>
      <c r="AP683" s="79" t="s">
        <v>178</v>
      </c>
      <c r="AQ683" s="79">
        <v>0</v>
      </c>
      <c r="AR683" s="79">
        <v>0</v>
      </c>
      <c r="AS683" s="79"/>
      <c r="AT683" s="79"/>
      <c r="AU683" s="79"/>
      <c r="AV683" s="79"/>
      <c r="AW683" s="79"/>
      <c r="AX683" s="79"/>
      <c r="AY683" s="79"/>
      <c r="AZ683" s="79"/>
      <c r="BA683" s="78" t="str">
        <f>REPLACE(INDEX(GroupVertices[Group],MATCH(Edges[[#This Row],[Vertex 1]],GroupVertices[Vertex],0)),1,1,"")</f>
        <v>4</v>
      </c>
      <c r="BB683" s="78" t="str">
        <f>REPLACE(INDEX(GroupVertices[Group],MATCH(Edges[[#This Row],[Vertex 2]],GroupVertices[Vertex],0)),1,1,"")</f>
        <v>4</v>
      </c>
    </row>
    <row r="684" spans="1:54" ht="15">
      <c r="A684" s="65" t="s">
        <v>275</v>
      </c>
      <c r="B684" s="65" t="s">
        <v>304</v>
      </c>
      <c r="C684" s="66" t="s">
        <v>2796</v>
      </c>
      <c r="D684" s="67"/>
      <c r="E684" s="68"/>
      <c r="F684" s="69"/>
      <c r="G684" s="66"/>
      <c r="H684" s="70"/>
      <c r="I684" s="71"/>
      <c r="J684" s="71"/>
      <c r="K684" s="34" t="s">
        <v>65</v>
      </c>
      <c r="L684" s="77">
        <v>684</v>
      </c>
      <c r="M684" s="77"/>
      <c r="N684" s="73"/>
      <c r="O684" s="79" t="s">
        <v>325</v>
      </c>
      <c r="P684" s="81">
        <v>43534.88811342593</v>
      </c>
      <c r="Q684" s="79" t="s">
        <v>415</v>
      </c>
      <c r="R684" s="79"/>
      <c r="S684" s="79"/>
      <c r="T684" s="79"/>
      <c r="U684" s="79"/>
      <c r="V684" s="82" t="s">
        <v>865</v>
      </c>
      <c r="W684" s="81">
        <v>43534.88811342593</v>
      </c>
      <c r="X684" s="82" t="s">
        <v>1021</v>
      </c>
      <c r="Y684" s="79"/>
      <c r="Z684" s="79"/>
      <c r="AA684" s="85" t="s">
        <v>1603</v>
      </c>
      <c r="AB684" s="79"/>
      <c r="AC684" s="79" t="b">
        <v>0</v>
      </c>
      <c r="AD684" s="79">
        <v>0</v>
      </c>
      <c r="AE684" s="85" t="s">
        <v>2100</v>
      </c>
      <c r="AF684" s="79" t="b">
        <v>0</v>
      </c>
      <c r="AG684" s="79" t="s">
        <v>2139</v>
      </c>
      <c r="AH684" s="79"/>
      <c r="AI684" s="85" t="s">
        <v>2100</v>
      </c>
      <c r="AJ684" s="79" t="b">
        <v>0</v>
      </c>
      <c r="AK684" s="79">
        <v>8</v>
      </c>
      <c r="AL684" s="85" t="s">
        <v>1902</v>
      </c>
      <c r="AM684" s="79" t="s">
        <v>2145</v>
      </c>
      <c r="AN684" s="79" t="b">
        <v>0</v>
      </c>
      <c r="AO684" s="85" t="s">
        <v>1902</v>
      </c>
      <c r="AP684" s="79" t="s">
        <v>178</v>
      </c>
      <c r="AQ684" s="79">
        <v>0</v>
      </c>
      <c r="AR684" s="79">
        <v>0</v>
      </c>
      <c r="AS684" s="79"/>
      <c r="AT684" s="79"/>
      <c r="AU684" s="79"/>
      <c r="AV684" s="79"/>
      <c r="AW684" s="79"/>
      <c r="AX684" s="79"/>
      <c r="AY684" s="79"/>
      <c r="AZ684" s="79"/>
      <c r="BA684" s="78" t="str">
        <f>REPLACE(INDEX(GroupVertices[Group],MATCH(Edges[[#This Row],[Vertex 1]],GroupVertices[Vertex],0)),1,1,"")</f>
        <v>1</v>
      </c>
      <c r="BB684" s="78" t="str">
        <f>REPLACE(INDEX(GroupVertices[Group],MATCH(Edges[[#This Row],[Vertex 2]],GroupVertices[Vertex],0)),1,1,"")</f>
        <v>1</v>
      </c>
    </row>
    <row r="685" spans="1:54" ht="15">
      <c r="A685" s="65" t="s">
        <v>288</v>
      </c>
      <c r="B685" s="65" t="s">
        <v>304</v>
      </c>
      <c r="C685" s="66" t="s">
        <v>2796</v>
      </c>
      <c r="D685" s="67"/>
      <c r="E685" s="68"/>
      <c r="F685" s="69"/>
      <c r="G685" s="66"/>
      <c r="H685" s="70"/>
      <c r="I685" s="71"/>
      <c r="J685" s="71"/>
      <c r="K685" s="34" t="s">
        <v>65</v>
      </c>
      <c r="L685" s="77">
        <v>685</v>
      </c>
      <c r="M685" s="77"/>
      <c r="N685" s="73"/>
      <c r="O685" s="79" t="s">
        <v>325</v>
      </c>
      <c r="P685" s="81">
        <v>43534.903599537036</v>
      </c>
      <c r="Q685" s="79" t="s">
        <v>415</v>
      </c>
      <c r="R685" s="79"/>
      <c r="S685" s="79"/>
      <c r="T685" s="79"/>
      <c r="U685" s="79"/>
      <c r="V685" s="82" t="s">
        <v>878</v>
      </c>
      <c r="W685" s="81">
        <v>43534.903599537036</v>
      </c>
      <c r="X685" s="82" t="s">
        <v>1138</v>
      </c>
      <c r="Y685" s="79"/>
      <c r="Z685" s="79"/>
      <c r="AA685" s="85" t="s">
        <v>1720</v>
      </c>
      <c r="AB685" s="79"/>
      <c r="AC685" s="79" t="b">
        <v>0</v>
      </c>
      <c r="AD685" s="79">
        <v>0</v>
      </c>
      <c r="AE685" s="85" t="s">
        <v>2100</v>
      </c>
      <c r="AF685" s="79" t="b">
        <v>0</v>
      </c>
      <c r="AG685" s="79" t="s">
        <v>2139</v>
      </c>
      <c r="AH685" s="79"/>
      <c r="AI685" s="85" t="s">
        <v>2100</v>
      </c>
      <c r="AJ685" s="79" t="b">
        <v>0</v>
      </c>
      <c r="AK685" s="79">
        <v>8</v>
      </c>
      <c r="AL685" s="85" t="s">
        <v>1902</v>
      </c>
      <c r="AM685" s="79" t="s">
        <v>2144</v>
      </c>
      <c r="AN685" s="79" t="b">
        <v>0</v>
      </c>
      <c r="AO685" s="85" t="s">
        <v>1902</v>
      </c>
      <c r="AP685" s="79" t="s">
        <v>178</v>
      </c>
      <c r="AQ685" s="79">
        <v>0</v>
      </c>
      <c r="AR685" s="79">
        <v>0</v>
      </c>
      <c r="AS685" s="79"/>
      <c r="AT685" s="79"/>
      <c r="AU685" s="79"/>
      <c r="AV685" s="79"/>
      <c r="AW685" s="79"/>
      <c r="AX685" s="79"/>
      <c r="AY685" s="79"/>
      <c r="AZ685" s="79"/>
      <c r="BA685" s="78" t="str">
        <f>REPLACE(INDEX(GroupVertices[Group],MATCH(Edges[[#This Row],[Vertex 1]],GroupVertices[Vertex],0)),1,1,"")</f>
        <v>1</v>
      </c>
      <c r="BB685" s="78" t="str">
        <f>REPLACE(INDEX(GroupVertices[Group],MATCH(Edges[[#This Row],[Vertex 2]],GroupVertices[Vertex],0)),1,1,"")</f>
        <v>1</v>
      </c>
    </row>
    <row r="686" spans="1:54" ht="15">
      <c r="A686" s="65" t="s">
        <v>285</v>
      </c>
      <c r="B686" s="65" t="s">
        <v>304</v>
      </c>
      <c r="C686" s="66" t="s">
        <v>2798</v>
      </c>
      <c r="D686" s="67"/>
      <c r="E686" s="68"/>
      <c r="F686" s="69"/>
      <c r="G686" s="66"/>
      <c r="H686" s="70"/>
      <c r="I686" s="71"/>
      <c r="J686" s="71"/>
      <c r="K686" s="34" t="s">
        <v>65</v>
      </c>
      <c r="L686" s="77">
        <v>686</v>
      </c>
      <c r="M686" s="77"/>
      <c r="N686" s="73"/>
      <c r="O686" s="79" t="s">
        <v>326</v>
      </c>
      <c r="P686" s="81">
        <v>43534.852430555555</v>
      </c>
      <c r="Q686" s="79" t="s">
        <v>637</v>
      </c>
      <c r="R686" s="79"/>
      <c r="S686" s="79"/>
      <c r="T686" s="79" t="s">
        <v>787</v>
      </c>
      <c r="U686" s="79"/>
      <c r="V686" s="82" t="s">
        <v>875</v>
      </c>
      <c r="W686" s="81">
        <v>43534.852430555555</v>
      </c>
      <c r="X686" s="82" t="s">
        <v>1320</v>
      </c>
      <c r="Y686" s="79"/>
      <c r="Z686" s="79"/>
      <c r="AA686" s="85" t="s">
        <v>1904</v>
      </c>
      <c r="AB686" s="85" t="s">
        <v>2096</v>
      </c>
      <c r="AC686" s="79" t="b">
        <v>0</v>
      </c>
      <c r="AD686" s="79">
        <v>4</v>
      </c>
      <c r="AE686" s="85" t="s">
        <v>2133</v>
      </c>
      <c r="AF686" s="79" t="b">
        <v>0</v>
      </c>
      <c r="AG686" s="79" t="s">
        <v>2139</v>
      </c>
      <c r="AH686" s="79"/>
      <c r="AI686" s="85" t="s">
        <v>2100</v>
      </c>
      <c r="AJ686" s="79" t="b">
        <v>0</v>
      </c>
      <c r="AK686" s="79">
        <v>0</v>
      </c>
      <c r="AL686" s="85" t="s">
        <v>2100</v>
      </c>
      <c r="AM686" s="79" t="s">
        <v>2144</v>
      </c>
      <c r="AN686" s="79" t="b">
        <v>0</v>
      </c>
      <c r="AO686" s="85" t="s">
        <v>2096</v>
      </c>
      <c r="AP686" s="79" t="s">
        <v>178</v>
      </c>
      <c r="AQ686" s="79">
        <v>0</v>
      </c>
      <c r="AR686" s="79">
        <v>0</v>
      </c>
      <c r="AS686" s="79"/>
      <c r="AT686" s="79"/>
      <c r="AU686" s="79"/>
      <c r="AV686" s="79"/>
      <c r="AW686" s="79"/>
      <c r="AX686" s="79"/>
      <c r="AY686" s="79"/>
      <c r="AZ686" s="79"/>
      <c r="BA686" s="78" t="str">
        <f>REPLACE(INDEX(GroupVertices[Group],MATCH(Edges[[#This Row],[Vertex 1]],GroupVertices[Vertex],0)),1,1,"")</f>
        <v>4</v>
      </c>
      <c r="BB686" s="78" t="str">
        <f>REPLACE(INDEX(GroupVertices[Group],MATCH(Edges[[#This Row],[Vertex 2]],GroupVertices[Vertex],0)),1,1,"")</f>
        <v>1</v>
      </c>
    </row>
    <row r="687" spans="1:54" ht="15">
      <c r="A687" s="65" t="s">
        <v>285</v>
      </c>
      <c r="B687" s="65" t="s">
        <v>304</v>
      </c>
      <c r="C687" s="66" t="s">
        <v>2798</v>
      </c>
      <c r="D687" s="67"/>
      <c r="E687" s="68"/>
      <c r="F687" s="69"/>
      <c r="G687" s="66"/>
      <c r="H687" s="70"/>
      <c r="I687" s="71"/>
      <c r="J687" s="71"/>
      <c r="K687" s="34" t="s">
        <v>65</v>
      </c>
      <c r="L687" s="77">
        <v>687</v>
      </c>
      <c r="M687" s="77"/>
      <c r="N687" s="73"/>
      <c r="O687" s="79" t="s">
        <v>326</v>
      </c>
      <c r="P687" s="81">
        <v>43534.85304398148</v>
      </c>
      <c r="Q687" s="79" t="s">
        <v>638</v>
      </c>
      <c r="R687" s="79"/>
      <c r="S687" s="79"/>
      <c r="T687" s="79" t="s">
        <v>787</v>
      </c>
      <c r="U687" s="79"/>
      <c r="V687" s="82" t="s">
        <v>875</v>
      </c>
      <c r="W687" s="81">
        <v>43534.85304398148</v>
      </c>
      <c r="X687" s="82" t="s">
        <v>1321</v>
      </c>
      <c r="Y687" s="79"/>
      <c r="Z687" s="79"/>
      <c r="AA687" s="85" t="s">
        <v>1905</v>
      </c>
      <c r="AB687" s="85" t="s">
        <v>1904</v>
      </c>
      <c r="AC687" s="79" t="b">
        <v>0</v>
      </c>
      <c r="AD687" s="79">
        <v>1</v>
      </c>
      <c r="AE687" s="85" t="s">
        <v>2117</v>
      </c>
      <c r="AF687" s="79" t="b">
        <v>0</v>
      </c>
      <c r="AG687" s="79" t="s">
        <v>2139</v>
      </c>
      <c r="AH687" s="79"/>
      <c r="AI687" s="85" t="s">
        <v>2100</v>
      </c>
      <c r="AJ687" s="79" t="b">
        <v>0</v>
      </c>
      <c r="AK687" s="79">
        <v>0</v>
      </c>
      <c r="AL687" s="85" t="s">
        <v>2100</v>
      </c>
      <c r="AM687" s="79" t="s">
        <v>2144</v>
      </c>
      <c r="AN687" s="79" t="b">
        <v>0</v>
      </c>
      <c r="AO687" s="85" t="s">
        <v>1904</v>
      </c>
      <c r="AP687" s="79" t="s">
        <v>178</v>
      </c>
      <c r="AQ687" s="79">
        <v>0</v>
      </c>
      <c r="AR687" s="79">
        <v>0</v>
      </c>
      <c r="AS687" s="79"/>
      <c r="AT687" s="79"/>
      <c r="AU687" s="79"/>
      <c r="AV687" s="79"/>
      <c r="AW687" s="79"/>
      <c r="AX687" s="79"/>
      <c r="AY687" s="79"/>
      <c r="AZ687" s="79"/>
      <c r="BA687" s="78" t="str">
        <f>REPLACE(INDEX(GroupVertices[Group],MATCH(Edges[[#This Row],[Vertex 1]],GroupVertices[Vertex],0)),1,1,"")</f>
        <v>4</v>
      </c>
      <c r="BB687" s="78" t="str">
        <f>REPLACE(INDEX(GroupVertices[Group],MATCH(Edges[[#This Row],[Vertex 2]],GroupVertices[Vertex],0)),1,1,"")</f>
        <v>1</v>
      </c>
    </row>
    <row r="688" spans="1:54" ht="15">
      <c r="A688" s="65" t="s">
        <v>305</v>
      </c>
      <c r="B688" s="65" t="s">
        <v>304</v>
      </c>
      <c r="C688" s="66" t="s">
        <v>2796</v>
      </c>
      <c r="D688" s="67"/>
      <c r="E688" s="68"/>
      <c r="F688" s="69"/>
      <c r="G688" s="66"/>
      <c r="H688" s="70"/>
      <c r="I688" s="71"/>
      <c r="J688" s="71"/>
      <c r="K688" s="34" t="s">
        <v>65</v>
      </c>
      <c r="L688" s="77">
        <v>688</v>
      </c>
      <c r="M688" s="77"/>
      <c r="N688" s="73"/>
      <c r="O688" s="79" t="s">
        <v>325</v>
      </c>
      <c r="P688" s="81">
        <v>43534.992893518516</v>
      </c>
      <c r="Q688" s="79" t="s">
        <v>415</v>
      </c>
      <c r="R688" s="79"/>
      <c r="S688" s="79"/>
      <c r="T688" s="79"/>
      <c r="U688" s="79"/>
      <c r="V688" s="82" t="s">
        <v>895</v>
      </c>
      <c r="W688" s="81">
        <v>43534.992893518516</v>
      </c>
      <c r="X688" s="82" t="s">
        <v>1322</v>
      </c>
      <c r="Y688" s="79"/>
      <c r="Z688" s="79"/>
      <c r="AA688" s="85" t="s">
        <v>1906</v>
      </c>
      <c r="AB688" s="79"/>
      <c r="AC688" s="79" t="b">
        <v>0</v>
      </c>
      <c r="AD688" s="79">
        <v>0</v>
      </c>
      <c r="AE688" s="85" t="s">
        <v>2100</v>
      </c>
      <c r="AF688" s="79" t="b">
        <v>0</v>
      </c>
      <c r="AG688" s="79" t="s">
        <v>2139</v>
      </c>
      <c r="AH688" s="79"/>
      <c r="AI688" s="85" t="s">
        <v>2100</v>
      </c>
      <c r="AJ688" s="79" t="b">
        <v>0</v>
      </c>
      <c r="AK688" s="79">
        <v>8</v>
      </c>
      <c r="AL688" s="85" t="s">
        <v>1902</v>
      </c>
      <c r="AM688" s="79" t="s">
        <v>2147</v>
      </c>
      <c r="AN688" s="79" t="b">
        <v>0</v>
      </c>
      <c r="AO688" s="85" t="s">
        <v>1902</v>
      </c>
      <c r="AP688" s="79" t="s">
        <v>178</v>
      </c>
      <c r="AQ688" s="79">
        <v>0</v>
      </c>
      <c r="AR688" s="79">
        <v>0</v>
      </c>
      <c r="AS688" s="79"/>
      <c r="AT688" s="79"/>
      <c r="AU688" s="79"/>
      <c r="AV688" s="79"/>
      <c r="AW688" s="79"/>
      <c r="AX688" s="79"/>
      <c r="AY688" s="79"/>
      <c r="AZ688" s="79"/>
      <c r="BA688" s="78" t="str">
        <f>REPLACE(INDEX(GroupVertices[Group],MATCH(Edges[[#This Row],[Vertex 1]],GroupVertices[Vertex],0)),1,1,"")</f>
        <v>1</v>
      </c>
      <c r="BB688" s="78" t="str">
        <f>REPLACE(INDEX(GroupVertices[Group],MATCH(Edges[[#This Row],[Vertex 2]],GroupVertices[Vertex],0)),1,1,"")</f>
        <v>1</v>
      </c>
    </row>
    <row r="689" spans="1:54" ht="15">
      <c r="A689" s="65" t="s">
        <v>295</v>
      </c>
      <c r="B689" s="65" t="s">
        <v>304</v>
      </c>
      <c r="C689" s="66" t="s">
        <v>2796</v>
      </c>
      <c r="D689" s="67"/>
      <c r="E689" s="68"/>
      <c r="F689" s="69"/>
      <c r="G689" s="66"/>
      <c r="H689" s="70"/>
      <c r="I689" s="71"/>
      <c r="J689" s="71"/>
      <c r="K689" s="34" t="s">
        <v>65</v>
      </c>
      <c r="L689" s="77">
        <v>689</v>
      </c>
      <c r="M689" s="77"/>
      <c r="N689" s="73"/>
      <c r="O689" s="79" t="s">
        <v>325</v>
      </c>
      <c r="P689" s="81">
        <v>43534.902592592596</v>
      </c>
      <c r="Q689" s="79" t="s">
        <v>415</v>
      </c>
      <c r="R689" s="79"/>
      <c r="S689" s="79"/>
      <c r="T689" s="79"/>
      <c r="U689" s="79"/>
      <c r="V689" s="82" t="s">
        <v>885</v>
      </c>
      <c r="W689" s="81">
        <v>43534.902592592596</v>
      </c>
      <c r="X689" s="82" t="s">
        <v>1192</v>
      </c>
      <c r="Y689" s="79"/>
      <c r="Z689" s="79"/>
      <c r="AA689" s="85" t="s">
        <v>1776</v>
      </c>
      <c r="AB689" s="79"/>
      <c r="AC689" s="79" t="b">
        <v>0</v>
      </c>
      <c r="AD689" s="79">
        <v>0</v>
      </c>
      <c r="AE689" s="85" t="s">
        <v>2100</v>
      </c>
      <c r="AF689" s="79" t="b">
        <v>0</v>
      </c>
      <c r="AG689" s="79" t="s">
        <v>2139</v>
      </c>
      <c r="AH689" s="79"/>
      <c r="AI689" s="85" t="s">
        <v>2100</v>
      </c>
      <c r="AJ689" s="79" t="b">
        <v>0</v>
      </c>
      <c r="AK689" s="79">
        <v>8</v>
      </c>
      <c r="AL689" s="85" t="s">
        <v>1902</v>
      </c>
      <c r="AM689" s="79" t="s">
        <v>2145</v>
      </c>
      <c r="AN689" s="79" t="b">
        <v>0</v>
      </c>
      <c r="AO689" s="85" t="s">
        <v>1902</v>
      </c>
      <c r="AP689" s="79" t="s">
        <v>178</v>
      </c>
      <c r="AQ689" s="79">
        <v>0</v>
      </c>
      <c r="AR689" s="79">
        <v>0</v>
      </c>
      <c r="AS689" s="79"/>
      <c r="AT689" s="79"/>
      <c r="AU689" s="79"/>
      <c r="AV689" s="79"/>
      <c r="AW689" s="79"/>
      <c r="AX689" s="79"/>
      <c r="AY689" s="79"/>
      <c r="AZ689" s="79"/>
      <c r="BA689" s="78" t="str">
        <f>REPLACE(INDEX(GroupVertices[Group],MATCH(Edges[[#This Row],[Vertex 1]],GroupVertices[Vertex],0)),1,1,"")</f>
        <v>1</v>
      </c>
      <c r="BB689" s="78" t="str">
        <f>REPLACE(INDEX(GroupVertices[Group],MATCH(Edges[[#This Row],[Vertex 2]],GroupVertices[Vertex],0)),1,1,"")</f>
        <v>1</v>
      </c>
    </row>
    <row r="690" spans="1:54" ht="15">
      <c r="A690" s="65" t="s">
        <v>278</v>
      </c>
      <c r="B690" s="65" t="s">
        <v>304</v>
      </c>
      <c r="C690" s="66" t="s">
        <v>2798</v>
      </c>
      <c r="D690" s="67"/>
      <c r="E690" s="68"/>
      <c r="F690" s="69"/>
      <c r="G690" s="66"/>
      <c r="H690" s="70"/>
      <c r="I690" s="71"/>
      <c r="J690" s="71"/>
      <c r="K690" s="34" t="s">
        <v>65</v>
      </c>
      <c r="L690" s="77">
        <v>690</v>
      </c>
      <c r="M690" s="77"/>
      <c r="N690" s="73"/>
      <c r="O690" s="79" t="s">
        <v>326</v>
      </c>
      <c r="P690" s="81">
        <v>43534.837592592594</v>
      </c>
      <c r="Q690" s="79" t="s">
        <v>587</v>
      </c>
      <c r="R690" s="79"/>
      <c r="S690" s="79"/>
      <c r="T690" s="79" t="s">
        <v>787</v>
      </c>
      <c r="U690" s="79"/>
      <c r="V690" s="82" t="s">
        <v>868</v>
      </c>
      <c r="W690" s="81">
        <v>43534.837592592594</v>
      </c>
      <c r="X690" s="82" t="s">
        <v>1251</v>
      </c>
      <c r="Y690" s="79"/>
      <c r="Z690" s="79"/>
      <c r="AA690" s="85" t="s">
        <v>1835</v>
      </c>
      <c r="AB690" s="79"/>
      <c r="AC690" s="79" t="b">
        <v>0</v>
      </c>
      <c r="AD690" s="79">
        <v>6</v>
      </c>
      <c r="AE690" s="85" t="s">
        <v>2100</v>
      </c>
      <c r="AF690" s="79" t="b">
        <v>0</v>
      </c>
      <c r="AG690" s="79" t="s">
        <v>2139</v>
      </c>
      <c r="AH690" s="79"/>
      <c r="AI690" s="85" t="s">
        <v>2100</v>
      </c>
      <c r="AJ690" s="79" t="b">
        <v>0</v>
      </c>
      <c r="AK690" s="79">
        <v>0</v>
      </c>
      <c r="AL690" s="85" t="s">
        <v>2100</v>
      </c>
      <c r="AM690" s="79" t="s">
        <v>2144</v>
      </c>
      <c r="AN690" s="79" t="b">
        <v>0</v>
      </c>
      <c r="AO690" s="85" t="s">
        <v>1835</v>
      </c>
      <c r="AP690" s="79" t="s">
        <v>178</v>
      </c>
      <c r="AQ690" s="79">
        <v>0</v>
      </c>
      <c r="AR690" s="79">
        <v>0</v>
      </c>
      <c r="AS690" s="79"/>
      <c r="AT690" s="79"/>
      <c r="AU690" s="79"/>
      <c r="AV690" s="79"/>
      <c r="AW690" s="79"/>
      <c r="AX690" s="79"/>
      <c r="AY690" s="79"/>
      <c r="AZ690" s="79"/>
      <c r="BA690" s="78" t="str">
        <f>REPLACE(INDEX(GroupVertices[Group],MATCH(Edges[[#This Row],[Vertex 1]],GroupVertices[Vertex],0)),1,1,"")</f>
        <v>2</v>
      </c>
      <c r="BB690" s="78" t="str">
        <f>REPLACE(INDEX(GroupVertices[Group],MATCH(Edges[[#This Row],[Vertex 2]],GroupVertices[Vertex],0)),1,1,"")</f>
        <v>1</v>
      </c>
    </row>
    <row r="691" spans="1:54" ht="15">
      <c r="A691" s="65" t="s">
        <v>278</v>
      </c>
      <c r="B691" s="65" t="s">
        <v>304</v>
      </c>
      <c r="C691" s="66" t="s">
        <v>2797</v>
      </c>
      <c r="D691" s="67"/>
      <c r="E691" s="68"/>
      <c r="F691" s="69"/>
      <c r="G691" s="66"/>
      <c r="H691" s="70"/>
      <c r="I691" s="71"/>
      <c r="J691" s="71"/>
      <c r="K691" s="34" t="s">
        <v>65</v>
      </c>
      <c r="L691" s="77">
        <v>691</v>
      </c>
      <c r="M691" s="77"/>
      <c r="N691" s="73"/>
      <c r="O691" s="79" t="s">
        <v>327</v>
      </c>
      <c r="P691" s="81">
        <v>43534.84473379629</v>
      </c>
      <c r="Q691" s="79" t="s">
        <v>593</v>
      </c>
      <c r="R691" s="79"/>
      <c r="S691" s="79"/>
      <c r="T691" s="79" t="s">
        <v>787</v>
      </c>
      <c r="U691" s="79"/>
      <c r="V691" s="82" t="s">
        <v>868</v>
      </c>
      <c r="W691" s="81">
        <v>43534.84473379629</v>
      </c>
      <c r="X691" s="82" t="s">
        <v>1259</v>
      </c>
      <c r="Y691" s="79"/>
      <c r="Z691" s="79"/>
      <c r="AA691" s="85" t="s">
        <v>1843</v>
      </c>
      <c r="AB691" s="85" t="s">
        <v>1899</v>
      </c>
      <c r="AC691" s="79" t="b">
        <v>0</v>
      </c>
      <c r="AD691" s="79">
        <v>2</v>
      </c>
      <c r="AE691" s="85" t="s">
        <v>2121</v>
      </c>
      <c r="AF691" s="79" t="b">
        <v>0</v>
      </c>
      <c r="AG691" s="79" t="s">
        <v>2139</v>
      </c>
      <c r="AH691" s="79"/>
      <c r="AI691" s="85" t="s">
        <v>2100</v>
      </c>
      <c r="AJ691" s="79" t="b">
        <v>0</v>
      </c>
      <c r="AK691" s="79">
        <v>0</v>
      </c>
      <c r="AL691" s="85" t="s">
        <v>2100</v>
      </c>
      <c r="AM691" s="79" t="s">
        <v>2144</v>
      </c>
      <c r="AN691" s="79" t="b">
        <v>0</v>
      </c>
      <c r="AO691" s="85" t="s">
        <v>1899</v>
      </c>
      <c r="AP691" s="79" t="s">
        <v>178</v>
      </c>
      <c r="AQ691" s="79">
        <v>0</v>
      </c>
      <c r="AR691" s="79">
        <v>0</v>
      </c>
      <c r="AS691" s="79"/>
      <c r="AT691" s="79"/>
      <c r="AU691" s="79"/>
      <c r="AV691" s="79"/>
      <c r="AW691" s="79"/>
      <c r="AX691" s="79"/>
      <c r="AY691" s="79"/>
      <c r="AZ691" s="79"/>
      <c r="BA691" s="78" t="str">
        <f>REPLACE(INDEX(GroupVertices[Group],MATCH(Edges[[#This Row],[Vertex 1]],GroupVertices[Vertex],0)),1,1,"")</f>
        <v>2</v>
      </c>
      <c r="BB691" s="78" t="str">
        <f>REPLACE(INDEX(GroupVertices[Group],MATCH(Edges[[#This Row],[Vertex 2]],GroupVertices[Vertex],0)),1,1,"")</f>
        <v>1</v>
      </c>
    </row>
    <row r="692" spans="1:54" ht="15">
      <c r="A692" s="65" t="s">
        <v>278</v>
      </c>
      <c r="B692" s="65" t="s">
        <v>304</v>
      </c>
      <c r="C692" s="66" t="s">
        <v>2796</v>
      </c>
      <c r="D692" s="67"/>
      <c r="E692" s="68"/>
      <c r="F692" s="69"/>
      <c r="G692" s="66"/>
      <c r="H692" s="70"/>
      <c r="I692" s="71"/>
      <c r="J692" s="71"/>
      <c r="K692" s="34" t="s">
        <v>65</v>
      </c>
      <c r="L692" s="77">
        <v>692</v>
      </c>
      <c r="M692" s="77"/>
      <c r="N692" s="73"/>
      <c r="O692" s="79" t="s">
        <v>325</v>
      </c>
      <c r="P692" s="81">
        <v>43534.848495370374</v>
      </c>
      <c r="Q692" s="79" t="s">
        <v>411</v>
      </c>
      <c r="R692" s="79"/>
      <c r="S692" s="79"/>
      <c r="T692" s="79"/>
      <c r="U692" s="79"/>
      <c r="V692" s="82" t="s">
        <v>868</v>
      </c>
      <c r="W692" s="81">
        <v>43534.848495370374</v>
      </c>
      <c r="X692" s="82" t="s">
        <v>1263</v>
      </c>
      <c r="Y692" s="79"/>
      <c r="Z692" s="79"/>
      <c r="AA692" s="85" t="s">
        <v>1847</v>
      </c>
      <c r="AB692" s="79"/>
      <c r="AC692" s="79" t="b">
        <v>0</v>
      </c>
      <c r="AD692" s="79">
        <v>0</v>
      </c>
      <c r="AE692" s="85" t="s">
        <v>2100</v>
      </c>
      <c r="AF692" s="79" t="b">
        <v>0</v>
      </c>
      <c r="AG692" s="79" t="s">
        <v>2139</v>
      </c>
      <c r="AH692" s="79"/>
      <c r="AI692" s="85" t="s">
        <v>2100</v>
      </c>
      <c r="AJ692" s="79" t="b">
        <v>0</v>
      </c>
      <c r="AK692" s="79">
        <v>2</v>
      </c>
      <c r="AL692" s="85" t="s">
        <v>1900</v>
      </c>
      <c r="AM692" s="79" t="s">
        <v>2144</v>
      </c>
      <c r="AN692" s="79" t="b">
        <v>0</v>
      </c>
      <c r="AO692" s="85" t="s">
        <v>1900</v>
      </c>
      <c r="AP692" s="79" t="s">
        <v>178</v>
      </c>
      <c r="AQ692" s="79">
        <v>0</v>
      </c>
      <c r="AR692" s="79">
        <v>0</v>
      </c>
      <c r="AS692" s="79"/>
      <c r="AT692" s="79"/>
      <c r="AU692" s="79"/>
      <c r="AV692" s="79"/>
      <c r="AW692" s="79"/>
      <c r="AX692" s="79"/>
      <c r="AY692" s="79"/>
      <c r="AZ692" s="79"/>
      <c r="BA692" s="78" t="str">
        <f>REPLACE(INDEX(GroupVertices[Group],MATCH(Edges[[#This Row],[Vertex 1]],GroupVertices[Vertex],0)),1,1,"")</f>
        <v>2</v>
      </c>
      <c r="BB692" s="78" t="str">
        <f>REPLACE(INDEX(GroupVertices[Group],MATCH(Edges[[#This Row],[Vertex 2]],GroupVertices[Vertex],0)),1,1,"")</f>
        <v>1</v>
      </c>
    </row>
    <row r="693" spans="1:54" ht="15">
      <c r="A693" s="65" t="s">
        <v>278</v>
      </c>
      <c r="B693" s="65" t="s">
        <v>304</v>
      </c>
      <c r="C693" s="66" t="s">
        <v>2796</v>
      </c>
      <c r="D693" s="67"/>
      <c r="E693" s="68"/>
      <c r="F693" s="69"/>
      <c r="G693" s="66"/>
      <c r="H693" s="70"/>
      <c r="I693" s="71"/>
      <c r="J693" s="71"/>
      <c r="K693" s="34" t="s">
        <v>65</v>
      </c>
      <c r="L693" s="77">
        <v>693</v>
      </c>
      <c r="M693" s="77"/>
      <c r="N693" s="73"/>
      <c r="O693" s="79" t="s">
        <v>325</v>
      </c>
      <c r="P693" s="81">
        <v>43534.864375</v>
      </c>
      <c r="Q693" s="79" t="s">
        <v>415</v>
      </c>
      <c r="R693" s="79"/>
      <c r="S693" s="79"/>
      <c r="T693" s="79"/>
      <c r="U693" s="79"/>
      <c r="V693" s="82" t="s">
        <v>868</v>
      </c>
      <c r="W693" s="81">
        <v>43534.864375</v>
      </c>
      <c r="X693" s="82" t="s">
        <v>1273</v>
      </c>
      <c r="Y693" s="79"/>
      <c r="Z693" s="79"/>
      <c r="AA693" s="85" t="s">
        <v>1857</v>
      </c>
      <c r="AB693" s="79"/>
      <c r="AC693" s="79" t="b">
        <v>0</v>
      </c>
      <c r="AD693" s="79">
        <v>0</v>
      </c>
      <c r="AE693" s="85" t="s">
        <v>2100</v>
      </c>
      <c r="AF693" s="79" t="b">
        <v>0</v>
      </c>
      <c r="AG693" s="79" t="s">
        <v>2139</v>
      </c>
      <c r="AH693" s="79"/>
      <c r="AI693" s="85" t="s">
        <v>2100</v>
      </c>
      <c r="AJ693" s="79" t="b">
        <v>0</v>
      </c>
      <c r="AK693" s="79">
        <v>8</v>
      </c>
      <c r="AL693" s="85" t="s">
        <v>1902</v>
      </c>
      <c r="AM693" s="79" t="s">
        <v>2144</v>
      </c>
      <c r="AN693" s="79" t="b">
        <v>0</v>
      </c>
      <c r="AO693" s="85" t="s">
        <v>1902</v>
      </c>
      <c r="AP693" s="79" t="s">
        <v>178</v>
      </c>
      <c r="AQ693" s="79">
        <v>0</v>
      </c>
      <c r="AR693" s="79">
        <v>0</v>
      </c>
      <c r="AS693" s="79"/>
      <c r="AT693" s="79"/>
      <c r="AU693" s="79"/>
      <c r="AV693" s="79"/>
      <c r="AW693" s="79"/>
      <c r="AX693" s="79"/>
      <c r="AY693" s="79"/>
      <c r="AZ693" s="79"/>
      <c r="BA693" s="78" t="str">
        <f>REPLACE(INDEX(GroupVertices[Group],MATCH(Edges[[#This Row],[Vertex 1]],GroupVertices[Vertex],0)),1,1,"")</f>
        <v>2</v>
      </c>
      <c r="BB693" s="78" t="str">
        <f>REPLACE(INDEX(GroupVertices[Group],MATCH(Edges[[#This Row],[Vertex 2]],GroupVertices[Vertex],0)),1,1,"")</f>
        <v>1</v>
      </c>
    </row>
    <row r="694" spans="1:54" ht="15">
      <c r="A694" s="65" t="s">
        <v>277</v>
      </c>
      <c r="B694" s="65" t="s">
        <v>304</v>
      </c>
      <c r="C694" s="66" t="s">
        <v>2797</v>
      </c>
      <c r="D694" s="67"/>
      <c r="E694" s="68"/>
      <c r="F694" s="69"/>
      <c r="G694" s="66"/>
      <c r="H694" s="70"/>
      <c r="I694" s="71"/>
      <c r="J694" s="71"/>
      <c r="K694" s="34" t="s">
        <v>65</v>
      </c>
      <c r="L694" s="77">
        <v>694</v>
      </c>
      <c r="M694" s="77"/>
      <c r="N694" s="73"/>
      <c r="O694" s="79" t="s">
        <v>327</v>
      </c>
      <c r="P694" s="81">
        <v>43534.83988425926</v>
      </c>
      <c r="Q694" s="79" t="s">
        <v>487</v>
      </c>
      <c r="R694" s="79"/>
      <c r="S694" s="79"/>
      <c r="T694" s="79" t="s">
        <v>787</v>
      </c>
      <c r="U694" s="79"/>
      <c r="V694" s="82" t="s">
        <v>867</v>
      </c>
      <c r="W694" s="81">
        <v>43534.83988425926</v>
      </c>
      <c r="X694" s="82" t="s">
        <v>1113</v>
      </c>
      <c r="Y694" s="79"/>
      <c r="Z694" s="79"/>
      <c r="AA694" s="85" t="s">
        <v>1695</v>
      </c>
      <c r="AB694" s="85" t="s">
        <v>1898</v>
      </c>
      <c r="AC694" s="79" t="b">
        <v>0</v>
      </c>
      <c r="AD694" s="79">
        <v>3</v>
      </c>
      <c r="AE694" s="85" t="s">
        <v>2121</v>
      </c>
      <c r="AF694" s="79" t="b">
        <v>0</v>
      </c>
      <c r="AG694" s="79" t="s">
        <v>2139</v>
      </c>
      <c r="AH694" s="79"/>
      <c r="AI694" s="85" t="s">
        <v>2100</v>
      </c>
      <c r="AJ694" s="79" t="b">
        <v>0</v>
      </c>
      <c r="AK694" s="79">
        <v>0</v>
      </c>
      <c r="AL694" s="85" t="s">
        <v>2100</v>
      </c>
      <c r="AM694" s="79" t="s">
        <v>2149</v>
      </c>
      <c r="AN694" s="79" t="b">
        <v>0</v>
      </c>
      <c r="AO694" s="85" t="s">
        <v>1898</v>
      </c>
      <c r="AP694" s="79" t="s">
        <v>178</v>
      </c>
      <c r="AQ694" s="79">
        <v>0</v>
      </c>
      <c r="AR694" s="79">
        <v>0</v>
      </c>
      <c r="AS694" s="79"/>
      <c r="AT694" s="79"/>
      <c r="AU694" s="79"/>
      <c r="AV694" s="79"/>
      <c r="AW694" s="79"/>
      <c r="AX694" s="79"/>
      <c r="AY694" s="79"/>
      <c r="AZ694" s="79"/>
      <c r="BA694" s="78" t="str">
        <f>REPLACE(INDEX(GroupVertices[Group],MATCH(Edges[[#This Row],[Vertex 1]],GroupVertices[Vertex],0)),1,1,"")</f>
        <v>2</v>
      </c>
      <c r="BB694" s="78" t="str">
        <f>REPLACE(INDEX(GroupVertices[Group],MATCH(Edges[[#This Row],[Vertex 2]],GroupVertices[Vertex],0)),1,1,"")</f>
        <v>1</v>
      </c>
    </row>
    <row r="695" spans="1:54" ht="15">
      <c r="A695" s="65" t="s">
        <v>277</v>
      </c>
      <c r="B695" s="65" t="s">
        <v>304</v>
      </c>
      <c r="C695" s="66" t="s">
        <v>2797</v>
      </c>
      <c r="D695" s="67"/>
      <c r="E695" s="68"/>
      <c r="F695" s="69"/>
      <c r="G695" s="66"/>
      <c r="H695" s="70"/>
      <c r="I695" s="71"/>
      <c r="J695" s="71"/>
      <c r="K695" s="34" t="s">
        <v>65</v>
      </c>
      <c r="L695" s="77">
        <v>695</v>
      </c>
      <c r="M695" s="77"/>
      <c r="N695" s="73"/>
      <c r="O695" s="79" t="s">
        <v>327</v>
      </c>
      <c r="P695" s="81">
        <v>43534.845034722224</v>
      </c>
      <c r="Q695" s="79" t="s">
        <v>492</v>
      </c>
      <c r="R695" s="79"/>
      <c r="S695" s="79"/>
      <c r="T695" s="79" t="s">
        <v>787</v>
      </c>
      <c r="U695" s="79"/>
      <c r="V695" s="82" t="s">
        <v>867</v>
      </c>
      <c r="W695" s="81">
        <v>43534.845034722224</v>
      </c>
      <c r="X695" s="82" t="s">
        <v>1118</v>
      </c>
      <c r="Y695" s="79"/>
      <c r="Z695" s="79"/>
      <c r="AA695" s="85" t="s">
        <v>1700</v>
      </c>
      <c r="AB695" s="85" t="s">
        <v>1899</v>
      </c>
      <c r="AC695" s="79" t="b">
        <v>0</v>
      </c>
      <c r="AD695" s="79">
        <v>3</v>
      </c>
      <c r="AE695" s="85" t="s">
        <v>2121</v>
      </c>
      <c r="AF695" s="79" t="b">
        <v>0</v>
      </c>
      <c r="AG695" s="79" t="s">
        <v>2139</v>
      </c>
      <c r="AH695" s="79"/>
      <c r="AI695" s="85" t="s">
        <v>2100</v>
      </c>
      <c r="AJ695" s="79" t="b">
        <v>0</v>
      </c>
      <c r="AK695" s="79">
        <v>0</v>
      </c>
      <c r="AL695" s="85" t="s">
        <v>2100</v>
      </c>
      <c r="AM695" s="79" t="s">
        <v>2149</v>
      </c>
      <c r="AN695" s="79" t="b">
        <v>0</v>
      </c>
      <c r="AO695" s="85" t="s">
        <v>1899</v>
      </c>
      <c r="AP695" s="79" t="s">
        <v>178</v>
      </c>
      <c r="AQ695" s="79">
        <v>0</v>
      </c>
      <c r="AR695" s="79">
        <v>0</v>
      </c>
      <c r="AS695" s="79"/>
      <c r="AT695" s="79"/>
      <c r="AU695" s="79"/>
      <c r="AV695" s="79"/>
      <c r="AW695" s="79"/>
      <c r="AX695" s="79"/>
      <c r="AY695" s="79"/>
      <c r="AZ695" s="79"/>
      <c r="BA695" s="78" t="str">
        <f>REPLACE(INDEX(GroupVertices[Group],MATCH(Edges[[#This Row],[Vertex 1]],GroupVertices[Vertex],0)),1,1,"")</f>
        <v>2</v>
      </c>
      <c r="BB695" s="78" t="str">
        <f>REPLACE(INDEX(GroupVertices[Group],MATCH(Edges[[#This Row],[Vertex 2]],GroupVertices[Vertex],0)),1,1,"")</f>
        <v>1</v>
      </c>
    </row>
    <row r="696" spans="1:54" ht="15">
      <c r="A696" s="65" t="s">
        <v>277</v>
      </c>
      <c r="B696" s="65" t="s">
        <v>304</v>
      </c>
      <c r="C696" s="66" t="s">
        <v>2796</v>
      </c>
      <c r="D696" s="67"/>
      <c r="E696" s="68"/>
      <c r="F696" s="69"/>
      <c r="G696" s="66"/>
      <c r="H696" s="70"/>
      <c r="I696" s="71"/>
      <c r="J696" s="71"/>
      <c r="K696" s="34" t="s">
        <v>65</v>
      </c>
      <c r="L696" s="77">
        <v>696</v>
      </c>
      <c r="M696" s="77"/>
      <c r="N696" s="73"/>
      <c r="O696" s="79" t="s">
        <v>325</v>
      </c>
      <c r="P696" s="81">
        <v>43534.843993055554</v>
      </c>
      <c r="Q696" s="79" t="s">
        <v>491</v>
      </c>
      <c r="R696" s="79"/>
      <c r="S696" s="79"/>
      <c r="T696" s="79"/>
      <c r="U696" s="79"/>
      <c r="V696" s="82" t="s">
        <v>867</v>
      </c>
      <c r="W696" s="81">
        <v>43534.843993055554</v>
      </c>
      <c r="X696" s="82" t="s">
        <v>1117</v>
      </c>
      <c r="Y696" s="79"/>
      <c r="Z696" s="79"/>
      <c r="AA696" s="85" t="s">
        <v>1699</v>
      </c>
      <c r="AB696" s="79"/>
      <c r="AC696" s="79" t="b">
        <v>0</v>
      </c>
      <c r="AD696" s="79">
        <v>0</v>
      </c>
      <c r="AE696" s="85" t="s">
        <v>2100</v>
      </c>
      <c r="AF696" s="79" t="b">
        <v>0</v>
      </c>
      <c r="AG696" s="79" t="s">
        <v>2139</v>
      </c>
      <c r="AH696" s="79"/>
      <c r="AI696" s="85" t="s">
        <v>2100</v>
      </c>
      <c r="AJ696" s="79" t="b">
        <v>0</v>
      </c>
      <c r="AK696" s="79">
        <v>1</v>
      </c>
      <c r="AL696" s="85" t="s">
        <v>1899</v>
      </c>
      <c r="AM696" s="79" t="s">
        <v>2149</v>
      </c>
      <c r="AN696" s="79" t="b">
        <v>0</v>
      </c>
      <c r="AO696" s="85" t="s">
        <v>1899</v>
      </c>
      <c r="AP696" s="79" t="s">
        <v>178</v>
      </c>
      <c r="AQ696" s="79">
        <v>0</v>
      </c>
      <c r="AR696" s="79">
        <v>0</v>
      </c>
      <c r="AS696" s="79"/>
      <c r="AT696" s="79"/>
      <c r="AU696" s="79"/>
      <c r="AV696" s="79"/>
      <c r="AW696" s="79"/>
      <c r="AX696" s="79"/>
      <c r="AY696" s="79"/>
      <c r="AZ696" s="79"/>
      <c r="BA696" s="78" t="str">
        <f>REPLACE(INDEX(GroupVertices[Group],MATCH(Edges[[#This Row],[Vertex 1]],GroupVertices[Vertex],0)),1,1,"")</f>
        <v>2</v>
      </c>
      <c r="BB696" s="78" t="str">
        <f>REPLACE(INDEX(GroupVertices[Group],MATCH(Edges[[#This Row],[Vertex 2]],GroupVertices[Vertex],0)),1,1,"")</f>
        <v>1</v>
      </c>
    </row>
    <row r="697" spans="1:54" ht="15">
      <c r="A697" s="65" t="s">
        <v>277</v>
      </c>
      <c r="B697" s="65" t="s">
        <v>304</v>
      </c>
      <c r="C697" s="66" t="s">
        <v>2796</v>
      </c>
      <c r="D697" s="67"/>
      <c r="E697" s="68"/>
      <c r="F697" s="69"/>
      <c r="G697" s="66"/>
      <c r="H697" s="70"/>
      <c r="I697" s="71"/>
      <c r="J697" s="71"/>
      <c r="K697" s="34" t="s">
        <v>65</v>
      </c>
      <c r="L697" s="77">
        <v>697</v>
      </c>
      <c r="M697" s="77"/>
      <c r="N697" s="73"/>
      <c r="O697" s="79" t="s">
        <v>325</v>
      </c>
      <c r="P697" s="81">
        <v>43534.85768518518</v>
      </c>
      <c r="Q697" s="79" t="s">
        <v>500</v>
      </c>
      <c r="R697" s="79"/>
      <c r="S697" s="79"/>
      <c r="T697" s="79"/>
      <c r="U697" s="79"/>
      <c r="V697" s="82" t="s">
        <v>867</v>
      </c>
      <c r="W697" s="81">
        <v>43534.85768518518</v>
      </c>
      <c r="X697" s="82" t="s">
        <v>1128</v>
      </c>
      <c r="Y697" s="79"/>
      <c r="Z697" s="79"/>
      <c r="AA697" s="85" t="s">
        <v>1710</v>
      </c>
      <c r="AB697" s="79"/>
      <c r="AC697" s="79" t="b">
        <v>0</v>
      </c>
      <c r="AD697" s="79">
        <v>0</v>
      </c>
      <c r="AE697" s="85" t="s">
        <v>2100</v>
      </c>
      <c r="AF697" s="79" t="b">
        <v>0</v>
      </c>
      <c r="AG697" s="79" t="s">
        <v>2139</v>
      </c>
      <c r="AH697" s="79"/>
      <c r="AI697" s="85" t="s">
        <v>2100</v>
      </c>
      <c r="AJ697" s="79" t="b">
        <v>0</v>
      </c>
      <c r="AK697" s="79">
        <v>1</v>
      </c>
      <c r="AL697" s="85" t="s">
        <v>1901</v>
      </c>
      <c r="AM697" s="79" t="s">
        <v>2149</v>
      </c>
      <c r="AN697" s="79" t="b">
        <v>0</v>
      </c>
      <c r="AO697" s="85" t="s">
        <v>1901</v>
      </c>
      <c r="AP697" s="79" t="s">
        <v>178</v>
      </c>
      <c r="AQ697" s="79">
        <v>0</v>
      </c>
      <c r="AR697" s="79">
        <v>0</v>
      </c>
      <c r="AS697" s="79"/>
      <c r="AT697" s="79"/>
      <c r="AU697" s="79"/>
      <c r="AV697" s="79"/>
      <c r="AW697" s="79"/>
      <c r="AX697" s="79"/>
      <c r="AY697" s="79"/>
      <c r="AZ697" s="79"/>
      <c r="BA697" s="78" t="str">
        <f>REPLACE(INDEX(GroupVertices[Group],MATCH(Edges[[#This Row],[Vertex 1]],GroupVertices[Vertex],0)),1,1,"")</f>
        <v>2</v>
      </c>
      <c r="BB697" s="78" t="str">
        <f>REPLACE(INDEX(GroupVertices[Group],MATCH(Edges[[#This Row],[Vertex 2]],GroupVertices[Vertex],0)),1,1,"")</f>
        <v>1</v>
      </c>
    </row>
    <row r="698" spans="1:54" ht="15">
      <c r="A698" s="65" t="s">
        <v>277</v>
      </c>
      <c r="B698" s="65" t="s">
        <v>304</v>
      </c>
      <c r="C698" s="66" t="s">
        <v>2796</v>
      </c>
      <c r="D698" s="67"/>
      <c r="E698" s="68"/>
      <c r="F698" s="69"/>
      <c r="G698" s="66"/>
      <c r="H698" s="70"/>
      <c r="I698" s="71"/>
      <c r="J698" s="71"/>
      <c r="K698" s="34" t="s">
        <v>65</v>
      </c>
      <c r="L698" s="77">
        <v>698</v>
      </c>
      <c r="M698" s="77"/>
      <c r="N698" s="73"/>
      <c r="O698" s="79" t="s">
        <v>325</v>
      </c>
      <c r="P698" s="81">
        <v>43534.863125</v>
      </c>
      <c r="Q698" s="79" t="s">
        <v>415</v>
      </c>
      <c r="R698" s="79"/>
      <c r="S698" s="79"/>
      <c r="T698" s="79"/>
      <c r="U698" s="79"/>
      <c r="V698" s="82" t="s">
        <v>867</v>
      </c>
      <c r="W698" s="81">
        <v>43534.863125</v>
      </c>
      <c r="X698" s="82" t="s">
        <v>1129</v>
      </c>
      <c r="Y698" s="79"/>
      <c r="Z698" s="79"/>
      <c r="AA698" s="85" t="s">
        <v>1711</v>
      </c>
      <c r="AB698" s="79"/>
      <c r="AC698" s="79" t="b">
        <v>0</v>
      </c>
      <c r="AD698" s="79">
        <v>0</v>
      </c>
      <c r="AE698" s="85" t="s">
        <v>2100</v>
      </c>
      <c r="AF698" s="79" t="b">
        <v>0</v>
      </c>
      <c r="AG698" s="79" t="s">
        <v>2139</v>
      </c>
      <c r="AH698" s="79"/>
      <c r="AI698" s="85" t="s">
        <v>2100</v>
      </c>
      <c r="AJ698" s="79" t="b">
        <v>0</v>
      </c>
      <c r="AK698" s="79">
        <v>8</v>
      </c>
      <c r="AL698" s="85" t="s">
        <v>1902</v>
      </c>
      <c r="AM698" s="79" t="s">
        <v>2149</v>
      </c>
      <c r="AN698" s="79" t="b">
        <v>0</v>
      </c>
      <c r="AO698" s="85" t="s">
        <v>1902</v>
      </c>
      <c r="AP698" s="79" t="s">
        <v>178</v>
      </c>
      <c r="AQ698" s="79">
        <v>0</v>
      </c>
      <c r="AR698" s="79">
        <v>0</v>
      </c>
      <c r="AS698" s="79"/>
      <c r="AT698" s="79"/>
      <c r="AU698" s="79"/>
      <c r="AV698" s="79"/>
      <c r="AW698" s="79"/>
      <c r="AX698" s="79"/>
      <c r="AY698" s="79"/>
      <c r="AZ698" s="79"/>
      <c r="BA698" s="78" t="str">
        <f>REPLACE(INDEX(GroupVertices[Group],MATCH(Edges[[#This Row],[Vertex 1]],GroupVertices[Vertex],0)),1,1,"")</f>
        <v>2</v>
      </c>
      <c r="BB698" s="78" t="str">
        <f>REPLACE(INDEX(GroupVertices[Group],MATCH(Edges[[#This Row],[Vertex 2]],GroupVertices[Vertex],0)),1,1,"")</f>
        <v>1</v>
      </c>
    </row>
    <row r="699" spans="1:54" ht="15">
      <c r="A699" s="65" t="s">
        <v>272</v>
      </c>
      <c r="B699" s="65" t="s">
        <v>304</v>
      </c>
      <c r="C699" s="66" t="s">
        <v>2796</v>
      </c>
      <c r="D699" s="67"/>
      <c r="E699" s="68"/>
      <c r="F699" s="69"/>
      <c r="G699" s="66"/>
      <c r="H699" s="70"/>
      <c r="I699" s="71"/>
      <c r="J699" s="71"/>
      <c r="K699" s="34" t="s">
        <v>65</v>
      </c>
      <c r="L699" s="77">
        <v>699</v>
      </c>
      <c r="M699" s="77"/>
      <c r="N699" s="73"/>
      <c r="O699" s="79" t="s">
        <v>325</v>
      </c>
      <c r="P699" s="81">
        <v>43534.88043981481</v>
      </c>
      <c r="Q699" s="79" t="s">
        <v>411</v>
      </c>
      <c r="R699" s="79"/>
      <c r="S699" s="79"/>
      <c r="T699" s="79"/>
      <c r="U699" s="79"/>
      <c r="V699" s="82" t="s">
        <v>862</v>
      </c>
      <c r="W699" s="81">
        <v>43534.88043981481</v>
      </c>
      <c r="X699" s="82" t="s">
        <v>1017</v>
      </c>
      <c r="Y699" s="79"/>
      <c r="Z699" s="79"/>
      <c r="AA699" s="85" t="s">
        <v>1599</v>
      </c>
      <c r="AB699" s="79"/>
      <c r="AC699" s="79" t="b">
        <v>0</v>
      </c>
      <c r="AD699" s="79">
        <v>0</v>
      </c>
      <c r="AE699" s="85" t="s">
        <v>2100</v>
      </c>
      <c r="AF699" s="79" t="b">
        <v>0</v>
      </c>
      <c r="AG699" s="79" t="s">
        <v>2139</v>
      </c>
      <c r="AH699" s="79"/>
      <c r="AI699" s="85" t="s">
        <v>2100</v>
      </c>
      <c r="AJ699" s="79" t="b">
        <v>0</v>
      </c>
      <c r="AK699" s="79">
        <v>2</v>
      </c>
      <c r="AL699" s="85" t="s">
        <v>1900</v>
      </c>
      <c r="AM699" s="79" t="s">
        <v>2146</v>
      </c>
      <c r="AN699" s="79" t="b">
        <v>0</v>
      </c>
      <c r="AO699" s="85" t="s">
        <v>1900</v>
      </c>
      <c r="AP699" s="79" t="s">
        <v>178</v>
      </c>
      <c r="AQ699" s="79">
        <v>0</v>
      </c>
      <c r="AR699" s="79">
        <v>0</v>
      </c>
      <c r="AS699" s="79"/>
      <c r="AT699" s="79"/>
      <c r="AU699" s="79"/>
      <c r="AV699" s="79"/>
      <c r="AW699" s="79"/>
      <c r="AX699" s="79"/>
      <c r="AY699" s="79"/>
      <c r="AZ699" s="79"/>
      <c r="BA699" s="78" t="str">
        <f>REPLACE(INDEX(GroupVertices[Group],MATCH(Edges[[#This Row],[Vertex 1]],GroupVertices[Vertex],0)),1,1,"")</f>
        <v>1</v>
      </c>
      <c r="BB699" s="78" t="str">
        <f>REPLACE(INDEX(GroupVertices[Group],MATCH(Edges[[#This Row],[Vertex 2]],GroupVertices[Vertex],0)),1,1,"")</f>
        <v>1</v>
      </c>
    </row>
    <row r="700" spans="1:54" ht="15">
      <c r="A700" s="65" t="s">
        <v>281</v>
      </c>
      <c r="B700" s="65" t="s">
        <v>304</v>
      </c>
      <c r="C700" s="66" t="s">
        <v>2796</v>
      </c>
      <c r="D700" s="67"/>
      <c r="E700" s="68"/>
      <c r="F700" s="69"/>
      <c r="G700" s="66"/>
      <c r="H700" s="70"/>
      <c r="I700" s="71"/>
      <c r="J700" s="71"/>
      <c r="K700" s="34" t="s">
        <v>65</v>
      </c>
      <c r="L700" s="77">
        <v>700</v>
      </c>
      <c r="M700" s="77"/>
      <c r="N700" s="73"/>
      <c r="O700" s="79" t="s">
        <v>325</v>
      </c>
      <c r="P700" s="81">
        <v>43534.866377314815</v>
      </c>
      <c r="Q700" s="79" t="s">
        <v>415</v>
      </c>
      <c r="R700" s="79"/>
      <c r="S700" s="79"/>
      <c r="T700" s="79"/>
      <c r="U700" s="79"/>
      <c r="V700" s="82" t="s">
        <v>871</v>
      </c>
      <c r="W700" s="81">
        <v>43534.866377314815</v>
      </c>
      <c r="X700" s="82" t="s">
        <v>1066</v>
      </c>
      <c r="Y700" s="79"/>
      <c r="Z700" s="79"/>
      <c r="AA700" s="85" t="s">
        <v>1648</v>
      </c>
      <c r="AB700" s="79"/>
      <c r="AC700" s="79" t="b">
        <v>0</v>
      </c>
      <c r="AD700" s="79">
        <v>0</v>
      </c>
      <c r="AE700" s="85" t="s">
        <v>2100</v>
      </c>
      <c r="AF700" s="79" t="b">
        <v>0</v>
      </c>
      <c r="AG700" s="79" t="s">
        <v>2139</v>
      </c>
      <c r="AH700" s="79"/>
      <c r="AI700" s="85" t="s">
        <v>2100</v>
      </c>
      <c r="AJ700" s="79" t="b">
        <v>0</v>
      </c>
      <c r="AK700" s="79">
        <v>8</v>
      </c>
      <c r="AL700" s="85" t="s">
        <v>1902</v>
      </c>
      <c r="AM700" s="79" t="s">
        <v>2149</v>
      </c>
      <c r="AN700" s="79" t="b">
        <v>0</v>
      </c>
      <c r="AO700" s="85" t="s">
        <v>1902</v>
      </c>
      <c r="AP700" s="79" t="s">
        <v>178</v>
      </c>
      <c r="AQ700" s="79">
        <v>0</v>
      </c>
      <c r="AR700" s="79">
        <v>0</v>
      </c>
      <c r="AS700" s="79"/>
      <c r="AT700" s="79"/>
      <c r="AU700" s="79"/>
      <c r="AV700" s="79"/>
      <c r="AW700" s="79"/>
      <c r="AX700" s="79"/>
      <c r="AY700" s="79"/>
      <c r="AZ700" s="79"/>
      <c r="BA700" s="78" t="str">
        <f>REPLACE(INDEX(GroupVertices[Group],MATCH(Edges[[#This Row],[Vertex 1]],GroupVertices[Vertex],0)),1,1,"")</f>
        <v>2</v>
      </c>
      <c r="BB700" s="78" t="str">
        <f>REPLACE(INDEX(GroupVertices[Group],MATCH(Edges[[#This Row],[Vertex 2]],GroupVertices[Vertex],0)),1,1,"")</f>
        <v>1</v>
      </c>
    </row>
    <row r="701" spans="1:54" ht="15">
      <c r="A701" s="65" t="s">
        <v>264</v>
      </c>
      <c r="B701" s="65" t="s">
        <v>304</v>
      </c>
      <c r="C701" s="66" t="s">
        <v>2796</v>
      </c>
      <c r="D701" s="67"/>
      <c r="E701" s="68"/>
      <c r="F701" s="69"/>
      <c r="G701" s="66"/>
      <c r="H701" s="70"/>
      <c r="I701" s="71"/>
      <c r="J701" s="71"/>
      <c r="K701" s="34" t="s">
        <v>65</v>
      </c>
      <c r="L701" s="77">
        <v>701</v>
      </c>
      <c r="M701" s="77"/>
      <c r="N701" s="73"/>
      <c r="O701" s="79" t="s">
        <v>325</v>
      </c>
      <c r="P701" s="81">
        <v>43534.86311342593</v>
      </c>
      <c r="Q701" s="79" t="s">
        <v>415</v>
      </c>
      <c r="R701" s="79"/>
      <c r="S701" s="79"/>
      <c r="T701" s="79"/>
      <c r="U701" s="79"/>
      <c r="V701" s="82" t="s">
        <v>854</v>
      </c>
      <c r="W701" s="81">
        <v>43534.86311342593</v>
      </c>
      <c r="X701" s="82" t="s">
        <v>1319</v>
      </c>
      <c r="Y701" s="79"/>
      <c r="Z701" s="79"/>
      <c r="AA701" s="85" t="s">
        <v>1903</v>
      </c>
      <c r="AB701" s="79"/>
      <c r="AC701" s="79" t="b">
        <v>0</v>
      </c>
      <c r="AD701" s="79">
        <v>0</v>
      </c>
      <c r="AE701" s="85" t="s">
        <v>2100</v>
      </c>
      <c r="AF701" s="79" t="b">
        <v>0</v>
      </c>
      <c r="AG701" s="79" t="s">
        <v>2139</v>
      </c>
      <c r="AH701" s="79"/>
      <c r="AI701" s="85" t="s">
        <v>2100</v>
      </c>
      <c r="AJ701" s="79" t="b">
        <v>0</v>
      </c>
      <c r="AK701" s="79">
        <v>8</v>
      </c>
      <c r="AL701" s="85" t="s">
        <v>1902</v>
      </c>
      <c r="AM701" s="79" t="s">
        <v>2145</v>
      </c>
      <c r="AN701" s="79" t="b">
        <v>0</v>
      </c>
      <c r="AO701" s="85" t="s">
        <v>1902</v>
      </c>
      <c r="AP701" s="79" t="s">
        <v>178</v>
      </c>
      <c r="AQ701" s="79">
        <v>0</v>
      </c>
      <c r="AR701" s="79">
        <v>0</v>
      </c>
      <c r="AS701" s="79"/>
      <c r="AT701" s="79"/>
      <c r="AU701" s="79"/>
      <c r="AV701" s="79"/>
      <c r="AW701" s="79"/>
      <c r="AX701" s="79"/>
      <c r="AY701" s="79"/>
      <c r="AZ701" s="79"/>
      <c r="BA701" s="78" t="str">
        <f>REPLACE(INDEX(GroupVertices[Group],MATCH(Edges[[#This Row],[Vertex 1]],GroupVertices[Vertex],0)),1,1,"")</f>
        <v>3</v>
      </c>
      <c r="BB701" s="78" t="str">
        <f>REPLACE(INDEX(GroupVertices[Group],MATCH(Edges[[#This Row],[Vertex 2]],GroupVertices[Vertex],0)),1,1,"")</f>
        <v>1</v>
      </c>
    </row>
    <row r="702" spans="1:54" ht="15">
      <c r="A702" s="65" t="s">
        <v>259</v>
      </c>
      <c r="B702" s="65" t="s">
        <v>258</v>
      </c>
      <c r="C702" s="66" t="s">
        <v>2796</v>
      </c>
      <c r="D702" s="67"/>
      <c r="E702" s="68"/>
      <c r="F702" s="69"/>
      <c r="G702" s="66"/>
      <c r="H702" s="70"/>
      <c r="I702" s="71"/>
      <c r="J702" s="71"/>
      <c r="K702" s="34" t="s">
        <v>65</v>
      </c>
      <c r="L702" s="77">
        <v>702</v>
      </c>
      <c r="M702" s="77"/>
      <c r="N702" s="73"/>
      <c r="O702" s="79" t="s">
        <v>325</v>
      </c>
      <c r="P702" s="81">
        <v>43534.39046296296</v>
      </c>
      <c r="Q702" s="79" t="s">
        <v>382</v>
      </c>
      <c r="R702" s="79"/>
      <c r="S702" s="79"/>
      <c r="T702" s="79" t="s">
        <v>787</v>
      </c>
      <c r="U702" s="79"/>
      <c r="V702" s="82" t="s">
        <v>849</v>
      </c>
      <c r="W702" s="81">
        <v>43534.39046296296</v>
      </c>
      <c r="X702" s="82" t="s">
        <v>981</v>
      </c>
      <c r="Y702" s="79"/>
      <c r="Z702" s="79"/>
      <c r="AA702" s="85" t="s">
        <v>1563</v>
      </c>
      <c r="AB702" s="79"/>
      <c r="AC702" s="79" t="b">
        <v>0</v>
      </c>
      <c r="AD702" s="79">
        <v>0</v>
      </c>
      <c r="AE702" s="85" t="s">
        <v>2100</v>
      </c>
      <c r="AF702" s="79" t="b">
        <v>0</v>
      </c>
      <c r="AG702" s="79" t="s">
        <v>2139</v>
      </c>
      <c r="AH702" s="79"/>
      <c r="AI702" s="85" t="s">
        <v>2100</v>
      </c>
      <c r="AJ702" s="79" t="b">
        <v>0</v>
      </c>
      <c r="AK702" s="79">
        <v>4</v>
      </c>
      <c r="AL702" s="85" t="s">
        <v>1562</v>
      </c>
      <c r="AM702" s="79" t="s">
        <v>2144</v>
      </c>
      <c r="AN702" s="79" t="b">
        <v>0</v>
      </c>
      <c r="AO702" s="85" t="s">
        <v>1562</v>
      </c>
      <c r="AP702" s="79" t="s">
        <v>178</v>
      </c>
      <c r="AQ702" s="79">
        <v>0</v>
      </c>
      <c r="AR702" s="79">
        <v>0</v>
      </c>
      <c r="AS702" s="79"/>
      <c r="AT702" s="79"/>
      <c r="AU702" s="79"/>
      <c r="AV702" s="79"/>
      <c r="AW702" s="79"/>
      <c r="AX702" s="79"/>
      <c r="AY702" s="79"/>
      <c r="AZ702" s="79"/>
      <c r="BA702" s="78" t="str">
        <f>REPLACE(INDEX(GroupVertices[Group],MATCH(Edges[[#This Row],[Vertex 1]],GroupVertices[Vertex],0)),1,1,"")</f>
        <v>7</v>
      </c>
      <c r="BB702" s="78" t="str">
        <f>REPLACE(INDEX(GroupVertices[Group],MATCH(Edges[[#This Row],[Vertex 2]],GroupVertices[Vertex],0)),1,1,"")</f>
        <v>7</v>
      </c>
    </row>
    <row r="703" spans="1:54" ht="15">
      <c r="A703" s="65" t="s">
        <v>259</v>
      </c>
      <c r="B703" s="65" t="s">
        <v>322</v>
      </c>
      <c r="C703" s="66" t="s">
        <v>2798</v>
      </c>
      <c r="D703" s="67"/>
      <c r="E703" s="68"/>
      <c r="F703" s="69"/>
      <c r="G703" s="66"/>
      <c r="H703" s="70"/>
      <c r="I703" s="71"/>
      <c r="J703" s="71"/>
      <c r="K703" s="34" t="s">
        <v>65</v>
      </c>
      <c r="L703" s="77">
        <v>703</v>
      </c>
      <c r="M703" s="77"/>
      <c r="N703" s="73"/>
      <c r="O703" s="79" t="s">
        <v>326</v>
      </c>
      <c r="P703" s="81">
        <v>43534.39046296296</v>
      </c>
      <c r="Q703" s="79" t="s">
        <v>382</v>
      </c>
      <c r="R703" s="79"/>
      <c r="S703" s="79"/>
      <c r="T703" s="79" t="s">
        <v>787</v>
      </c>
      <c r="U703" s="79"/>
      <c r="V703" s="82" t="s">
        <v>849</v>
      </c>
      <c r="W703" s="81">
        <v>43534.39046296296</v>
      </c>
      <c r="X703" s="82" t="s">
        <v>981</v>
      </c>
      <c r="Y703" s="79"/>
      <c r="Z703" s="79"/>
      <c r="AA703" s="85" t="s">
        <v>1563</v>
      </c>
      <c r="AB703" s="79"/>
      <c r="AC703" s="79" t="b">
        <v>0</v>
      </c>
      <c r="AD703" s="79">
        <v>0</v>
      </c>
      <c r="AE703" s="85" t="s">
        <v>2100</v>
      </c>
      <c r="AF703" s="79" t="b">
        <v>0</v>
      </c>
      <c r="AG703" s="79" t="s">
        <v>2139</v>
      </c>
      <c r="AH703" s="79"/>
      <c r="AI703" s="85" t="s">
        <v>2100</v>
      </c>
      <c r="AJ703" s="79" t="b">
        <v>0</v>
      </c>
      <c r="AK703" s="79">
        <v>4</v>
      </c>
      <c r="AL703" s="85" t="s">
        <v>1562</v>
      </c>
      <c r="AM703" s="79" t="s">
        <v>2144</v>
      </c>
      <c r="AN703" s="79" t="b">
        <v>0</v>
      </c>
      <c r="AO703" s="85" t="s">
        <v>1562</v>
      </c>
      <c r="AP703" s="79" t="s">
        <v>178</v>
      </c>
      <c r="AQ703" s="79">
        <v>0</v>
      </c>
      <c r="AR703" s="79">
        <v>0</v>
      </c>
      <c r="AS703" s="79"/>
      <c r="AT703" s="79"/>
      <c r="AU703" s="79"/>
      <c r="AV703" s="79"/>
      <c r="AW703" s="79"/>
      <c r="AX703" s="79"/>
      <c r="AY703" s="79"/>
      <c r="AZ703" s="79"/>
      <c r="BA703" s="78" t="str">
        <f>REPLACE(INDEX(GroupVertices[Group],MATCH(Edges[[#This Row],[Vertex 1]],GroupVertices[Vertex],0)),1,1,"")</f>
        <v>7</v>
      </c>
      <c r="BB703" s="78" t="str">
        <f>REPLACE(INDEX(GroupVertices[Group],MATCH(Edges[[#This Row],[Vertex 2]],GroupVertices[Vertex],0)),1,1,"")</f>
        <v>7</v>
      </c>
    </row>
    <row r="704" spans="1:54" ht="15">
      <c r="A704" s="65" t="s">
        <v>258</v>
      </c>
      <c r="B704" s="65" t="s">
        <v>322</v>
      </c>
      <c r="C704" s="66" t="s">
        <v>2798</v>
      </c>
      <c r="D704" s="67"/>
      <c r="E704" s="68"/>
      <c r="F704" s="69"/>
      <c r="G704" s="66"/>
      <c r="H704" s="70"/>
      <c r="I704" s="71"/>
      <c r="J704" s="71"/>
      <c r="K704" s="34" t="s">
        <v>65</v>
      </c>
      <c r="L704" s="77">
        <v>704</v>
      </c>
      <c r="M704" s="77"/>
      <c r="N704" s="73"/>
      <c r="O704" s="79" t="s">
        <v>326</v>
      </c>
      <c r="P704" s="81">
        <v>43520.60329861111</v>
      </c>
      <c r="Q704" s="79" t="s">
        <v>382</v>
      </c>
      <c r="R704" s="79"/>
      <c r="S704" s="79"/>
      <c r="T704" s="79" t="s">
        <v>792</v>
      </c>
      <c r="U704" s="79"/>
      <c r="V704" s="82" t="s">
        <v>848</v>
      </c>
      <c r="W704" s="81">
        <v>43520.60329861111</v>
      </c>
      <c r="X704" s="82" t="s">
        <v>980</v>
      </c>
      <c r="Y704" s="79"/>
      <c r="Z704" s="79"/>
      <c r="AA704" s="85" t="s">
        <v>1562</v>
      </c>
      <c r="AB704" s="85" t="s">
        <v>2089</v>
      </c>
      <c r="AC704" s="79" t="b">
        <v>0</v>
      </c>
      <c r="AD704" s="79">
        <v>8</v>
      </c>
      <c r="AE704" s="85" t="s">
        <v>2104</v>
      </c>
      <c r="AF704" s="79" t="b">
        <v>0</v>
      </c>
      <c r="AG704" s="79" t="s">
        <v>2139</v>
      </c>
      <c r="AH704" s="79"/>
      <c r="AI704" s="85" t="s">
        <v>2100</v>
      </c>
      <c r="AJ704" s="79" t="b">
        <v>0</v>
      </c>
      <c r="AK704" s="79">
        <v>4</v>
      </c>
      <c r="AL704" s="85" t="s">
        <v>2100</v>
      </c>
      <c r="AM704" s="79" t="s">
        <v>2146</v>
      </c>
      <c r="AN704" s="79" t="b">
        <v>0</v>
      </c>
      <c r="AO704" s="85" t="s">
        <v>2089</v>
      </c>
      <c r="AP704" s="79" t="s">
        <v>325</v>
      </c>
      <c r="AQ704" s="79">
        <v>0</v>
      </c>
      <c r="AR704" s="79">
        <v>0</v>
      </c>
      <c r="AS704" s="79"/>
      <c r="AT704" s="79"/>
      <c r="AU704" s="79"/>
      <c r="AV704" s="79"/>
      <c r="AW704" s="79"/>
      <c r="AX704" s="79"/>
      <c r="AY704" s="79"/>
      <c r="AZ704" s="79"/>
      <c r="BA704" s="78" t="str">
        <f>REPLACE(INDEX(GroupVertices[Group],MATCH(Edges[[#This Row],[Vertex 1]],GroupVertices[Vertex],0)),1,1,"")</f>
        <v>7</v>
      </c>
      <c r="BB704" s="78" t="str">
        <f>REPLACE(INDEX(GroupVertices[Group],MATCH(Edges[[#This Row],[Vertex 2]],GroupVertices[Vertex],0)),1,1,"")</f>
        <v>7</v>
      </c>
    </row>
    <row r="705" spans="1:54" ht="15">
      <c r="A705" s="65" t="s">
        <v>288</v>
      </c>
      <c r="B705" s="65" t="s">
        <v>290</v>
      </c>
      <c r="C705" s="66" t="s">
        <v>2797</v>
      </c>
      <c r="D705" s="67"/>
      <c r="E705" s="68"/>
      <c r="F705" s="69"/>
      <c r="G705" s="66"/>
      <c r="H705" s="70"/>
      <c r="I705" s="71"/>
      <c r="J705" s="71"/>
      <c r="K705" s="34" t="s">
        <v>65</v>
      </c>
      <c r="L705" s="77">
        <v>705</v>
      </c>
      <c r="M705" s="77"/>
      <c r="N705" s="73"/>
      <c r="O705" s="79" t="s">
        <v>327</v>
      </c>
      <c r="P705" s="81">
        <v>43527.93732638889</v>
      </c>
      <c r="Q705" s="79" t="s">
        <v>503</v>
      </c>
      <c r="R705" s="79"/>
      <c r="S705" s="79"/>
      <c r="T705" s="79"/>
      <c r="U705" s="79"/>
      <c r="V705" s="82" t="s">
        <v>878</v>
      </c>
      <c r="W705" s="81">
        <v>43527.93732638889</v>
      </c>
      <c r="X705" s="82" t="s">
        <v>1137</v>
      </c>
      <c r="Y705" s="79"/>
      <c r="Z705" s="79"/>
      <c r="AA705" s="85" t="s">
        <v>1719</v>
      </c>
      <c r="AB705" s="79"/>
      <c r="AC705" s="79" t="b">
        <v>0</v>
      </c>
      <c r="AD705" s="79">
        <v>0</v>
      </c>
      <c r="AE705" s="85" t="s">
        <v>2100</v>
      </c>
      <c r="AF705" s="79" t="b">
        <v>0</v>
      </c>
      <c r="AG705" s="79" t="s">
        <v>2139</v>
      </c>
      <c r="AH705" s="79"/>
      <c r="AI705" s="85" t="s">
        <v>2100</v>
      </c>
      <c r="AJ705" s="79" t="b">
        <v>0</v>
      </c>
      <c r="AK705" s="79">
        <v>1</v>
      </c>
      <c r="AL705" s="85" t="s">
        <v>1733</v>
      </c>
      <c r="AM705" s="79" t="s">
        <v>2144</v>
      </c>
      <c r="AN705" s="79" t="b">
        <v>0</v>
      </c>
      <c r="AO705" s="85" t="s">
        <v>1733</v>
      </c>
      <c r="AP705" s="79" t="s">
        <v>178</v>
      </c>
      <c r="AQ705" s="79">
        <v>0</v>
      </c>
      <c r="AR705" s="79">
        <v>0</v>
      </c>
      <c r="AS705" s="79"/>
      <c r="AT705" s="79"/>
      <c r="AU705" s="79"/>
      <c r="AV705" s="79"/>
      <c r="AW705" s="79"/>
      <c r="AX705" s="79"/>
      <c r="AY705" s="79"/>
      <c r="AZ705" s="79"/>
      <c r="BA705" s="78" t="str">
        <f>REPLACE(INDEX(GroupVertices[Group],MATCH(Edges[[#This Row],[Vertex 1]],GroupVertices[Vertex],0)),1,1,"")</f>
        <v>1</v>
      </c>
      <c r="BB705" s="78" t="str">
        <f>REPLACE(INDEX(GroupVertices[Group],MATCH(Edges[[#This Row],[Vertex 2]],GroupVertices[Vertex],0)),1,1,"")</f>
        <v>3</v>
      </c>
    </row>
    <row r="706" spans="1:54" ht="15">
      <c r="A706" s="65" t="s">
        <v>288</v>
      </c>
      <c r="B706" s="65" t="s">
        <v>290</v>
      </c>
      <c r="C706" s="66" t="s">
        <v>2796</v>
      </c>
      <c r="D706" s="67"/>
      <c r="E706" s="68"/>
      <c r="F706" s="69"/>
      <c r="G706" s="66"/>
      <c r="H706" s="70"/>
      <c r="I706" s="71"/>
      <c r="J706" s="71"/>
      <c r="K706" s="34" t="s">
        <v>65</v>
      </c>
      <c r="L706" s="77">
        <v>706</v>
      </c>
      <c r="M706" s="77"/>
      <c r="N706" s="73"/>
      <c r="O706" s="79" t="s">
        <v>325</v>
      </c>
      <c r="P706" s="81">
        <v>43527.908229166664</v>
      </c>
      <c r="Q706" s="79" t="s">
        <v>441</v>
      </c>
      <c r="R706" s="79"/>
      <c r="S706" s="79"/>
      <c r="T706" s="79"/>
      <c r="U706" s="79"/>
      <c r="V706" s="82" t="s">
        <v>878</v>
      </c>
      <c r="W706" s="81">
        <v>43527.908229166664</v>
      </c>
      <c r="X706" s="82" t="s">
        <v>1135</v>
      </c>
      <c r="Y706" s="79"/>
      <c r="Z706" s="79"/>
      <c r="AA706" s="85" t="s">
        <v>1717</v>
      </c>
      <c r="AB706" s="79"/>
      <c r="AC706" s="79" t="b">
        <v>0</v>
      </c>
      <c r="AD706" s="79">
        <v>0</v>
      </c>
      <c r="AE706" s="85" t="s">
        <v>2100</v>
      </c>
      <c r="AF706" s="79" t="b">
        <v>0</v>
      </c>
      <c r="AG706" s="79" t="s">
        <v>2139</v>
      </c>
      <c r="AH706" s="79"/>
      <c r="AI706" s="85" t="s">
        <v>2100</v>
      </c>
      <c r="AJ706" s="79" t="b">
        <v>0</v>
      </c>
      <c r="AK706" s="79">
        <v>2</v>
      </c>
      <c r="AL706" s="85" t="s">
        <v>1736</v>
      </c>
      <c r="AM706" s="79" t="s">
        <v>2144</v>
      </c>
      <c r="AN706" s="79" t="b">
        <v>0</v>
      </c>
      <c r="AO706" s="85" t="s">
        <v>1736</v>
      </c>
      <c r="AP706" s="79" t="s">
        <v>178</v>
      </c>
      <c r="AQ706" s="79">
        <v>0</v>
      </c>
      <c r="AR706" s="79">
        <v>0</v>
      </c>
      <c r="AS706" s="79"/>
      <c r="AT706" s="79"/>
      <c r="AU706" s="79"/>
      <c r="AV706" s="79"/>
      <c r="AW706" s="79"/>
      <c r="AX706" s="79"/>
      <c r="AY706" s="79"/>
      <c r="AZ706" s="79"/>
      <c r="BA706" s="78" t="str">
        <f>REPLACE(INDEX(GroupVertices[Group],MATCH(Edges[[#This Row],[Vertex 1]],GroupVertices[Vertex],0)),1,1,"")</f>
        <v>1</v>
      </c>
      <c r="BB706" s="78" t="str">
        <f>REPLACE(INDEX(GroupVertices[Group],MATCH(Edges[[#This Row],[Vertex 2]],GroupVertices[Vertex],0)),1,1,"")</f>
        <v>3</v>
      </c>
    </row>
    <row r="707" spans="1:54" ht="15">
      <c r="A707" s="65" t="s">
        <v>285</v>
      </c>
      <c r="B707" s="65" t="s">
        <v>290</v>
      </c>
      <c r="C707" s="66" t="s">
        <v>2797</v>
      </c>
      <c r="D707" s="67"/>
      <c r="E707" s="68"/>
      <c r="F707" s="69"/>
      <c r="G707" s="66"/>
      <c r="H707" s="70"/>
      <c r="I707" s="71"/>
      <c r="J707" s="71"/>
      <c r="K707" s="34" t="s">
        <v>65</v>
      </c>
      <c r="L707" s="77">
        <v>707</v>
      </c>
      <c r="M707" s="77"/>
      <c r="N707" s="73"/>
      <c r="O707" s="79" t="s">
        <v>327</v>
      </c>
      <c r="P707" s="81">
        <v>43527.91347222222</v>
      </c>
      <c r="Q707" s="79" t="s">
        <v>503</v>
      </c>
      <c r="R707" s="79"/>
      <c r="S707" s="79"/>
      <c r="T707" s="79" t="s">
        <v>787</v>
      </c>
      <c r="U707" s="79"/>
      <c r="V707" s="82" t="s">
        <v>875</v>
      </c>
      <c r="W707" s="81">
        <v>43527.91347222222</v>
      </c>
      <c r="X707" s="82" t="s">
        <v>1150</v>
      </c>
      <c r="Y707" s="79"/>
      <c r="Z707" s="79"/>
      <c r="AA707" s="85" t="s">
        <v>1733</v>
      </c>
      <c r="AB707" s="85" t="s">
        <v>1736</v>
      </c>
      <c r="AC707" s="79" t="b">
        <v>0</v>
      </c>
      <c r="AD707" s="79">
        <v>3</v>
      </c>
      <c r="AE707" s="85" t="s">
        <v>2123</v>
      </c>
      <c r="AF707" s="79" t="b">
        <v>0</v>
      </c>
      <c r="AG707" s="79" t="s">
        <v>2139</v>
      </c>
      <c r="AH707" s="79"/>
      <c r="AI707" s="85" t="s">
        <v>2100</v>
      </c>
      <c r="AJ707" s="79" t="b">
        <v>0</v>
      </c>
      <c r="AK707" s="79">
        <v>1</v>
      </c>
      <c r="AL707" s="85" t="s">
        <v>2100</v>
      </c>
      <c r="AM707" s="79" t="s">
        <v>2144</v>
      </c>
      <c r="AN707" s="79" t="b">
        <v>0</v>
      </c>
      <c r="AO707" s="85" t="s">
        <v>1736</v>
      </c>
      <c r="AP707" s="79" t="s">
        <v>178</v>
      </c>
      <c r="AQ707" s="79">
        <v>0</v>
      </c>
      <c r="AR707" s="79">
        <v>0</v>
      </c>
      <c r="AS707" s="79"/>
      <c r="AT707" s="79"/>
      <c r="AU707" s="79"/>
      <c r="AV707" s="79"/>
      <c r="AW707" s="79"/>
      <c r="AX707" s="79"/>
      <c r="AY707" s="79"/>
      <c r="AZ707" s="79"/>
      <c r="BA707" s="78" t="str">
        <f>REPLACE(INDEX(GroupVertices[Group],MATCH(Edges[[#This Row],[Vertex 1]],GroupVertices[Vertex],0)),1,1,"")</f>
        <v>4</v>
      </c>
      <c r="BB707" s="78" t="str">
        <f>REPLACE(INDEX(GroupVertices[Group],MATCH(Edges[[#This Row],[Vertex 2]],GroupVertices[Vertex],0)),1,1,"")</f>
        <v>3</v>
      </c>
    </row>
    <row r="708" spans="1:54" ht="15">
      <c r="A708" s="65" t="s">
        <v>278</v>
      </c>
      <c r="B708" s="65" t="s">
        <v>290</v>
      </c>
      <c r="C708" s="66" t="s">
        <v>2796</v>
      </c>
      <c r="D708" s="67"/>
      <c r="E708" s="68"/>
      <c r="F708" s="69"/>
      <c r="G708" s="66"/>
      <c r="H708" s="70"/>
      <c r="I708" s="71"/>
      <c r="J708" s="71"/>
      <c r="K708" s="34" t="s">
        <v>65</v>
      </c>
      <c r="L708" s="77">
        <v>708</v>
      </c>
      <c r="M708" s="77"/>
      <c r="N708" s="73"/>
      <c r="O708" s="79" t="s">
        <v>325</v>
      </c>
      <c r="P708" s="81">
        <v>43527.893854166665</v>
      </c>
      <c r="Q708" s="79" t="s">
        <v>509</v>
      </c>
      <c r="R708" s="79"/>
      <c r="S708" s="79"/>
      <c r="T708" s="79"/>
      <c r="U708" s="79"/>
      <c r="V708" s="82" t="s">
        <v>868</v>
      </c>
      <c r="W708" s="81">
        <v>43527.893854166665</v>
      </c>
      <c r="X708" s="82" t="s">
        <v>1148</v>
      </c>
      <c r="Y708" s="79"/>
      <c r="Z708" s="79"/>
      <c r="AA708" s="85" t="s">
        <v>1731</v>
      </c>
      <c r="AB708" s="79"/>
      <c r="AC708" s="79" t="b">
        <v>0</v>
      </c>
      <c r="AD708" s="79">
        <v>0</v>
      </c>
      <c r="AE708" s="85" t="s">
        <v>2100</v>
      </c>
      <c r="AF708" s="79" t="b">
        <v>0</v>
      </c>
      <c r="AG708" s="79" t="s">
        <v>2139</v>
      </c>
      <c r="AH708" s="79"/>
      <c r="AI708" s="85" t="s">
        <v>2100</v>
      </c>
      <c r="AJ708" s="79" t="b">
        <v>0</v>
      </c>
      <c r="AK708" s="79">
        <v>1</v>
      </c>
      <c r="AL708" s="85" t="s">
        <v>1735</v>
      </c>
      <c r="AM708" s="79" t="s">
        <v>2144</v>
      </c>
      <c r="AN708" s="79" t="b">
        <v>0</v>
      </c>
      <c r="AO708" s="85" t="s">
        <v>1735</v>
      </c>
      <c r="AP708" s="79" t="s">
        <v>178</v>
      </c>
      <c r="AQ708" s="79">
        <v>0</v>
      </c>
      <c r="AR708" s="79">
        <v>0</v>
      </c>
      <c r="AS708" s="79"/>
      <c r="AT708" s="79"/>
      <c r="AU708" s="79"/>
      <c r="AV708" s="79"/>
      <c r="AW708" s="79"/>
      <c r="AX708" s="79"/>
      <c r="AY708" s="79"/>
      <c r="AZ708" s="79"/>
      <c r="BA708" s="78" t="str">
        <f>REPLACE(INDEX(GroupVertices[Group],MATCH(Edges[[#This Row],[Vertex 1]],GroupVertices[Vertex],0)),1,1,"")</f>
        <v>2</v>
      </c>
      <c r="BB708" s="78" t="str">
        <f>REPLACE(INDEX(GroupVertices[Group],MATCH(Edges[[#This Row],[Vertex 2]],GroupVertices[Vertex],0)),1,1,"")</f>
        <v>3</v>
      </c>
    </row>
    <row r="709" spans="1:54" ht="15">
      <c r="A709" s="65" t="s">
        <v>278</v>
      </c>
      <c r="B709" s="65" t="s">
        <v>290</v>
      </c>
      <c r="C709" s="66" t="s">
        <v>2796</v>
      </c>
      <c r="D709" s="67"/>
      <c r="E709" s="68"/>
      <c r="F709" s="69"/>
      <c r="G709" s="66"/>
      <c r="H709" s="70"/>
      <c r="I709" s="71"/>
      <c r="J709" s="71"/>
      <c r="K709" s="34" t="s">
        <v>65</v>
      </c>
      <c r="L709" s="77">
        <v>709</v>
      </c>
      <c r="M709" s="77"/>
      <c r="N709" s="73"/>
      <c r="O709" s="79" t="s">
        <v>325</v>
      </c>
      <c r="P709" s="81">
        <v>43527.956828703704</v>
      </c>
      <c r="Q709" s="79" t="s">
        <v>510</v>
      </c>
      <c r="R709" s="79"/>
      <c r="S709" s="79"/>
      <c r="T709" s="79" t="s">
        <v>787</v>
      </c>
      <c r="U709" s="79"/>
      <c r="V709" s="82" t="s">
        <v>868</v>
      </c>
      <c r="W709" s="81">
        <v>43527.956828703704</v>
      </c>
      <c r="X709" s="82" t="s">
        <v>1149</v>
      </c>
      <c r="Y709" s="79"/>
      <c r="Z709" s="79"/>
      <c r="AA709" s="85" t="s">
        <v>1732</v>
      </c>
      <c r="AB709" s="79"/>
      <c r="AC709" s="79" t="b">
        <v>0</v>
      </c>
      <c r="AD709" s="79">
        <v>0</v>
      </c>
      <c r="AE709" s="85" t="s">
        <v>2100</v>
      </c>
      <c r="AF709" s="79" t="b">
        <v>0</v>
      </c>
      <c r="AG709" s="79" t="s">
        <v>2139</v>
      </c>
      <c r="AH709" s="79"/>
      <c r="AI709" s="85" t="s">
        <v>2100</v>
      </c>
      <c r="AJ709" s="79" t="b">
        <v>0</v>
      </c>
      <c r="AK709" s="79">
        <v>1</v>
      </c>
      <c r="AL709" s="85" t="s">
        <v>1738</v>
      </c>
      <c r="AM709" s="79" t="s">
        <v>2149</v>
      </c>
      <c r="AN709" s="79" t="b">
        <v>0</v>
      </c>
      <c r="AO709" s="85" t="s">
        <v>1738</v>
      </c>
      <c r="AP709" s="79" t="s">
        <v>178</v>
      </c>
      <c r="AQ709" s="79">
        <v>0</v>
      </c>
      <c r="AR709" s="79">
        <v>0</v>
      </c>
      <c r="AS709" s="79"/>
      <c r="AT709" s="79"/>
      <c r="AU709" s="79"/>
      <c r="AV709" s="79"/>
      <c r="AW709" s="79"/>
      <c r="AX709" s="79"/>
      <c r="AY709" s="79"/>
      <c r="AZ709" s="79"/>
      <c r="BA709" s="78" t="str">
        <f>REPLACE(INDEX(GroupVertices[Group],MATCH(Edges[[#This Row],[Vertex 1]],GroupVertices[Vertex],0)),1,1,"")</f>
        <v>2</v>
      </c>
      <c r="BB709" s="78" t="str">
        <f>REPLACE(INDEX(GroupVertices[Group],MATCH(Edges[[#This Row],[Vertex 2]],GroupVertices[Vertex],0)),1,1,"")</f>
        <v>3</v>
      </c>
    </row>
    <row r="710" spans="1:54" ht="15">
      <c r="A710" s="65" t="s">
        <v>267</v>
      </c>
      <c r="B710" s="65" t="s">
        <v>290</v>
      </c>
      <c r="C710" s="66" t="s">
        <v>2796</v>
      </c>
      <c r="D710" s="67"/>
      <c r="E710" s="68"/>
      <c r="F710" s="69"/>
      <c r="G710" s="66"/>
      <c r="H710" s="70"/>
      <c r="I710" s="71"/>
      <c r="J710" s="71"/>
      <c r="K710" s="34" t="s">
        <v>65</v>
      </c>
      <c r="L710" s="77">
        <v>710</v>
      </c>
      <c r="M710" s="77"/>
      <c r="N710" s="73"/>
      <c r="O710" s="79" t="s">
        <v>325</v>
      </c>
      <c r="P710" s="81">
        <v>43527.92818287037</v>
      </c>
      <c r="Q710" s="79" t="s">
        <v>441</v>
      </c>
      <c r="R710" s="79"/>
      <c r="S710" s="79"/>
      <c r="T710" s="79"/>
      <c r="U710" s="79"/>
      <c r="V710" s="82" t="s">
        <v>857</v>
      </c>
      <c r="W710" s="81">
        <v>43527.92818287037</v>
      </c>
      <c r="X710" s="82" t="s">
        <v>1054</v>
      </c>
      <c r="Y710" s="79"/>
      <c r="Z710" s="79"/>
      <c r="AA710" s="85" t="s">
        <v>1636</v>
      </c>
      <c r="AB710" s="79"/>
      <c r="AC710" s="79" t="b">
        <v>0</v>
      </c>
      <c r="AD710" s="79">
        <v>0</v>
      </c>
      <c r="AE710" s="85" t="s">
        <v>2100</v>
      </c>
      <c r="AF710" s="79" t="b">
        <v>0</v>
      </c>
      <c r="AG710" s="79" t="s">
        <v>2139</v>
      </c>
      <c r="AH710" s="79"/>
      <c r="AI710" s="85" t="s">
        <v>2100</v>
      </c>
      <c r="AJ710" s="79" t="b">
        <v>0</v>
      </c>
      <c r="AK710" s="79">
        <v>2</v>
      </c>
      <c r="AL710" s="85" t="s">
        <v>1736</v>
      </c>
      <c r="AM710" s="79" t="s">
        <v>2144</v>
      </c>
      <c r="AN710" s="79" t="b">
        <v>0</v>
      </c>
      <c r="AO710" s="85" t="s">
        <v>1736</v>
      </c>
      <c r="AP710" s="79" t="s">
        <v>178</v>
      </c>
      <c r="AQ710" s="79">
        <v>0</v>
      </c>
      <c r="AR710" s="79">
        <v>0</v>
      </c>
      <c r="AS710" s="79"/>
      <c r="AT710" s="79"/>
      <c r="AU710" s="79"/>
      <c r="AV710" s="79"/>
      <c r="AW710" s="79"/>
      <c r="AX710" s="79"/>
      <c r="AY710" s="79"/>
      <c r="AZ710" s="79"/>
      <c r="BA710" s="78" t="str">
        <f>REPLACE(INDEX(GroupVertices[Group],MATCH(Edges[[#This Row],[Vertex 1]],GroupVertices[Vertex],0)),1,1,"")</f>
        <v>3</v>
      </c>
      <c r="BB710" s="78" t="str">
        <f>REPLACE(INDEX(GroupVertices[Group],MATCH(Edges[[#This Row],[Vertex 2]],GroupVertices[Vertex],0)),1,1,"")</f>
        <v>3</v>
      </c>
    </row>
    <row r="711" spans="1:54" ht="15">
      <c r="A711" s="65" t="s">
        <v>290</v>
      </c>
      <c r="B711" s="65" t="s">
        <v>290</v>
      </c>
      <c r="C711" s="66" t="s">
        <v>2795</v>
      </c>
      <c r="D711" s="67"/>
      <c r="E711" s="68"/>
      <c r="F711" s="69"/>
      <c r="G711" s="66"/>
      <c r="H711" s="70"/>
      <c r="I711" s="71"/>
      <c r="J711" s="71"/>
      <c r="K711" s="34" t="s">
        <v>65</v>
      </c>
      <c r="L711" s="77">
        <v>711</v>
      </c>
      <c r="M711" s="77"/>
      <c r="N711" s="73"/>
      <c r="O711" s="79" t="s">
        <v>178</v>
      </c>
      <c r="P711" s="81">
        <v>43527.87986111111</v>
      </c>
      <c r="Q711" s="79" t="s">
        <v>511</v>
      </c>
      <c r="R711" s="79"/>
      <c r="S711" s="79"/>
      <c r="T711" s="79" t="s">
        <v>787</v>
      </c>
      <c r="U711" s="79"/>
      <c r="V711" s="82" t="s">
        <v>880</v>
      </c>
      <c r="W711" s="81">
        <v>43527.87986111111</v>
      </c>
      <c r="X711" s="82" t="s">
        <v>1151</v>
      </c>
      <c r="Y711" s="79"/>
      <c r="Z711" s="79"/>
      <c r="AA711" s="85" t="s">
        <v>1734</v>
      </c>
      <c r="AB711" s="79"/>
      <c r="AC711" s="79" t="b">
        <v>0</v>
      </c>
      <c r="AD711" s="79">
        <v>4</v>
      </c>
      <c r="AE711" s="85" t="s">
        <v>2100</v>
      </c>
      <c r="AF711" s="79" t="b">
        <v>0</v>
      </c>
      <c r="AG711" s="79" t="s">
        <v>2139</v>
      </c>
      <c r="AH711" s="79"/>
      <c r="AI711" s="85" t="s">
        <v>2100</v>
      </c>
      <c r="AJ711" s="79" t="b">
        <v>0</v>
      </c>
      <c r="AK711" s="79">
        <v>0</v>
      </c>
      <c r="AL711" s="85" t="s">
        <v>2100</v>
      </c>
      <c r="AM711" s="79" t="s">
        <v>2144</v>
      </c>
      <c r="AN711" s="79" t="b">
        <v>0</v>
      </c>
      <c r="AO711" s="85" t="s">
        <v>1734</v>
      </c>
      <c r="AP711" s="79" t="s">
        <v>178</v>
      </c>
      <c r="AQ711" s="79">
        <v>0</v>
      </c>
      <c r="AR711" s="79">
        <v>0</v>
      </c>
      <c r="AS711" s="79"/>
      <c r="AT711" s="79"/>
      <c r="AU711" s="79"/>
      <c r="AV711" s="79"/>
      <c r="AW711" s="79"/>
      <c r="AX711" s="79"/>
      <c r="AY711" s="79"/>
      <c r="AZ711" s="79"/>
      <c r="BA711" s="78" t="str">
        <f>REPLACE(INDEX(GroupVertices[Group],MATCH(Edges[[#This Row],[Vertex 1]],GroupVertices[Vertex],0)),1,1,"")</f>
        <v>3</v>
      </c>
      <c r="BB711" s="78" t="str">
        <f>REPLACE(INDEX(GroupVertices[Group],MATCH(Edges[[#This Row],[Vertex 2]],GroupVertices[Vertex],0)),1,1,"")</f>
        <v>3</v>
      </c>
    </row>
    <row r="712" spans="1:54" ht="15">
      <c r="A712" s="65" t="s">
        <v>290</v>
      </c>
      <c r="B712" s="65" t="s">
        <v>290</v>
      </c>
      <c r="C712" s="66" t="s">
        <v>2795</v>
      </c>
      <c r="D712" s="67"/>
      <c r="E712" s="68"/>
      <c r="F712" s="69"/>
      <c r="G712" s="66"/>
      <c r="H712" s="70"/>
      <c r="I712" s="71"/>
      <c r="J712" s="71"/>
      <c r="K712" s="34" t="s">
        <v>65</v>
      </c>
      <c r="L712" s="77">
        <v>712</v>
      </c>
      <c r="M712" s="77"/>
      <c r="N712" s="73"/>
      <c r="O712" s="79" t="s">
        <v>178</v>
      </c>
      <c r="P712" s="81">
        <v>43527.88820601852</v>
      </c>
      <c r="Q712" s="79" t="s">
        <v>509</v>
      </c>
      <c r="R712" s="79"/>
      <c r="S712" s="79"/>
      <c r="T712" s="79" t="s">
        <v>787</v>
      </c>
      <c r="U712" s="79"/>
      <c r="V712" s="82" t="s">
        <v>880</v>
      </c>
      <c r="W712" s="81">
        <v>43527.88820601852</v>
      </c>
      <c r="X712" s="82" t="s">
        <v>1152</v>
      </c>
      <c r="Y712" s="79"/>
      <c r="Z712" s="79"/>
      <c r="AA712" s="85" t="s">
        <v>1735</v>
      </c>
      <c r="AB712" s="79"/>
      <c r="AC712" s="79" t="b">
        <v>0</v>
      </c>
      <c r="AD712" s="79">
        <v>6</v>
      </c>
      <c r="AE712" s="85" t="s">
        <v>2100</v>
      </c>
      <c r="AF712" s="79" t="b">
        <v>0</v>
      </c>
      <c r="AG712" s="79" t="s">
        <v>2139</v>
      </c>
      <c r="AH712" s="79"/>
      <c r="AI712" s="85" t="s">
        <v>2100</v>
      </c>
      <c r="AJ712" s="79" t="b">
        <v>0</v>
      </c>
      <c r="AK712" s="79">
        <v>1</v>
      </c>
      <c r="AL712" s="85" t="s">
        <v>2100</v>
      </c>
      <c r="AM712" s="79" t="s">
        <v>2144</v>
      </c>
      <c r="AN712" s="79" t="b">
        <v>0</v>
      </c>
      <c r="AO712" s="85" t="s">
        <v>1735</v>
      </c>
      <c r="AP712" s="79" t="s">
        <v>178</v>
      </c>
      <c r="AQ712" s="79">
        <v>0</v>
      </c>
      <c r="AR712" s="79">
        <v>0</v>
      </c>
      <c r="AS712" s="79"/>
      <c r="AT712" s="79"/>
      <c r="AU712" s="79"/>
      <c r="AV712" s="79"/>
      <c r="AW712" s="79"/>
      <c r="AX712" s="79"/>
      <c r="AY712" s="79"/>
      <c r="AZ712" s="79"/>
      <c r="BA712" s="78" t="str">
        <f>REPLACE(INDEX(GroupVertices[Group],MATCH(Edges[[#This Row],[Vertex 1]],GroupVertices[Vertex],0)),1,1,"")</f>
        <v>3</v>
      </c>
      <c r="BB712" s="78" t="str">
        <f>REPLACE(INDEX(GroupVertices[Group],MATCH(Edges[[#This Row],[Vertex 2]],GroupVertices[Vertex],0)),1,1,"")</f>
        <v>3</v>
      </c>
    </row>
    <row r="713" spans="1:54" ht="15">
      <c r="A713" s="65" t="s">
        <v>290</v>
      </c>
      <c r="B713" s="65" t="s">
        <v>290</v>
      </c>
      <c r="C713" s="66" t="s">
        <v>2795</v>
      </c>
      <c r="D713" s="67"/>
      <c r="E713" s="68"/>
      <c r="F713" s="69"/>
      <c r="G713" s="66"/>
      <c r="H713" s="70"/>
      <c r="I713" s="71"/>
      <c r="J713" s="71"/>
      <c r="K713" s="34" t="s">
        <v>65</v>
      </c>
      <c r="L713" s="77">
        <v>713</v>
      </c>
      <c r="M713" s="77"/>
      <c r="N713" s="73"/>
      <c r="O713" s="79" t="s">
        <v>178</v>
      </c>
      <c r="P713" s="81">
        <v>43527.89929398148</v>
      </c>
      <c r="Q713" s="79" t="s">
        <v>441</v>
      </c>
      <c r="R713" s="79"/>
      <c r="S713" s="79"/>
      <c r="T713" s="79" t="s">
        <v>787</v>
      </c>
      <c r="U713" s="79"/>
      <c r="V713" s="82" t="s">
        <v>880</v>
      </c>
      <c r="W713" s="81">
        <v>43527.89929398148</v>
      </c>
      <c r="X713" s="82" t="s">
        <v>1153</v>
      </c>
      <c r="Y713" s="79"/>
      <c r="Z713" s="79"/>
      <c r="AA713" s="85" t="s">
        <v>1736</v>
      </c>
      <c r="AB713" s="79"/>
      <c r="AC713" s="79" t="b">
        <v>0</v>
      </c>
      <c r="AD713" s="79">
        <v>13</v>
      </c>
      <c r="AE713" s="85" t="s">
        <v>2100</v>
      </c>
      <c r="AF713" s="79" t="b">
        <v>0</v>
      </c>
      <c r="AG713" s="79" t="s">
        <v>2139</v>
      </c>
      <c r="AH713" s="79"/>
      <c r="AI713" s="85" t="s">
        <v>2100</v>
      </c>
      <c r="AJ713" s="79" t="b">
        <v>0</v>
      </c>
      <c r="AK713" s="79">
        <v>2</v>
      </c>
      <c r="AL713" s="85" t="s">
        <v>2100</v>
      </c>
      <c r="AM713" s="79" t="s">
        <v>2144</v>
      </c>
      <c r="AN713" s="79" t="b">
        <v>0</v>
      </c>
      <c r="AO713" s="85" t="s">
        <v>1736</v>
      </c>
      <c r="AP713" s="79" t="s">
        <v>178</v>
      </c>
      <c r="AQ713" s="79">
        <v>0</v>
      </c>
      <c r="AR713" s="79">
        <v>0</v>
      </c>
      <c r="AS713" s="79"/>
      <c r="AT713" s="79"/>
      <c r="AU713" s="79"/>
      <c r="AV713" s="79"/>
      <c r="AW713" s="79"/>
      <c r="AX713" s="79"/>
      <c r="AY713" s="79"/>
      <c r="AZ713" s="79"/>
      <c r="BA713" s="78" t="str">
        <f>REPLACE(INDEX(GroupVertices[Group],MATCH(Edges[[#This Row],[Vertex 1]],GroupVertices[Vertex],0)),1,1,"")</f>
        <v>3</v>
      </c>
      <c r="BB713" s="78" t="str">
        <f>REPLACE(INDEX(GroupVertices[Group],MATCH(Edges[[#This Row],[Vertex 2]],GroupVertices[Vertex],0)),1,1,"")</f>
        <v>3</v>
      </c>
    </row>
    <row r="714" spans="1:54" ht="15">
      <c r="A714" s="65" t="s">
        <v>290</v>
      </c>
      <c r="B714" s="65" t="s">
        <v>290</v>
      </c>
      <c r="C714" s="66" t="s">
        <v>2795</v>
      </c>
      <c r="D714" s="67"/>
      <c r="E714" s="68"/>
      <c r="F714" s="69"/>
      <c r="G714" s="66"/>
      <c r="H714" s="70"/>
      <c r="I714" s="71"/>
      <c r="J714" s="71"/>
      <c r="K714" s="34" t="s">
        <v>65</v>
      </c>
      <c r="L714" s="77">
        <v>714</v>
      </c>
      <c r="M714" s="77"/>
      <c r="N714" s="73"/>
      <c r="O714" s="79" t="s">
        <v>178</v>
      </c>
      <c r="P714" s="81">
        <v>43527.91792824074</v>
      </c>
      <c r="Q714" s="79" t="s">
        <v>510</v>
      </c>
      <c r="R714" s="79"/>
      <c r="S714" s="79"/>
      <c r="T714" s="79" t="s">
        <v>787</v>
      </c>
      <c r="U714" s="79"/>
      <c r="V714" s="82" t="s">
        <v>880</v>
      </c>
      <c r="W714" s="81">
        <v>43527.91792824074</v>
      </c>
      <c r="X714" s="82" t="s">
        <v>1155</v>
      </c>
      <c r="Y714" s="79"/>
      <c r="Z714" s="79"/>
      <c r="AA714" s="85" t="s">
        <v>1738</v>
      </c>
      <c r="AB714" s="79"/>
      <c r="AC714" s="79" t="b">
        <v>0</v>
      </c>
      <c r="AD714" s="79">
        <v>8</v>
      </c>
      <c r="AE714" s="85" t="s">
        <v>2100</v>
      </c>
      <c r="AF714" s="79" t="b">
        <v>0</v>
      </c>
      <c r="AG714" s="79" t="s">
        <v>2139</v>
      </c>
      <c r="AH714" s="79"/>
      <c r="AI714" s="85" t="s">
        <v>2100</v>
      </c>
      <c r="AJ714" s="79" t="b">
        <v>0</v>
      </c>
      <c r="AK714" s="79">
        <v>1</v>
      </c>
      <c r="AL714" s="85" t="s">
        <v>2100</v>
      </c>
      <c r="AM714" s="79" t="s">
        <v>2144</v>
      </c>
      <c r="AN714" s="79" t="b">
        <v>0</v>
      </c>
      <c r="AO714" s="85" t="s">
        <v>1738</v>
      </c>
      <c r="AP714" s="79" t="s">
        <v>178</v>
      </c>
      <c r="AQ714" s="79">
        <v>0</v>
      </c>
      <c r="AR714" s="79">
        <v>0</v>
      </c>
      <c r="AS714" s="79"/>
      <c r="AT714" s="79"/>
      <c r="AU714" s="79"/>
      <c r="AV714" s="79"/>
      <c r="AW714" s="79"/>
      <c r="AX714" s="79"/>
      <c r="AY714" s="79"/>
      <c r="AZ714" s="79"/>
      <c r="BA714" s="78" t="str">
        <f>REPLACE(INDEX(GroupVertices[Group],MATCH(Edges[[#This Row],[Vertex 1]],GroupVertices[Vertex],0)),1,1,"")</f>
        <v>3</v>
      </c>
      <c r="BB714" s="78" t="str">
        <f>REPLACE(INDEX(GroupVertices[Group],MATCH(Edges[[#This Row],[Vertex 2]],GroupVertices[Vertex],0)),1,1,"")</f>
        <v>3</v>
      </c>
    </row>
    <row r="715" spans="1:54" ht="15">
      <c r="A715" s="65" t="s">
        <v>290</v>
      </c>
      <c r="B715" s="65" t="s">
        <v>290</v>
      </c>
      <c r="C715" s="66" t="s">
        <v>2795</v>
      </c>
      <c r="D715" s="67"/>
      <c r="E715" s="68"/>
      <c r="F715" s="69"/>
      <c r="G715" s="66"/>
      <c r="H715" s="70"/>
      <c r="I715" s="71"/>
      <c r="J715" s="71"/>
      <c r="K715" s="34" t="s">
        <v>65</v>
      </c>
      <c r="L715" s="77">
        <v>715</v>
      </c>
      <c r="M715" s="77"/>
      <c r="N715" s="73"/>
      <c r="O715" s="79" t="s">
        <v>178</v>
      </c>
      <c r="P715" s="81">
        <v>43527.920752314814</v>
      </c>
      <c r="Q715" s="79" t="s">
        <v>512</v>
      </c>
      <c r="R715" s="79"/>
      <c r="S715" s="79"/>
      <c r="T715" s="79" t="s">
        <v>787</v>
      </c>
      <c r="U715" s="79"/>
      <c r="V715" s="82" t="s">
        <v>880</v>
      </c>
      <c r="W715" s="81">
        <v>43527.920752314814</v>
      </c>
      <c r="X715" s="82" t="s">
        <v>1156</v>
      </c>
      <c r="Y715" s="79"/>
      <c r="Z715" s="79"/>
      <c r="AA715" s="85" t="s">
        <v>1739</v>
      </c>
      <c r="AB715" s="79"/>
      <c r="AC715" s="79" t="b">
        <v>0</v>
      </c>
      <c r="AD715" s="79">
        <v>2</v>
      </c>
      <c r="AE715" s="85" t="s">
        <v>2100</v>
      </c>
      <c r="AF715" s="79" t="b">
        <v>0</v>
      </c>
      <c r="AG715" s="79" t="s">
        <v>2139</v>
      </c>
      <c r="AH715" s="79"/>
      <c r="AI715" s="85" t="s">
        <v>2100</v>
      </c>
      <c r="AJ715" s="79" t="b">
        <v>0</v>
      </c>
      <c r="AK715" s="79">
        <v>0</v>
      </c>
      <c r="AL715" s="85" t="s">
        <v>2100</v>
      </c>
      <c r="AM715" s="79" t="s">
        <v>2144</v>
      </c>
      <c r="AN715" s="79" t="b">
        <v>0</v>
      </c>
      <c r="AO715" s="85" t="s">
        <v>1739</v>
      </c>
      <c r="AP715" s="79" t="s">
        <v>178</v>
      </c>
      <c r="AQ715" s="79">
        <v>0</v>
      </c>
      <c r="AR715" s="79">
        <v>0</v>
      </c>
      <c r="AS715" s="79"/>
      <c r="AT715" s="79"/>
      <c r="AU715" s="79"/>
      <c r="AV715" s="79"/>
      <c r="AW715" s="79"/>
      <c r="AX715" s="79"/>
      <c r="AY715" s="79"/>
      <c r="AZ715" s="79"/>
      <c r="BA715" s="78" t="str">
        <f>REPLACE(INDEX(GroupVertices[Group],MATCH(Edges[[#This Row],[Vertex 1]],GroupVertices[Vertex],0)),1,1,"")</f>
        <v>3</v>
      </c>
      <c r="BB715" s="78" t="str">
        <f>REPLACE(INDEX(GroupVertices[Group],MATCH(Edges[[#This Row],[Vertex 2]],GroupVertices[Vertex],0)),1,1,"")</f>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5"/>
    <dataValidation allowBlank="1" showErrorMessage="1" sqref="N2:N7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5"/>
    <dataValidation allowBlank="1" showInputMessage="1" promptTitle="Edge Color" prompt="To select an optional edge color, right-click and select Select Color on the right-click menu." sqref="C3:C715"/>
    <dataValidation allowBlank="1" showInputMessage="1" promptTitle="Edge Width" prompt="Enter an optional edge width between 1 and 10." errorTitle="Invalid Edge Width" error="The optional edge width must be a whole number between 1 and 10." sqref="D3:D715"/>
    <dataValidation allowBlank="1" showInputMessage="1" promptTitle="Edge Opacity" prompt="Enter an optional edge opacity between 0 (transparent) and 100 (opaque)." errorTitle="Invalid Edge Opacity" error="The optional edge opacity must be a whole number between 0 and 10." sqref="F3:F7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5">
      <formula1>ValidEdgeVisibilities</formula1>
    </dataValidation>
    <dataValidation allowBlank="1" showInputMessage="1" showErrorMessage="1" promptTitle="Vertex 1 Name" prompt="Enter the name of the edge's first vertex." sqref="A3:A715"/>
    <dataValidation allowBlank="1" showInputMessage="1" showErrorMessage="1" promptTitle="Vertex 2 Name" prompt="Enter the name of the edge's second vertex." sqref="B3:B715"/>
    <dataValidation allowBlank="1" showInputMessage="1" showErrorMessage="1" promptTitle="Edge Label" prompt="Enter an optional edge label." errorTitle="Invalid Edge Visibility" error="You have entered an unrecognized edge visibility.  Try selecting from the drop-down list instead." sqref="H3:H7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5"/>
  </dataValidations>
  <hyperlinks>
    <hyperlink ref="R38" r:id="rId1" display="https://twitter.com/autchatmod/status/1102316624181248001"/>
    <hyperlink ref="R294" r:id="rId2" display="https://twitter.com/autchatmod/status/1102315212579860480"/>
    <hyperlink ref="R295" r:id="rId3" display="https://twitter.com/autchatmod/status/1102316624181248001"/>
    <hyperlink ref="R296" r:id="rId4" display="https://twitter.com/autchatmod/status/1102320088286457856"/>
    <hyperlink ref="R256" r:id="rId5" display="https://twitter.com/autchatmod/status/1094703003825692673"/>
    <hyperlink ref="R519" r:id="rId6" display="https://twitter.com/autchatmod/status/1102313756304891904"/>
    <hyperlink ref="R520" r:id="rId7" display="https://twitter.com/autchatmod/status/1102315212579860480"/>
    <hyperlink ref="R521" r:id="rId8" display="https://twitter.com/autchatmod/status/1102320088286457856"/>
    <hyperlink ref="R522" r:id="rId9" display="https://twitter.com/autchatmod/status/1102323945066262528"/>
    <hyperlink ref="R518" r:id="rId10" display="https://twitter.com/autchatmod/status/1102323945066262528"/>
    <hyperlink ref="R498" r:id="rId11" display="http://iconohash.com/AutChat/2019-03-03"/>
    <hyperlink ref="R3" r:id="rId12" display="https://twitter.com/autchatmod/status/1102315212579860480"/>
    <hyperlink ref="R8" r:id="rId13" display="https://twitter.com/autchatmod/status/1102316624181248001"/>
    <hyperlink ref="R10" r:id="rId14" display="https://twitter.com/autchatmod/status/1102320088286457856"/>
    <hyperlink ref="R11" r:id="rId15" display="https://twitter.com/autchatmod/status/1102323945066262528"/>
    <hyperlink ref="R613" r:id="rId16" display="https://twitter.com/amcdphd/status/1104142247061319681"/>
    <hyperlink ref="R141" r:id="rId17" display="https://this.mediocre.life/2019/03/02/the-choice-between-social-work-and-social-control/"/>
    <hyperlink ref="R499" r:id="rId18" display="https://twitter.com/autchatmod/status/1104835241418477568"/>
    <hyperlink ref="R500" r:id="rId19" display="https://twitter.com/autchatmod/status/1104837122312138752"/>
    <hyperlink ref="R501" r:id="rId20" display="https://twitter.com/autchatmod/status/1104838255881535488"/>
    <hyperlink ref="R503" r:id="rId21" display="https://twitter.com/autchatmod/status/1104841489404768256"/>
    <hyperlink ref="R505" r:id="rId22" display="https://twitter.com/autchatmod/status/1104844259788644352"/>
    <hyperlink ref="R395" r:id="rId23" display="https://twitter.com/autchatmod/status/1104835241418477568"/>
    <hyperlink ref="R509" r:id="rId24" display="https://twitter.com/autchatmod/status/1102315212579860480"/>
    <hyperlink ref="R510" r:id="rId25" display="https://twitter.com/autchatmod/status/1102316624181248001"/>
    <hyperlink ref="R511" r:id="rId26" display="https://twitter.com/autchatmod/status/1104838255881535488"/>
    <hyperlink ref="R512" r:id="rId27" display="https://twitter.com/autchatmod/status/1104841489404768256"/>
    <hyperlink ref="R513" r:id="rId28" display="https://twitter.com/autchatmod/status/1104844259788644352"/>
    <hyperlink ref="R624" r:id="rId29" display="https://twitter.com/autchatmod/status/1102313756304891904"/>
    <hyperlink ref="R676" r:id="rId30" display="https://twitter.com/autchatmod/status/1102315212579860480"/>
    <hyperlink ref="R678" r:id="rId31" display="https://twitter.com/autchatmod/status/1102316624181248001"/>
    <hyperlink ref="R679" r:id="rId32" display="https://twitter.com/autchatmod/status/1102320088286457856"/>
    <hyperlink ref="R680" r:id="rId33" display="https://twitter.com/autchatmod/status/1102323945066262528"/>
    <hyperlink ref="R681" r:id="rId34" display="https://twitter.com/autchatmod/status/1104838255881535488"/>
    <hyperlink ref="R682" r:id="rId35" display="https://twitter.com/autchatmod/status/1104841489404768256"/>
    <hyperlink ref="R683" r:id="rId36" display="https://twitter.com/autchatmod/status/1104844259788644352"/>
    <hyperlink ref="R425" r:id="rId37" display="https://twitter.com/autchatmod/status/1104838255881535488"/>
    <hyperlink ref="R426" r:id="rId38" display="https://twitter.com/autchatmod/status/1104841489404768256"/>
    <hyperlink ref="R427" r:id="rId39" display="https://twitter.com/autchatmod/status/1104844259788644352"/>
    <hyperlink ref="R428" r:id="rId40" display="https://twitter.com/autchatmod/status/1104846510452178944"/>
    <hyperlink ref="R429" r:id="rId41" display="https://twitter.com/autchatmod/status/1104835241418477568"/>
    <hyperlink ref="R23" r:id="rId42" display="https://twitter.com/AdrianzWall/status/1102325663023943686"/>
    <hyperlink ref="R611" r:id="rId43" display="https://twitter.com/yes_thattoo/status/1102317190483771392"/>
    <hyperlink ref="R13" r:id="rId44" display="https://twitter.com/autchatmod/status/1102313756304891904"/>
    <hyperlink ref="R14" r:id="rId45" display="https://twitter.com/autchatmod/status/1102315212579860480"/>
    <hyperlink ref="R15" r:id="rId46" display="https://twitter.com/autchatmod/status/1102320088286457856"/>
    <hyperlink ref="R16" r:id="rId47" display="https://twitter.com/autchatmod/status/1102323945066262528"/>
    <hyperlink ref="R19" r:id="rId48" display="https://twitter.com/autchatmod/status/1102323945066262528"/>
    <hyperlink ref="R168" r:id="rId49" display="https://twitter.com/d_caius/status/1104851221939142657"/>
    <hyperlink ref="R435" r:id="rId50" display="https://twitter.com/autchatmod/status/1102313756304891904"/>
    <hyperlink ref="R436" r:id="rId51" display="https://twitter.com/autchatmod/status/1102315212579860480?s=21"/>
    <hyperlink ref="R439" r:id="rId52" display="https://twitter.com/autchatmod/status/1102316624181248001?s=21"/>
    <hyperlink ref="R442" r:id="rId53" display="https://twitter.com/autchatmod/status/1102320088286457856?s=21"/>
    <hyperlink ref="R443" r:id="rId54" display="https://twitter.com/autchatmod/status/1102323945066262528?s=21"/>
    <hyperlink ref="R547" r:id="rId55" display="https://twitter.com/autchatmod/status/1104838255881535488"/>
    <hyperlink ref="R549" r:id="rId56" display="https://twitter.com/autchatmod/status/1104838255881535488"/>
    <hyperlink ref="R551" r:id="rId57" display="https://twitter.com/autchatmod/status/1104841489404768256"/>
    <hyperlink ref="R552" r:id="rId58" display="https://twitter.com/autchatmod/status/1104844259788644352"/>
    <hyperlink ref="R554" r:id="rId59" display="https://twitter.com/autchatmod/status/1104846510452178944"/>
    <hyperlink ref="R334" r:id="rId60" display="https://mamautistic.wordpress.com/2017/06/26/a-letter-of-encouragement-and-support/"/>
    <hyperlink ref="R666" r:id="rId61" display="https://twitter.com/autisticb4mmr/status/1102324969483059200"/>
    <hyperlink ref="R475" r:id="rId62" display="https://twitter.com/autchatmod/status/1102315212579860480"/>
    <hyperlink ref="R476" r:id="rId63" display="https://twitter.com/autchatmod/status/1102316624181248001"/>
    <hyperlink ref="R477" r:id="rId64" display="https://twitter.com/autchatmod/status/1102320088286457856"/>
    <hyperlink ref="R478" r:id="rId65" display="https://twitter.com/autchatmod/status/1102323945066262528"/>
    <hyperlink ref="R86" r:id="rId66" display="http://autchat.com/learning-social-skills/"/>
    <hyperlink ref="R89" r:id="rId67" display="http://autchat.com/"/>
    <hyperlink ref="R91" r:id="rId68" display="http://autchat.com/twitter-chats/how-to-join-autchat/"/>
    <hyperlink ref="R94" r:id="rId69" display="http://autchat.com/learning-social-skills/"/>
    <hyperlink ref="R102" r:id="rId70" display="http://autchat.com/coping-strategies/"/>
    <hyperlink ref="R105" r:id="rId71" display="http://autchat.com/coping-strategies/"/>
    <hyperlink ref="R106" r:id="rId72" display="http://autchat.com/learning-social-skills-mar-3-2019/"/>
    <hyperlink ref="R107" r:id="rId73" display="http://autchat.com/coping-strategies/"/>
    <hyperlink ref="R108" r:id="rId74" display="https://twitter.com/autisticb4mmr/status/1104821151967002624"/>
    <hyperlink ref="R109" r:id="rId75" display="https://twitter.com/autchatmod/status/1104824215088160769"/>
    <hyperlink ref="R112" r:id="rId76" display="http://autchat.com/"/>
    <hyperlink ref="R114" r:id="rId77" display="http://autchat.com/twitter-chats/how-to-join-autchat/"/>
    <hyperlink ref="R117" r:id="rId78" display="http://autchat.com/coping-strategies/"/>
    <hyperlink ref="R125" r:id="rId79" display="http://autchat.com/having-to-hide-how-we-function/"/>
    <hyperlink ref="R300" r:id="rId80" display="https://twitter.com/autchatmod/status/1102313756304891904"/>
    <hyperlink ref="R302" r:id="rId81" display="https://twitter.com/autchatmod/status/1102315212579860480"/>
    <hyperlink ref="R304" r:id="rId82" display="https://twitter.com/autchatmod/status/1102316624181248001"/>
    <hyperlink ref="R305" r:id="rId83" display="https://twitter.com/autchatmod/status/1102320088286457856"/>
    <hyperlink ref="R308" r:id="rId84" display="https://twitter.com/autchatmod/status/1102320088286457856"/>
    <hyperlink ref="R309" r:id="rId85" display="https://twitter.com/autchatmod/status/1104820828556808192"/>
    <hyperlink ref="R311" r:id="rId86" display="https://twitter.com/autchatmod/status/1104835241418477568"/>
    <hyperlink ref="R312" r:id="rId87" display="https://twitter.com/autchatmod/status/1104837122312138752"/>
    <hyperlink ref="R314" r:id="rId88" display="https://twitter.com/autchatmod/status/1104838255881535488"/>
    <hyperlink ref="R316" r:id="rId89" display="https://twitter.com/autchatmod/status/1104841489404768256"/>
    <hyperlink ref="R321" r:id="rId90" display="https://twitter.com/autchatmod/status/1104844259788644352"/>
    <hyperlink ref="R457" r:id="rId91" display="https://twitter.com/autchatmod/status/1104838255881535488"/>
    <hyperlink ref="R458" r:id="rId92" display="https://twitter.com/autchatmod/status/1104841489404768256"/>
    <hyperlink ref="R459" r:id="rId93" display="https://twitter.com/autchatmod/status/1104844259788644352"/>
    <hyperlink ref="R460" r:id="rId94" display="https://twitter.com/autchatmod/status/1104846510452178944"/>
    <hyperlink ref="R595" r:id="rId95" display="https://twitter.com/autchatmod/status/1102323945066262528"/>
    <hyperlink ref="R351" r:id="rId96" display="https://twitter.com/autchatmod/status/1104838255881535488"/>
    <hyperlink ref="R356" r:id="rId97" display="https://twitter.com/autchatmod/status/1104841489404768256"/>
    <hyperlink ref="R358" r:id="rId98" display="https://twitter.com/autchatmod/status/1104844259788644352"/>
    <hyperlink ref="R359" r:id="rId99" display="https://twitter.com/autchatmod/status/1104846510452178944"/>
    <hyperlink ref="U498" r:id="rId100" display="https://pbs.twimg.com/media/D01NObEXcAEPnDO.jpg"/>
    <hyperlink ref="U141" r:id="rId101" display="https://pbs.twimg.com/media/D0w4DdDU4AA3CM7.jpg"/>
    <hyperlink ref="U431" r:id="rId102" display="https://pbs.twimg.com/media/D1U4pYDXQAAQu37.jpg"/>
    <hyperlink ref="U602" r:id="rId103" display="https://pbs.twimg.com/media/D1UyEyJXcAEKXvD.jpg"/>
    <hyperlink ref="U605" r:id="rId104" display="https://pbs.twimg.com/media/D1U0O0XWoAA7wq8.jpg"/>
    <hyperlink ref="V345" r:id="rId105" display="http://pbs.twimg.com/profile_images/1029107551433121793/Zb_C6fJX_normal.jpg"/>
    <hyperlink ref="V346" r:id="rId106" display="http://pbs.twimg.com/profile_images/1029107551433121793/Zb_C6fJX_normal.jpg"/>
    <hyperlink ref="V347" r:id="rId107" display="http://pbs.twimg.com/profile_images/1029107551433121793/Zb_C6fJX_normal.jpg"/>
    <hyperlink ref="V348" r:id="rId108" display="http://pbs.twimg.com/profile_images/1029107551433121793/Zb_C6fJX_normal.jpg"/>
    <hyperlink ref="V349" r:id="rId109" display="http://pbs.twimg.com/profile_images/1029107551433121793/Zb_C6fJX_normal.jpg"/>
    <hyperlink ref="V659" r:id="rId110" display="http://pbs.twimg.com/profile_images/1072961213439459328/DGryDaxf_normal.jpg"/>
    <hyperlink ref="V576" r:id="rId111" display="http://pbs.twimg.com/profile_images/1072961213439459328/DGryDaxf_normal.jpg"/>
    <hyperlink ref="V53" r:id="rId112" display="http://pbs.twimg.com/profile_images/1072961213439459328/DGryDaxf_normal.jpg"/>
    <hyperlink ref="V657" r:id="rId113" display="http://pbs.twimg.com/profile_images/808865120155672576/Xn-flHCS_normal.jpg"/>
    <hyperlink ref="V575" r:id="rId114" display="http://pbs.twimg.com/profile_images/808865120155672576/Xn-flHCS_normal.jpg"/>
    <hyperlink ref="V52" r:id="rId115" display="http://pbs.twimg.com/profile_images/808865120155672576/Xn-flHCS_normal.jpg"/>
    <hyperlink ref="V653" r:id="rId116" display="http://pbs.twimg.com/profile_images/663140785286545408/TX0mZiEz_normal.jpg"/>
    <hyperlink ref="V574" r:id="rId117" display="http://pbs.twimg.com/profile_images/663140785286545408/TX0mZiEz_normal.jpg"/>
    <hyperlink ref="V51" r:id="rId118" display="http://pbs.twimg.com/profile_images/663140785286545408/TX0mZiEz_normal.jpg"/>
    <hyperlink ref="V331" r:id="rId119" display="http://pbs.twimg.com/profile_images/2516503193/9kson513vklqavaisnkh_normal.jpeg"/>
    <hyperlink ref="V145" r:id="rId120" display="http://pbs.twimg.com/profile_images/1085745060539523072/mDQ6LXPr_normal.jpg"/>
    <hyperlink ref="V651" r:id="rId121" display="http://pbs.twimg.com/profile_images/545359800410718209/f4NwVSyT_normal.jpeg"/>
    <hyperlink ref="V573" r:id="rId122" display="http://pbs.twimg.com/profile_images/545359800410718209/f4NwVSyT_normal.jpeg"/>
    <hyperlink ref="V50" r:id="rId123" display="http://pbs.twimg.com/profile_images/545359800410718209/f4NwVSyT_normal.jpeg"/>
    <hyperlink ref="V278" r:id="rId124" display="http://pbs.twimg.com/profile_images/1073653397990096896/pqvaPEyT_normal.jpg"/>
    <hyperlink ref="V224" r:id="rId125" display="http://pbs.twimg.com/profile_images/957633197944332288/vl4bl18l_normal.jpg"/>
    <hyperlink ref="V225" r:id="rId126" display="http://pbs.twimg.com/profile_images/957633197944332288/vl4bl18l_normal.jpg"/>
    <hyperlink ref="V638" r:id="rId127" display="http://pbs.twimg.com/profile_images/1065366885762396160/MoYl0oOf_normal.jpg"/>
    <hyperlink ref="V280" r:id="rId128" display="http://pbs.twimg.com/profile_images/1095409972366794752/fx91bg4m_normal.jpg"/>
    <hyperlink ref="V634" r:id="rId129" display="http://pbs.twimg.com/profile_images/1088279918272606208/QWIPm3Cc_normal.jpg"/>
    <hyperlink ref="V557" r:id="rId130" display="http://pbs.twimg.com/profile_images/1088279918272606208/QWIPm3Cc_normal.jpg"/>
    <hyperlink ref="V25" r:id="rId131" display="http://pbs.twimg.com/profile_images/1088279918272606208/QWIPm3Cc_normal.jpg"/>
    <hyperlink ref="V466" r:id="rId132" display="http://pbs.twimg.com/profile_images/1088279918272606208/QWIPm3Cc_normal.jpg"/>
    <hyperlink ref="V389" r:id="rId133" display="http://pbs.twimg.com/profile_images/1064047088156184576/PgpRXwcX_normal.jpg"/>
    <hyperlink ref="V390" r:id="rId134" display="http://pbs.twimg.com/profile_images/1064047088156184576/PgpRXwcX_normal.jpg"/>
    <hyperlink ref="V391" r:id="rId135" display="http://pbs.twimg.com/profile_images/1064047088156184576/PgpRXwcX_normal.jpg"/>
    <hyperlink ref="V392" r:id="rId136" display="http://pbs.twimg.com/profile_images/1064047088156184576/PgpRXwcX_normal.jpg"/>
    <hyperlink ref="V472" r:id="rId137" display="http://pbs.twimg.com/profile_images/1064047088156184576/PgpRXwcX_normal.jpg"/>
    <hyperlink ref="V26" r:id="rId138" display="http://pbs.twimg.com/profile_images/1064047088156184576/PgpRXwcX_normal.jpg"/>
    <hyperlink ref="V393" r:id="rId139" display="http://pbs.twimg.com/profile_images/1064047088156184576/PgpRXwcX_normal.jpg"/>
    <hyperlink ref="V394" r:id="rId140" display="http://pbs.twimg.com/profile_images/822673535835508736/fqUE99zr_normal.jpg"/>
    <hyperlink ref="V322" r:id="rId141" display="http://pbs.twimg.com/profile_images/1056269353409241089/4__v4Fh__normal.jpg"/>
    <hyperlink ref="V652" r:id="rId142" display="http://pbs.twimg.com/profile_images/1093326642095755265/TPOhStKo_normal.jpg"/>
    <hyperlink ref="V260" r:id="rId143" display="http://pbs.twimg.com/profile_images/1071536379417518080/J-dc40k3_normal.jpg"/>
    <hyperlink ref="V374" r:id="rId144" display="http://pbs.twimg.com/profile_images/1092096280841646081/UKx5-l2w_normal.jpg"/>
    <hyperlink ref="V257" r:id="rId145" display="http://pbs.twimg.com/profile_images/1092096280841646081/UKx5-l2w_normal.jpg"/>
    <hyperlink ref="V336" r:id="rId146" display="http://pbs.twimg.com/profile_images/1092096280841646081/UKx5-l2w_normal.jpg"/>
    <hyperlink ref="V38" r:id="rId147" display="http://pbs.twimg.com/profile_images/974073582354538496/wiLgyVDO_normal.jpg"/>
    <hyperlink ref="V281" r:id="rId148" display="http://pbs.twimg.com/profile_images/1007109791209017344/lBWifUw4_normal.jpg"/>
    <hyperlink ref="V282" r:id="rId149" display="http://pbs.twimg.com/profile_images/1007109791209017344/lBWifUw4_normal.jpg"/>
    <hyperlink ref="V259" r:id="rId150" display="http://pbs.twimg.com/profile_images/1104111732430118912/8jkp5ePY_normal.jpg"/>
    <hyperlink ref="V21" r:id="rId151" display="http://abs.twimg.com/sticky/default_profile_images/default_profile_normal.png"/>
    <hyperlink ref="V294" r:id="rId152" display="http://pbs.twimg.com/profile_images/1073976603863146496/u-MtDbSN_normal.jpg"/>
    <hyperlink ref="V295" r:id="rId153" display="http://pbs.twimg.com/profile_images/1073976603863146496/u-MtDbSN_normal.jpg"/>
    <hyperlink ref="V296" r:id="rId154" display="http://pbs.twimg.com/profile_images/1073976603863146496/u-MtDbSN_normal.jpg"/>
    <hyperlink ref="V658" r:id="rId155" display="http://pbs.twimg.com/profile_images/1002933904372887557/oW5ZXJ0V_normal.jpg"/>
    <hyperlink ref="V654" r:id="rId156" display="http://pbs.twimg.com/profile_images/1093925383366418434/mwFgF89z_normal.jpg"/>
    <hyperlink ref="V671" r:id="rId157" display="http://pbs.twimg.com/profile_images/958551700402417664/dA9f9jhe_normal.jpg"/>
    <hyperlink ref="V578" r:id="rId158" display="http://pbs.twimg.com/profile_images/958551700402417664/dA9f9jhe_normal.jpg"/>
    <hyperlink ref="V55" r:id="rId159" display="http://pbs.twimg.com/profile_images/958551700402417664/dA9f9jhe_normal.jpg"/>
    <hyperlink ref="V256" r:id="rId160" display="http://pbs.twimg.com/profile_images/531724315/twitterProfilePhoto_normal.jpg"/>
    <hyperlink ref="V644" r:id="rId161" display="http://pbs.twimg.com/profile_images/1099360898446176258/HPdIctNy_normal.jpg"/>
    <hyperlink ref="V645" r:id="rId162" display="http://pbs.twimg.com/profile_images/1099360898446176258/HPdIctNy_normal.jpg"/>
    <hyperlink ref="V656" r:id="rId163" display="http://pbs.twimg.com/profile_images/769442371767562240/Qim83pTd_normal.jpg"/>
    <hyperlink ref="V643" r:id="rId164" display="http://pbs.twimg.com/profile_images/787638190312001536/Jy-U0sJB_normal.jpg"/>
    <hyperlink ref="V571" r:id="rId165" display="http://pbs.twimg.com/profile_images/787638190312001536/Jy-U0sJB_normal.jpg"/>
    <hyperlink ref="V48" r:id="rId166" display="http://pbs.twimg.com/profile_images/787638190312001536/Jy-U0sJB_normal.jpg"/>
    <hyperlink ref="V293" r:id="rId167" display="http://pbs.twimg.com/profile_images/948412192797462528/i0L2oQQR_normal.jpg"/>
    <hyperlink ref="V649" r:id="rId168" display="http://pbs.twimg.com/profile_images/928111887535001600/-cGCS9DT_normal.jpg"/>
    <hyperlink ref="V572" r:id="rId169" display="http://pbs.twimg.com/profile_images/928111887535001600/-cGCS9DT_normal.jpg"/>
    <hyperlink ref="V49" r:id="rId170" display="http://pbs.twimg.com/profile_images/928111887535001600/-cGCS9DT_normal.jpg"/>
    <hyperlink ref="V340" r:id="rId171" display="http://pbs.twimg.com/profile_images/595419029222903808/ka9Sk2L4_normal.jpg"/>
    <hyperlink ref="V327" r:id="rId172" display="http://pbs.twimg.com/profile_images/1100505059991924737/QDGD8ZIP_normal.jpg"/>
    <hyperlink ref="V328" r:id="rId173" display="http://pbs.twimg.com/profile_images/1100505059991924737/QDGD8ZIP_normal.jpg"/>
    <hyperlink ref="V17" r:id="rId174" display="http://pbs.twimg.com/profile_images/1097084947159048193/d6TC19D1_normal.jpg"/>
    <hyperlink ref="V519" r:id="rId175" display="http://pbs.twimg.com/profile_images/1105136097636560896/nVHPvjhN_normal.jpg"/>
    <hyperlink ref="V520" r:id="rId176" display="http://pbs.twimg.com/profile_images/1105136097636560896/nVHPvjhN_normal.jpg"/>
    <hyperlink ref="V521" r:id="rId177" display="http://pbs.twimg.com/profile_images/1105136097636560896/nVHPvjhN_normal.jpg"/>
    <hyperlink ref="V522" r:id="rId178" display="http://pbs.twimg.com/profile_images/1105136097636560896/nVHPvjhN_normal.jpg"/>
    <hyperlink ref="V518" r:id="rId179" display="http://pbs.twimg.com/profile_images/1100716046107869186/D2pvIsCg_normal.jpg"/>
    <hyperlink ref="V498" r:id="rId180" display="https://pbs.twimg.com/media/D01NObEXcAEPnDO.jpg"/>
    <hyperlink ref="V279" r:id="rId181" display="http://pbs.twimg.com/profile_images/771880623946465280/BXLli4UG_normal.jpg"/>
    <hyperlink ref="V179" r:id="rId182" display="http://pbs.twimg.com/profile_images/1092913639844003840/hV9235Qk_normal.jpg"/>
    <hyperlink ref="V299" r:id="rId183" display="http://pbs.twimg.com/profile_images/812702034835095552/qCqYbISZ_normal.jpg"/>
    <hyperlink ref="V58" r:id="rId184" display="http://pbs.twimg.com/profile_images/1082369760116043779/XNqeNd-T_normal.jpg"/>
    <hyperlink ref="V3" r:id="rId185" display="http://pbs.twimg.com/profile_images/1082369760116043779/XNqeNd-T_normal.jpg"/>
    <hyperlink ref="V4" r:id="rId186" display="http://pbs.twimg.com/profile_images/1082369760116043779/XNqeNd-T_normal.jpg"/>
    <hyperlink ref="V5" r:id="rId187" display="http://pbs.twimg.com/profile_images/1082369760116043779/XNqeNd-T_normal.jpg"/>
    <hyperlink ref="V6" r:id="rId188" display="http://pbs.twimg.com/profile_images/1082369760116043779/XNqeNd-T_normal.jpg"/>
    <hyperlink ref="V7" r:id="rId189" display="http://pbs.twimg.com/profile_images/1082369760116043779/XNqeNd-T_normal.jpg"/>
    <hyperlink ref="V8" r:id="rId190" display="http://pbs.twimg.com/profile_images/1082369760116043779/XNqeNd-T_normal.jpg"/>
    <hyperlink ref="V9" r:id="rId191" display="http://pbs.twimg.com/profile_images/1082369760116043779/XNqeNd-T_normal.jpg"/>
    <hyperlink ref="V10" r:id="rId192" display="http://pbs.twimg.com/profile_images/1082369760116043779/XNqeNd-T_normal.jpg"/>
    <hyperlink ref="V11" r:id="rId193" display="http://pbs.twimg.com/profile_images/1082369760116043779/XNqeNd-T_normal.jpg"/>
    <hyperlink ref="V12" r:id="rId194" display="http://pbs.twimg.com/profile_images/783703265770962944/PG3TFMbb_normal.jpg"/>
    <hyperlink ref="V613" r:id="rId195" display="http://pbs.twimg.com/profile_images/428222472484184064/baERJl2b_normal.png"/>
    <hyperlink ref="V570" r:id="rId196" display="http://pbs.twimg.com/profile_images/1100251197196460032/4zyW_i6E_normal.jpg"/>
    <hyperlink ref="V380" r:id="rId197" display="http://pbs.twimg.com/profile_images/1100251197196460032/4zyW_i6E_normal.jpg"/>
    <hyperlink ref="V704" r:id="rId198" display="http://pbs.twimg.com/profile_images/1100251197196460032/4zyW_i6E_normal.jpg"/>
    <hyperlink ref="V378" r:id="rId199" display="http://pbs.twimg.com/profile_images/1100251197196460032/4zyW_i6E_normal.jpg"/>
    <hyperlink ref="V421" r:id="rId200" display="http://pbs.twimg.com/profile_images/1100251197196460032/4zyW_i6E_normal.jpg"/>
    <hyperlink ref="V702" r:id="rId201" display="http://pbs.twimg.com/profile_images/1018909499569172483/W6HlS2gB_normal.jpg"/>
    <hyperlink ref="V569" r:id="rId202" display="http://pbs.twimg.com/profile_images/1018909499569172483/W6HlS2gB_normal.jpg"/>
    <hyperlink ref="V379" r:id="rId203" display="http://pbs.twimg.com/profile_images/1018909499569172483/W6HlS2gB_normal.jpg"/>
    <hyperlink ref="V703" r:id="rId204" display="http://pbs.twimg.com/profile_images/1018909499569172483/W6HlS2gB_normal.jpg"/>
    <hyperlink ref="V377" r:id="rId205" display="http://pbs.twimg.com/profile_images/1018909499569172483/W6HlS2gB_normal.jpg"/>
    <hyperlink ref="V396" r:id="rId206" display="http://pbs.twimg.com/profile_images/1018909499569172483/W6HlS2gB_normal.jpg"/>
    <hyperlink ref="V221" r:id="rId207" display="http://pbs.twimg.com/profile_images/1096277664229289985/mfFuMoIr_normal.jpg"/>
    <hyperlink ref="V222" r:id="rId208" display="http://pbs.twimg.com/profile_images/1096277664229289985/mfFuMoIr_normal.jpg"/>
    <hyperlink ref="V223" r:id="rId209" display="http://pbs.twimg.com/profile_images/1096277664229289985/mfFuMoIr_normal.jpg"/>
    <hyperlink ref="V283" r:id="rId210" display="http://pbs.twimg.com/profile_images/1082384351478845441/XJkJbkmQ_normal.jpg"/>
    <hyperlink ref="V370" r:id="rId211" display="http://pbs.twimg.com/profile_images/759417800591106049/46CpUYVY_normal.jpg"/>
    <hyperlink ref="V618" r:id="rId212" display="http://pbs.twimg.com/profile_images/593803027737387008/RLmHoyff_normal.png"/>
    <hyperlink ref="V577" r:id="rId213" display="http://pbs.twimg.com/profile_images/458009136139993089/QS5Qx7MT_normal.jpeg"/>
    <hyperlink ref="V54" r:id="rId214" display="http://pbs.twimg.com/profile_images/458009136139993089/QS5Qx7MT_normal.jpeg"/>
    <hyperlink ref="V141" r:id="rId215" display="https://pbs.twimg.com/media/D0w4DdDU4AA3CM7.jpg"/>
    <hyperlink ref="V142" r:id="rId216" display="http://pbs.twimg.com/profile_images/1094026772197171200/_RjiuaLi_normal.jpg"/>
    <hyperlink ref="V143" r:id="rId217" display="http://pbs.twimg.com/profile_images/1094026772197171200/_RjiuaLi_normal.jpg"/>
    <hyperlink ref="V372" r:id="rId218" display="http://pbs.twimg.com/profile_images/1094026772197171200/_RjiuaLi_normal.jpg"/>
    <hyperlink ref="V144" r:id="rId219" display="http://pbs.twimg.com/profile_images/1094026772197171200/_RjiuaLi_normal.jpg"/>
    <hyperlink ref="V373" r:id="rId220" display="http://pbs.twimg.com/profile_images/925371046932418561/Iv4d247k_normal.jpg"/>
    <hyperlink ref="V375" r:id="rId221" display="http://pbs.twimg.com/profile_images/3499587536/1dcacd921a03a27339904575e924aec3_normal.jpeg"/>
    <hyperlink ref="V376" r:id="rId222" display="http://pbs.twimg.com/profile_images/458009136139993089/QS5Qx7MT_normal.jpeg"/>
    <hyperlink ref="V540" r:id="rId223" display="http://pbs.twimg.com/profile_images/822673535835508736/fqUE99zr_normal.jpg"/>
    <hyperlink ref="V541" r:id="rId224" display="http://pbs.twimg.com/profile_images/635207013719379968/MdbJXyrH_normal.jpg"/>
    <hyperlink ref="V542" r:id="rId225" display="http://pbs.twimg.com/profile_images/1103758377153425411/VjMDWkor_normal.jpg"/>
    <hyperlink ref="V499" r:id="rId226" display="http://pbs.twimg.com/profile_images/911359409414078464/hYiJ6XJU_normal.jpg"/>
    <hyperlink ref="V500" r:id="rId227" display="http://pbs.twimg.com/profile_images/911359409414078464/hYiJ6XJU_normal.jpg"/>
    <hyperlink ref="V501" r:id="rId228" display="http://pbs.twimg.com/profile_images/911359409414078464/hYiJ6XJU_normal.jpg"/>
    <hyperlink ref="V502" r:id="rId229" display="http://pbs.twimg.com/profile_images/911359409414078464/hYiJ6XJU_normal.jpg"/>
    <hyperlink ref="V369" r:id="rId230" display="http://pbs.twimg.com/profile_images/911359409414078464/hYiJ6XJU_normal.jpg"/>
    <hyperlink ref="V503" r:id="rId231" display="http://pbs.twimg.com/profile_images/911359409414078464/hYiJ6XJU_normal.jpg"/>
    <hyperlink ref="V504" r:id="rId232" display="http://pbs.twimg.com/profile_images/911359409414078464/hYiJ6XJU_normal.jpg"/>
    <hyperlink ref="V586" r:id="rId233" display="http://pbs.twimg.com/profile_images/911359409414078464/hYiJ6XJU_normal.jpg"/>
    <hyperlink ref="V505" r:id="rId234" display="http://pbs.twimg.com/profile_images/911359409414078464/hYiJ6XJU_normal.jpg"/>
    <hyperlink ref="V506" r:id="rId235" display="http://pbs.twimg.com/profile_images/1103758377153425411/VjMDWkor_normal.jpg"/>
    <hyperlink ref="V24" r:id="rId236" display="http://pbs.twimg.com/profile_images/1103758377153425411/VjMDWkor_normal.jpg"/>
    <hyperlink ref="V71" r:id="rId237" display="http://pbs.twimg.com/profile_images/449254605818306560/bCGpNVOp_normal.jpeg"/>
    <hyperlink ref="V491" r:id="rId238" display="http://pbs.twimg.com/profile_images/449254605818306560/bCGpNVOp_normal.jpeg"/>
    <hyperlink ref="V72" r:id="rId239" display="http://pbs.twimg.com/profile_images/449254605818306560/bCGpNVOp_normal.jpeg"/>
    <hyperlink ref="V490" r:id="rId240" display="http://pbs.twimg.com/profile_images/449254605818306560/bCGpNVOp_normal.jpeg"/>
    <hyperlink ref="V614" r:id="rId241" display="http://pbs.twimg.com/profile_images/449254605818306560/bCGpNVOp_normal.jpeg"/>
    <hyperlink ref="V73" r:id="rId242" display="http://pbs.twimg.com/profile_images/449254605818306560/bCGpNVOp_normal.jpeg"/>
    <hyperlink ref="V74" r:id="rId243" display="http://pbs.twimg.com/profile_images/449254605818306560/bCGpNVOp_normal.jpeg"/>
    <hyperlink ref="V75" r:id="rId244" display="http://pbs.twimg.com/profile_images/449254605818306560/bCGpNVOp_normal.jpeg"/>
    <hyperlink ref="V76" r:id="rId245" display="http://pbs.twimg.com/profile_images/449254605818306560/bCGpNVOp_normal.jpeg"/>
    <hyperlink ref="V579" r:id="rId246" display="http://pbs.twimg.com/profile_images/449254605818306560/bCGpNVOp_normal.jpeg"/>
    <hyperlink ref="V523" r:id="rId247" display="http://pbs.twimg.com/profile_images/449254605818306560/bCGpNVOp_normal.jpeg"/>
    <hyperlink ref="V699" r:id="rId248" display="http://pbs.twimg.com/profile_images/1045796266750431235/qHKyFYsy_normal.jpg"/>
    <hyperlink ref="V248" r:id="rId249" display="http://pbs.twimg.com/profile_images/1045796266750431235/qHKyFYsy_normal.jpg"/>
    <hyperlink ref="V589" r:id="rId250" display="http://pbs.twimg.com/profile_images/951290078080286721/VtJ88Jzc_normal.jpg"/>
    <hyperlink ref="V395" r:id="rId251" display="http://pbs.twimg.com/profile_images/1033020574929510400/T4TteNZa_normal.jpg"/>
    <hyperlink ref="V636" r:id="rId252" display="http://pbs.twimg.com/profile_images/929391864960217088/YU42P1pk_normal.jpg"/>
    <hyperlink ref="V684" r:id="rId253" display="http://pbs.twimg.com/profile_images/929391864960217088/YU42P1pk_normal.jpg"/>
    <hyperlink ref="V70" r:id="rId254" display="http://pbs.twimg.com/profile_images/929391864960217088/YU42P1pk_normal.jpg"/>
    <hyperlink ref="V509" r:id="rId255" display="http://pbs.twimg.com/profile_images/1103859060095442944/R8ozpuNY_normal.jpg"/>
    <hyperlink ref="V510" r:id="rId256" display="http://pbs.twimg.com/profile_images/1103859060095442944/R8ozpuNY_normal.jpg"/>
    <hyperlink ref="V511" r:id="rId257" display="http://pbs.twimg.com/profile_images/1103859060095442944/R8ozpuNY_normal.jpg"/>
    <hyperlink ref="V512" r:id="rId258" display="http://pbs.twimg.com/profile_images/1103859060095442944/R8ozpuNY_normal.jpg"/>
    <hyperlink ref="V513" r:id="rId259" display="http://pbs.twimg.com/profile_images/1103859060095442944/R8ozpuNY_normal.jpg"/>
    <hyperlink ref="V508" r:id="rId260" display="http://pbs.twimg.com/profile_images/1064610889687592960/mUVFG7-3_normal.jpg"/>
    <hyperlink ref="V514" r:id="rId261" display="http://pbs.twimg.com/profile_images/1103758377153425411/VjMDWkor_normal.jpg"/>
    <hyperlink ref="V507" r:id="rId262" display="http://pbs.twimg.com/profile_images/927398986872381441/vP1nwlTR_normal.jpg"/>
    <hyperlink ref="V84" r:id="rId263" display="http://pbs.twimg.com/profile_images/1105145020510863360/L-upQhQB_normal.jpg"/>
    <hyperlink ref="V85" r:id="rId264" display="http://pbs.twimg.com/profile_images/1105145020510863360/L-upQhQB_normal.jpg"/>
    <hyperlink ref="V56" r:id="rId265" display="http://pbs.twimg.com/profile_images/927398986872381441/vP1nwlTR_normal.jpg"/>
    <hyperlink ref="V57" r:id="rId266" display="http://pbs.twimg.com/profile_images/927398986872381441/vP1nwlTR_normal.jpg"/>
    <hyperlink ref="V39" r:id="rId267" display="http://pbs.twimg.com/profile_images/1054054644165550081/oMCeHYay_normal.jpg"/>
    <hyperlink ref="V40" r:id="rId268" display="http://pbs.twimg.com/profile_images/1054054644165550081/oMCeHYay_normal.jpg"/>
    <hyperlink ref="V41" r:id="rId269" display="http://pbs.twimg.com/profile_images/1054054644165550081/oMCeHYay_normal.jpg"/>
    <hyperlink ref="V42" r:id="rId270" display="http://pbs.twimg.com/profile_images/1054054644165550081/oMCeHYay_normal.jpg"/>
    <hyperlink ref="V43" r:id="rId271" display="http://pbs.twimg.com/profile_images/1054054644165550081/oMCeHYay_normal.jpg"/>
    <hyperlink ref="V44" r:id="rId272" display="http://pbs.twimg.com/profile_images/1054054644165550081/oMCeHYay_normal.jpg"/>
    <hyperlink ref="V45" r:id="rId273" display="http://pbs.twimg.com/profile_images/1054054644165550081/oMCeHYay_normal.jpg"/>
    <hyperlink ref="V46" r:id="rId274" display="http://pbs.twimg.com/profile_images/1054054644165550081/oMCeHYay_normal.jpg"/>
    <hyperlink ref="V47" r:id="rId275" display="http://pbs.twimg.com/profile_images/927398986872381441/vP1nwlTR_normal.jpg"/>
    <hyperlink ref="V624" r:id="rId276" display="http://pbs.twimg.com/profile_images/3499587536/1dcacd921a03a27339904575e924aec3_normal.jpeg"/>
    <hyperlink ref="V625" r:id="rId277" display="http://pbs.twimg.com/profile_images/3499587536/1dcacd921a03a27339904575e924aec3_normal.jpeg"/>
    <hyperlink ref="V626" r:id="rId278" display="http://pbs.twimg.com/profile_images/3499587536/1dcacd921a03a27339904575e924aec3_normal.jpeg"/>
    <hyperlink ref="V627" r:id="rId279" display="http://pbs.twimg.com/profile_images/3499587536/1dcacd921a03a27339904575e924aec3_normal.jpeg"/>
    <hyperlink ref="V628" r:id="rId280" display="http://pbs.twimg.com/profile_images/3499587536/1dcacd921a03a27339904575e924aec3_normal.jpeg"/>
    <hyperlink ref="V629" r:id="rId281" display="http://pbs.twimg.com/profile_images/3499587536/1dcacd921a03a27339904575e924aec3_normal.jpeg"/>
    <hyperlink ref="V630" r:id="rId282" display="http://pbs.twimg.com/profile_images/3499587536/1dcacd921a03a27339904575e924aec3_normal.jpeg"/>
    <hyperlink ref="V631" r:id="rId283" display="http://pbs.twimg.com/profile_images/3499587536/1dcacd921a03a27339904575e924aec3_normal.jpeg"/>
    <hyperlink ref="V265" r:id="rId284" display="http://pbs.twimg.com/profile_images/3499587536/1dcacd921a03a27339904575e924aec3_normal.jpeg"/>
    <hyperlink ref="V266" r:id="rId285" display="http://pbs.twimg.com/profile_images/3499587536/1dcacd921a03a27339904575e924aec3_normal.jpeg"/>
    <hyperlink ref="V20" r:id="rId286" display="http://pbs.twimg.com/profile_images/3499587536/1dcacd921a03a27339904575e924aec3_normal.jpeg"/>
    <hyperlink ref="V264" r:id="rId287" display="http://pbs.twimg.com/profile_images/3499587536/1dcacd921a03a27339904575e924aec3_normal.jpeg"/>
    <hyperlink ref="V710" r:id="rId288" display="http://pbs.twimg.com/profile_images/3499587536/1dcacd921a03a27339904575e924aec3_normal.jpeg"/>
    <hyperlink ref="V341" r:id="rId289" display="http://pbs.twimg.com/profile_images/3499587536/1dcacd921a03a27339904575e924aec3_normal.jpeg"/>
    <hyperlink ref="V342" r:id="rId290" display="http://pbs.twimg.com/profile_images/3499587536/1dcacd921a03a27339904575e924aec3_normal.jpeg"/>
    <hyperlink ref="V483" r:id="rId291" display="http://pbs.twimg.com/profile_images/3499587536/1dcacd921a03a27339904575e924aec3_normal.jpeg"/>
    <hyperlink ref="V563" r:id="rId292" display="http://pbs.twimg.com/profile_images/3499587536/1dcacd921a03a27339904575e924aec3_normal.jpeg"/>
    <hyperlink ref="V32" r:id="rId293" display="http://pbs.twimg.com/profile_images/3499587536/1dcacd921a03a27339904575e924aec3_normal.jpeg"/>
    <hyperlink ref="V343" r:id="rId294" display="http://pbs.twimg.com/profile_images/3499587536/1dcacd921a03a27339904575e924aec3_normal.jpeg"/>
    <hyperlink ref="V660" r:id="rId295" display="http://pbs.twimg.com/profile_images/3499587536/1dcacd921a03a27339904575e924aec3_normal.jpeg"/>
    <hyperlink ref="V564" r:id="rId296" display="http://pbs.twimg.com/profile_images/3499587536/1dcacd921a03a27339904575e924aec3_normal.jpeg"/>
    <hyperlink ref="V31" r:id="rId297" display="http://pbs.twimg.com/profile_images/3499587536/1dcacd921a03a27339904575e924aec3_normal.jpeg"/>
    <hyperlink ref="V482" r:id="rId298" display="http://pbs.twimg.com/profile_images/3499587536/1dcacd921a03a27339904575e924aec3_normal.jpeg"/>
    <hyperlink ref="V632" r:id="rId299" display="http://pbs.twimg.com/profile_images/3499587536/1dcacd921a03a27339904575e924aec3_normal.jpeg"/>
    <hyperlink ref="V623" r:id="rId300" display="http://pbs.twimg.com/profile_images/927398986872381441/vP1nwlTR_normal.jpg"/>
    <hyperlink ref="V616" r:id="rId301" display="http://pbs.twimg.com/profile_images/1064610889687592960/mUVFG7-3_normal.jpg"/>
    <hyperlink ref="V619" r:id="rId302" display="http://pbs.twimg.com/profile_images/1093871474342068226/KWUj1tje_normal.jpg"/>
    <hyperlink ref="V620" r:id="rId303" display="http://pbs.twimg.com/profile_images/1093871474342068226/KWUj1tje_normal.jpg"/>
    <hyperlink ref="V621" r:id="rId304" display="http://pbs.twimg.com/profile_images/1093871474342068226/KWUj1tje_normal.jpg"/>
    <hyperlink ref="V700" r:id="rId305" display="http://pbs.twimg.com/profile_images/1093871474342068226/KWUj1tje_normal.jpg"/>
    <hyperlink ref="V263" r:id="rId306" display="http://pbs.twimg.com/profile_images/1093871474342068226/KWUj1tje_normal.jpg"/>
    <hyperlink ref="V622" r:id="rId307" display="http://pbs.twimg.com/profile_images/1093871474342068226/KWUj1tje_normal.jpg"/>
    <hyperlink ref="V617" r:id="rId308" display="http://pbs.twimg.com/profile_images/1103758377153425411/VjMDWkor_normal.jpg"/>
    <hyperlink ref="V615" r:id="rId309" display="http://pbs.twimg.com/profile_images/927398986872381441/vP1nwlTR_normal.jpg"/>
    <hyperlink ref="V676" r:id="rId310" display="http://pbs.twimg.com/profile_images/1092007264523862016/JgFk8pSf_normal.jpg"/>
    <hyperlink ref="V677" r:id="rId311" display="http://pbs.twimg.com/profile_images/1092007264523862016/JgFk8pSf_normal.jpg"/>
    <hyperlink ref="V678" r:id="rId312" display="http://pbs.twimg.com/profile_images/1092007264523862016/JgFk8pSf_normal.jpg"/>
    <hyperlink ref="V344" r:id="rId313" display="http://pbs.twimg.com/profile_images/1092007264523862016/JgFk8pSf_normal.jpg"/>
    <hyperlink ref="V679" r:id="rId314" display="http://pbs.twimg.com/profile_images/1092007264523862016/JgFk8pSf_normal.jpg"/>
    <hyperlink ref="V680" r:id="rId315" display="http://pbs.twimg.com/profile_images/1092007264523862016/JgFk8pSf_normal.jpg"/>
    <hyperlink ref="V681" r:id="rId316" display="http://pbs.twimg.com/profile_images/1092007264523862016/JgFk8pSf_normal.jpg"/>
    <hyperlink ref="V682" r:id="rId317" display="http://pbs.twimg.com/profile_images/1092007264523862016/JgFk8pSf_normal.jpg"/>
    <hyperlink ref="V683" r:id="rId318" display="http://pbs.twimg.com/profile_images/1092007264523862016/JgFk8pSf_normal.jpg"/>
    <hyperlink ref="V675" r:id="rId319" display="http://pbs.twimg.com/profile_images/927398986872381441/vP1nwlTR_normal.jpg"/>
    <hyperlink ref="V425" r:id="rId320" display="http://pbs.twimg.com/profile_images/965239487285596161/NDDpgf4Y_normal.jpg"/>
    <hyperlink ref="V426" r:id="rId321" display="http://pbs.twimg.com/profile_images/965239487285596161/NDDpgf4Y_normal.jpg"/>
    <hyperlink ref="V427" r:id="rId322" display="http://pbs.twimg.com/profile_images/965239487285596161/NDDpgf4Y_normal.jpg"/>
    <hyperlink ref="V428" r:id="rId323" display="http://pbs.twimg.com/profile_images/965239487285596161/NDDpgf4Y_normal.jpg"/>
    <hyperlink ref="V429" r:id="rId324" display="http://pbs.twimg.com/profile_images/965239487285596161/NDDpgf4Y_normal.jpg"/>
    <hyperlink ref="V430" r:id="rId325" display="http://pbs.twimg.com/profile_images/965239487285596161/NDDpgf4Y_normal.jpg"/>
    <hyperlink ref="V431" r:id="rId326" display="https://pbs.twimg.com/media/D1U4pYDXQAAQu37.jpg"/>
    <hyperlink ref="V219" r:id="rId327" display="http://pbs.twimg.com/profile_images/965239487285596161/NDDpgf4Y_normal.jpg"/>
    <hyperlink ref="V422" r:id="rId328" display="http://pbs.twimg.com/profile_images/927398986872381441/vP1nwlTR_normal.jpg"/>
    <hyperlink ref="V423" r:id="rId329" display="http://pbs.twimg.com/profile_images/927398986872381441/vP1nwlTR_normal.jpg"/>
    <hyperlink ref="V424" r:id="rId330" display="http://pbs.twimg.com/profile_images/927398986872381441/vP1nwlTR_normal.jpg"/>
    <hyperlink ref="V465" r:id="rId331" display="http://pbs.twimg.com/profile_images/1778773460/image_normal.jpg"/>
    <hyperlink ref="V337" r:id="rId332" display="http://pbs.twimg.com/profile_images/1778773460/image_normal.jpg"/>
    <hyperlink ref="V556" r:id="rId333" display="http://pbs.twimg.com/profile_images/987088157526016002/Eajs_5gF_normal.jpg"/>
    <hyperlink ref="V241" r:id="rId334" display="http://pbs.twimg.com/profile_images/1082207012358885376/2vyqAs0u_normal.jpg"/>
    <hyperlink ref="V242" r:id="rId335" display="http://pbs.twimg.com/profile_images/1082207012358885376/2vyqAs0u_normal.jpg"/>
    <hyperlink ref="V243" r:id="rId336" display="http://pbs.twimg.com/profile_images/1082207012358885376/2vyqAs0u_normal.jpg"/>
    <hyperlink ref="V244" r:id="rId337" display="http://pbs.twimg.com/profile_images/1082207012358885376/2vyqAs0u_normal.jpg"/>
    <hyperlink ref="V245" r:id="rId338" display="http://pbs.twimg.com/profile_images/1082207012358885376/2vyqAs0u_normal.jpg"/>
    <hyperlink ref="V246" r:id="rId339" display="http://pbs.twimg.com/profile_images/1082207012358885376/2vyqAs0u_normal.jpg"/>
    <hyperlink ref="V497" r:id="rId340" display="http://pbs.twimg.com/profile_images/927398986872381441/vP1nwlTR_normal.jpg"/>
    <hyperlink ref="V496" r:id="rId341" display="http://pbs.twimg.com/profile_images/1087276644623093760/dYjXMsZJ_normal.jpg"/>
    <hyperlink ref="V60" r:id="rId342" display="http://pbs.twimg.com/profile_images/1087276644623093760/dYjXMsZJ_normal.jpg"/>
    <hyperlink ref="V61" r:id="rId343" display="http://pbs.twimg.com/profile_images/1087276644623093760/dYjXMsZJ_normal.jpg"/>
    <hyperlink ref="V62" r:id="rId344" display="http://pbs.twimg.com/profile_images/1087276644623093760/dYjXMsZJ_normal.jpg"/>
    <hyperlink ref="V23" r:id="rId345" display="http://pbs.twimg.com/profile_images/1087276644623093760/dYjXMsZJ_normal.jpg"/>
    <hyperlink ref="V63" r:id="rId346" display="http://pbs.twimg.com/profile_images/1087276644623093760/dYjXMsZJ_normal.jpg"/>
    <hyperlink ref="V69" r:id="rId347" display="http://pbs.twimg.com/profile_images/1087276644623093760/dYjXMsZJ_normal.jpg"/>
    <hyperlink ref="V64" r:id="rId348" display="http://pbs.twimg.com/profile_images/1087276644623093760/dYjXMsZJ_normal.jpg"/>
    <hyperlink ref="V65" r:id="rId349" display="http://pbs.twimg.com/profile_images/1087276644623093760/dYjXMsZJ_normal.jpg"/>
    <hyperlink ref="V66" r:id="rId350" display="http://pbs.twimg.com/profile_images/1087276644623093760/dYjXMsZJ_normal.jpg"/>
    <hyperlink ref="V67" r:id="rId351" display="http://pbs.twimg.com/profile_images/1087276644623093760/dYjXMsZJ_normal.jpg"/>
    <hyperlink ref="V59" r:id="rId352" display="http://pbs.twimg.com/profile_images/1087276644623093760/dYjXMsZJ_normal.jpg"/>
    <hyperlink ref="V68" r:id="rId353" display="http://pbs.twimg.com/profile_images/1087276644623093760/dYjXMsZJ_normal.jpg"/>
    <hyperlink ref="V495" r:id="rId354" display="http://pbs.twimg.com/profile_images/458009136139993089/QS5Qx7MT_normal.jpeg"/>
    <hyperlink ref="V230" r:id="rId355" display="http://pbs.twimg.com/profile_images/1064610889687592960/mUVFG7-3_normal.jpg"/>
    <hyperlink ref="V227" r:id="rId356" display="http://pbs.twimg.com/profile_images/1064610889687592960/mUVFG7-3_normal.jpg"/>
    <hyperlink ref="V694" r:id="rId357" display="http://pbs.twimg.com/profile_images/1064610889687592960/mUVFG7-3_normal.jpg"/>
    <hyperlink ref="V240" r:id="rId358" display="http://pbs.twimg.com/profile_images/1064610889687592960/mUVFG7-3_normal.jpg"/>
    <hyperlink ref="V231" r:id="rId359" display="http://pbs.twimg.com/profile_images/1064610889687592960/mUVFG7-3_normal.jpg"/>
    <hyperlink ref="V413" r:id="rId360" display="http://pbs.twimg.com/profile_images/1064610889687592960/mUVFG7-3_normal.jpg"/>
    <hyperlink ref="V696" r:id="rId361" display="http://pbs.twimg.com/profile_images/1064610889687592960/mUVFG7-3_normal.jpg"/>
    <hyperlink ref="V232" r:id="rId362" display="http://pbs.twimg.com/profile_images/1064610889687592960/mUVFG7-3_normal.jpg"/>
    <hyperlink ref="V228" r:id="rId363" display="http://pbs.twimg.com/profile_images/1064610889687592960/mUVFG7-3_normal.jpg"/>
    <hyperlink ref="V695" r:id="rId364" display="http://pbs.twimg.com/profile_images/1064610889687592960/mUVFG7-3_normal.jpg"/>
    <hyperlink ref="V233" r:id="rId365" display="http://pbs.twimg.com/profile_images/1064610889687592960/mUVFG7-3_normal.jpg"/>
    <hyperlink ref="V368" r:id="rId366" display="http://pbs.twimg.com/profile_images/1064610889687592960/mUVFG7-3_normal.jpg"/>
    <hyperlink ref="V414" r:id="rId367" display="http://pbs.twimg.com/profile_images/1064610889687592960/mUVFG7-3_normal.jpg"/>
    <hyperlink ref="V329" r:id="rId368" display="http://pbs.twimg.com/profile_images/1064610889687592960/mUVFG7-3_normal.jpg"/>
    <hyperlink ref="V234" r:id="rId369" display="http://pbs.twimg.com/profile_images/1064610889687592960/mUVFG7-3_normal.jpg"/>
    <hyperlink ref="V415" r:id="rId370" display="http://pbs.twimg.com/profile_images/1064610889687592960/mUVFG7-3_normal.jpg"/>
    <hyperlink ref="V229" r:id="rId371" display="http://pbs.twimg.com/profile_images/1064610889687592960/mUVFG7-3_normal.jpg"/>
    <hyperlink ref="V383" r:id="rId372" display="http://pbs.twimg.com/profile_images/1064610889687592960/mUVFG7-3_normal.jpg"/>
    <hyperlink ref="V384" r:id="rId373" display="http://pbs.twimg.com/profile_images/1064610889687592960/mUVFG7-3_normal.jpg"/>
    <hyperlink ref="V235" r:id="rId374" display="http://pbs.twimg.com/profile_images/1064610889687592960/mUVFG7-3_normal.jpg"/>
    <hyperlink ref="V236" r:id="rId375" display="http://pbs.twimg.com/profile_images/1064610889687592960/mUVFG7-3_normal.jpg"/>
    <hyperlink ref="V529" r:id="rId376" display="http://pbs.twimg.com/profile_images/1064610889687592960/mUVFG7-3_normal.jpg"/>
    <hyperlink ref="V697" r:id="rId377" display="http://pbs.twimg.com/profile_images/1064610889687592960/mUVFG7-3_normal.jpg"/>
    <hyperlink ref="V237" r:id="rId378" display="http://pbs.twimg.com/profile_images/1064610889687592960/mUVFG7-3_normal.jpg"/>
    <hyperlink ref="V698" r:id="rId379" display="http://pbs.twimg.com/profile_images/1064610889687592960/mUVFG7-3_normal.jpg"/>
    <hyperlink ref="V238" r:id="rId380" display="http://pbs.twimg.com/profile_images/1064610889687592960/mUVFG7-3_normal.jpg"/>
    <hyperlink ref="V239" r:id="rId381" display="http://pbs.twimg.com/profile_images/1064610889687592960/mUVFG7-3_normal.jpg"/>
    <hyperlink ref="V416" r:id="rId382" display="http://pbs.twimg.com/profile_images/1064610889687592960/mUVFG7-3_normal.jpg"/>
    <hyperlink ref="V585" r:id="rId383" display="http://pbs.twimg.com/profile_images/1064610889687592960/mUVFG7-3_normal.jpg"/>
    <hyperlink ref="V494" r:id="rId384" display="http://pbs.twimg.com/profile_images/1103758377153425411/VjMDWkor_normal.jpg"/>
    <hyperlink ref="V493" r:id="rId385" display="http://pbs.twimg.com/profile_images/927398986872381441/vP1nwlTR_normal.jpg"/>
    <hyperlink ref="V492" r:id="rId386" display="http://pbs.twimg.com/profile_images/1085037590728896512/hyihdeeE_normal.jpg"/>
    <hyperlink ref="V706" r:id="rId387" display="http://pbs.twimg.com/profile_images/1085037590728896512/hyihdeeE_normal.jpg"/>
    <hyperlink ref="V18" r:id="rId388" display="http://pbs.twimg.com/profile_images/1085037590728896512/hyihdeeE_normal.jpg"/>
    <hyperlink ref="V298" r:id="rId389" display="http://pbs.twimg.com/profile_images/1085037590728896512/hyihdeeE_normal.jpg"/>
    <hyperlink ref="V705" r:id="rId390" display="http://pbs.twimg.com/profile_images/1085037590728896512/hyihdeeE_normal.jpg"/>
    <hyperlink ref="V82" r:id="rId391" display="http://pbs.twimg.com/profile_images/1085037590728896512/hyihdeeE_normal.jpg"/>
    <hyperlink ref="V685" r:id="rId392" display="http://pbs.twimg.com/profile_images/1085037590728896512/hyihdeeE_normal.jpg"/>
    <hyperlink ref="V83" r:id="rId393" display="http://pbs.twimg.com/profile_images/1085037590728896512/hyihdeeE_normal.jpg"/>
    <hyperlink ref="V637" r:id="rId394" display="http://pbs.twimg.com/profile_images/94246032/Photo_11_normal.jpg"/>
    <hyperlink ref="V611" r:id="rId395" display="http://pbs.twimg.com/profile_images/458009136139993089/QS5Qx7MT_normal.jpeg"/>
    <hyperlink ref="V612" r:id="rId396" display="http://pbs.twimg.com/profile_images/2185169599/coloring21.1_normal.png"/>
    <hyperlink ref="V635" r:id="rId397" display="http://pbs.twimg.com/profile_images/1083632582636523522/vb6gX9Bx_normal.jpg"/>
    <hyperlink ref="V13" r:id="rId398" display="http://pbs.twimg.com/profile_images/1083632582636523522/vb6gX9Bx_normal.jpg"/>
    <hyperlink ref="V14" r:id="rId399" display="http://pbs.twimg.com/profile_images/1083632582636523522/vb6gX9Bx_normal.jpg"/>
    <hyperlink ref="V15" r:id="rId400" display="http://pbs.twimg.com/profile_images/1083632582636523522/vb6gX9Bx_normal.jpg"/>
    <hyperlink ref="V16" r:id="rId401" display="http://pbs.twimg.com/profile_images/1083632582636523522/vb6gX9Bx_normal.jpg"/>
    <hyperlink ref="V19" r:id="rId402" display="http://pbs.twimg.com/profile_images/927398986872381441/vP1nwlTR_normal.jpg"/>
    <hyperlink ref="V22" r:id="rId403" display="http://pbs.twimg.com/profile_images/2185169599/coloring21.1_normal.png"/>
    <hyperlink ref="V708" r:id="rId404" display="http://pbs.twimg.com/profile_images/927398986872381441/vP1nwlTR_normal.jpg"/>
    <hyperlink ref="V709" r:id="rId405" display="http://pbs.twimg.com/profile_images/927398986872381441/vP1nwlTR_normal.jpg"/>
    <hyperlink ref="V707" r:id="rId406" display="http://pbs.twimg.com/profile_images/987088157526016002/Eajs_5gF_normal.jpg"/>
    <hyperlink ref="V711" r:id="rId407" display="http://pbs.twimg.com/profile_images/2185169599/coloring21.1_normal.png"/>
    <hyperlink ref="V712" r:id="rId408" display="http://pbs.twimg.com/profile_images/2185169599/coloring21.1_normal.png"/>
    <hyperlink ref="V713" r:id="rId409" display="http://pbs.twimg.com/profile_images/2185169599/coloring21.1_normal.png"/>
    <hyperlink ref="V674" r:id="rId410" display="http://pbs.twimg.com/profile_images/2185169599/coloring21.1_normal.png"/>
    <hyperlink ref="V568" r:id="rId411" display="http://pbs.twimg.com/profile_images/2185169599/coloring21.1_normal.png"/>
    <hyperlink ref="V37" r:id="rId412" display="http://pbs.twimg.com/profile_images/2185169599/coloring21.1_normal.png"/>
    <hyperlink ref="V489" r:id="rId413" display="http://pbs.twimg.com/profile_images/2185169599/coloring21.1_normal.png"/>
    <hyperlink ref="V714" r:id="rId414" display="http://pbs.twimg.com/profile_images/2185169599/coloring21.1_normal.png"/>
    <hyperlink ref="V715" r:id="rId415" display="http://pbs.twimg.com/profile_images/2185169599/coloring21.1_normal.png"/>
    <hyperlink ref="V371" r:id="rId416" display="http://pbs.twimg.com/profile_images/2185169599/coloring21.1_normal.png"/>
    <hyperlink ref="V386" r:id="rId417" display="http://pbs.twimg.com/profile_images/927398986872381441/vP1nwlTR_normal.jpg"/>
    <hyperlink ref="V154" r:id="rId418" display="http://pbs.twimg.com/profile_images/912269682870243328/mE4eu2Bt_normal.jpg"/>
    <hyperlink ref="V155" r:id="rId419" display="http://pbs.twimg.com/profile_images/912269682870243328/mE4eu2Bt_normal.jpg"/>
    <hyperlink ref="V156" r:id="rId420" display="http://pbs.twimg.com/profile_images/912269682870243328/mE4eu2Bt_normal.jpg"/>
    <hyperlink ref="V157" r:id="rId421" display="http://pbs.twimg.com/profile_images/912269682870243328/mE4eu2Bt_normal.jpg"/>
    <hyperlink ref="V158" r:id="rId422" display="http://pbs.twimg.com/profile_images/912269682870243328/mE4eu2Bt_normal.jpg"/>
    <hyperlink ref="V159" r:id="rId423" display="http://pbs.twimg.com/profile_images/912269682870243328/mE4eu2Bt_normal.jpg"/>
    <hyperlink ref="V160" r:id="rId424" display="http://pbs.twimg.com/profile_images/912269682870243328/mE4eu2Bt_normal.jpg"/>
    <hyperlink ref="V161" r:id="rId425" display="http://pbs.twimg.com/profile_images/912269682870243328/mE4eu2Bt_normal.jpg"/>
    <hyperlink ref="V162" r:id="rId426" display="http://pbs.twimg.com/profile_images/912269682870243328/mE4eu2Bt_normal.jpg"/>
    <hyperlink ref="V163" r:id="rId427" display="http://pbs.twimg.com/profile_images/912269682870243328/mE4eu2Bt_normal.jpg"/>
    <hyperlink ref="V164" r:id="rId428" display="http://pbs.twimg.com/profile_images/912269682870243328/mE4eu2Bt_normal.jpg"/>
    <hyperlink ref="V165" r:id="rId429" display="http://pbs.twimg.com/profile_images/912269682870243328/mE4eu2Bt_normal.jpg"/>
    <hyperlink ref="V166" r:id="rId430" display="http://pbs.twimg.com/profile_images/912269682870243328/mE4eu2Bt_normal.jpg"/>
    <hyperlink ref="V167" r:id="rId431" display="http://pbs.twimg.com/profile_images/912269682870243328/mE4eu2Bt_normal.jpg"/>
    <hyperlink ref="V168" r:id="rId432" display="http://pbs.twimg.com/profile_images/912269682870243328/mE4eu2Bt_normal.jpg"/>
    <hyperlink ref="V169" r:id="rId433" display="http://pbs.twimg.com/profile_images/912269682870243328/mE4eu2Bt_normal.jpg"/>
    <hyperlink ref="V170" r:id="rId434" display="http://pbs.twimg.com/profile_images/912269682870243328/mE4eu2Bt_normal.jpg"/>
    <hyperlink ref="V171" r:id="rId435" display="http://pbs.twimg.com/profile_images/912269682870243328/mE4eu2Bt_normal.jpg"/>
    <hyperlink ref="V172" r:id="rId436" display="http://pbs.twimg.com/profile_images/912269682870243328/mE4eu2Bt_normal.jpg"/>
    <hyperlink ref="V173" r:id="rId437" display="http://pbs.twimg.com/profile_images/912269682870243328/mE4eu2Bt_normal.jpg"/>
    <hyperlink ref="V174" r:id="rId438" display="http://pbs.twimg.com/profile_images/912269682870243328/mE4eu2Bt_normal.jpg"/>
    <hyperlink ref="V175" r:id="rId439" display="http://pbs.twimg.com/profile_images/912269682870243328/mE4eu2Bt_normal.jpg"/>
    <hyperlink ref="V176" r:id="rId440" display="http://pbs.twimg.com/profile_images/912269682870243328/mE4eu2Bt_normal.jpg"/>
    <hyperlink ref="V177" r:id="rId441" display="http://pbs.twimg.com/profile_images/912269682870243328/mE4eu2Bt_normal.jpg"/>
    <hyperlink ref="V178" r:id="rId442" display="http://pbs.twimg.com/profile_images/912269682870243328/mE4eu2Bt_normal.jpg"/>
    <hyperlink ref="V129" r:id="rId443" display="http://pbs.twimg.com/profile_images/378800000369604699/c0ebbb1cb39f77695b5b2e5e133e690e_normal.jpeg"/>
    <hyperlink ref="V297" r:id="rId444" display="http://pbs.twimg.com/profile_images/1077030808412577792/tIZogSMj_normal.jpg"/>
    <hyperlink ref="V385" r:id="rId445" display="http://pbs.twimg.com/profile_images/458009136139993089/QS5Qx7MT_normal.jpeg"/>
    <hyperlink ref="V381" r:id="rId446" display="http://pbs.twimg.com/profile_images/927398986872381441/vP1nwlTR_normal.jpg"/>
    <hyperlink ref="V382" r:id="rId447" display="http://pbs.twimg.com/profile_images/927398986872381441/vP1nwlTR_normal.jpg"/>
    <hyperlink ref="V150" r:id="rId448" display="http://pbs.twimg.com/profile_images/1077030808412577792/tIZogSMj_normal.jpg"/>
    <hyperlink ref="V147" r:id="rId449" display="http://pbs.twimg.com/profile_images/1077030808412577792/tIZogSMj_normal.jpg"/>
    <hyperlink ref="V148" r:id="rId450" display="http://pbs.twimg.com/profile_images/1077030808412577792/tIZogSMj_normal.jpg"/>
    <hyperlink ref="V149" r:id="rId451" display="http://pbs.twimg.com/profile_images/1077030808412577792/tIZogSMj_normal.jpg"/>
    <hyperlink ref="V146" r:id="rId452" display="http://pbs.twimg.com/profile_images/1077030808412577792/tIZogSMj_normal.jpg"/>
    <hyperlink ref="V689" r:id="rId453" display="http://pbs.twimg.com/profile_images/1949406327/image_normal.jpg"/>
    <hyperlink ref="V180" r:id="rId454" display="http://pbs.twimg.com/profile_images/1949406327/image_normal.jpg"/>
    <hyperlink ref="V646" r:id="rId455" display="http://pbs.twimg.com/profile_images/1949406327/image_normal.jpg"/>
    <hyperlink ref="V647" r:id="rId456" display="http://pbs.twimg.com/profile_images/1949406327/image_normal.jpg"/>
    <hyperlink ref="V181" r:id="rId457" display="http://pbs.twimg.com/profile_images/1949406327/image_normal.jpg"/>
    <hyperlink ref="V387" r:id="rId458" display="http://pbs.twimg.com/profile_images/997372495325024256/UrwbgfGa_normal.jpg"/>
    <hyperlink ref="V388" r:id="rId459" display="http://pbs.twimg.com/profile_images/1096537179264831489/RWrs3QYn_normal.png"/>
    <hyperlink ref="V435" r:id="rId460" display="http://pbs.twimg.com/profile_images/1058426965856845826/jfqeefQ1_normal.jpg"/>
    <hyperlink ref="V436" r:id="rId461" display="http://pbs.twimg.com/profile_images/1058426965856845826/jfqeefQ1_normal.jpg"/>
    <hyperlink ref="V437" r:id="rId462" display="http://pbs.twimg.com/profile_images/1058426965856845826/jfqeefQ1_normal.jpg"/>
    <hyperlink ref="V438" r:id="rId463" display="http://pbs.twimg.com/profile_images/1058426965856845826/jfqeefQ1_normal.jpg"/>
    <hyperlink ref="V439" r:id="rId464" display="http://pbs.twimg.com/profile_images/1058426965856845826/jfqeefQ1_normal.jpg"/>
    <hyperlink ref="V440" r:id="rId465" display="http://pbs.twimg.com/profile_images/1058426965856845826/jfqeefQ1_normal.jpg"/>
    <hyperlink ref="V441" r:id="rId466" display="http://pbs.twimg.com/profile_images/1058426965856845826/jfqeefQ1_normal.jpg"/>
    <hyperlink ref="V442" r:id="rId467" display="http://pbs.twimg.com/profile_images/1058426965856845826/jfqeefQ1_normal.jpg"/>
    <hyperlink ref="V443" r:id="rId468" display="http://pbs.twimg.com/profile_images/1058426965856845826/jfqeefQ1_normal.jpg"/>
    <hyperlink ref="V434" r:id="rId469" display="http://pbs.twimg.com/profile_images/1089543964561154049/o51QX-Ox_normal.jpg"/>
    <hyperlink ref="V255" r:id="rId470" display="http://pbs.twimg.com/profile_images/925371046932418561/Iv4d247k_normal.jpg"/>
    <hyperlink ref="V250" r:id="rId471" display="http://pbs.twimg.com/profile_images/925371046932418561/Iv4d247k_normal.jpg"/>
    <hyperlink ref="V251" r:id="rId472" display="http://pbs.twimg.com/profile_images/925371046932418561/Iv4d247k_normal.jpg"/>
    <hyperlink ref="V30" r:id="rId473" display="http://pbs.twimg.com/profile_images/925371046932418561/Iv4d247k_normal.jpg"/>
    <hyperlink ref="V252" r:id="rId474" display="http://pbs.twimg.com/profile_images/925371046932418561/Iv4d247k_normal.jpg"/>
    <hyperlink ref="V253" r:id="rId475" display="http://pbs.twimg.com/profile_images/925371046932418561/Iv4d247k_normal.jpg"/>
    <hyperlink ref="V249" r:id="rId476" display="http://pbs.twimg.com/profile_images/925371046932418561/Iv4d247k_normal.jpg"/>
    <hyperlink ref="V479" r:id="rId477" display="http://pbs.twimg.com/profile_images/925371046932418561/Iv4d247k_normal.jpg"/>
    <hyperlink ref="V330" r:id="rId478" display="http://pbs.twimg.com/profile_images/925371046932418561/Iv4d247k_normal.jpg"/>
    <hyperlink ref="V254" r:id="rId479" display="http://pbs.twimg.com/profile_images/925371046932418561/Iv4d247k_normal.jpg"/>
    <hyperlink ref="V517" r:id="rId480" display="http://pbs.twimg.com/profile_images/822673535835508736/fqUE99zr_normal.jpg"/>
    <hyperlink ref="V515" r:id="rId481" display="http://pbs.twimg.com/profile_images/987088157526016002/Eajs_5gF_normal.jpg"/>
    <hyperlink ref="V516" r:id="rId482" display="http://pbs.twimg.com/profile_images/1089543964561154049/o51QX-Ox_normal.jpg"/>
    <hyperlink ref="V258" r:id="rId483" display="http://pbs.twimg.com/profile_images/763393229089714176/525TTZZS_normal.jpg"/>
    <hyperlink ref="V547" r:id="rId484" display="http://pbs.twimg.com/profile_images/763393229089714176/525TTZZS_normal.jpg"/>
    <hyperlink ref="V548" r:id="rId485" display="http://pbs.twimg.com/profile_images/763393229089714176/525TTZZS_normal.jpg"/>
    <hyperlink ref="V549" r:id="rId486" display="http://pbs.twimg.com/profile_images/763393229089714176/525TTZZS_normal.jpg"/>
    <hyperlink ref="V550" r:id="rId487" display="http://pbs.twimg.com/profile_images/763393229089714176/525TTZZS_normal.jpg"/>
    <hyperlink ref="V551" r:id="rId488" display="http://pbs.twimg.com/profile_images/763393229089714176/525TTZZS_normal.jpg"/>
    <hyperlink ref="V552" r:id="rId489" display="http://pbs.twimg.com/profile_images/763393229089714176/525TTZZS_normal.jpg"/>
    <hyperlink ref="V553" r:id="rId490" display="http://pbs.twimg.com/profile_images/763393229089714176/525TTZZS_normal.jpg"/>
    <hyperlink ref="V554" r:id="rId491" display="http://pbs.twimg.com/profile_images/763393229089714176/525TTZZS_normal.jpg"/>
    <hyperlink ref="V555" r:id="rId492" display="http://pbs.twimg.com/profile_images/763393229089714176/525TTZZS_normal.jpg"/>
    <hyperlink ref="V544" r:id="rId493" display="http://pbs.twimg.com/profile_images/927398986872381441/vP1nwlTR_normal.jpg"/>
    <hyperlink ref="V543" r:id="rId494" display="http://pbs.twimg.com/profile_images/927398986872381441/vP1nwlTR_normal.jpg"/>
    <hyperlink ref="V545" r:id="rId495" display="http://pbs.twimg.com/profile_images/927398986872381441/vP1nwlTR_normal.jpg"/>
    <hyperlink ref="V546" r:id="rId496" display="http://pbs.twimg.com/profile_images/1089543964561154049/o51QX-Ox_normal.jpg"/>
    <hyperlink ref="V639" r:id="rId497" display="http://pbs.twimg.com/profile_images/1072018833186177025/rzmE5pRi_normal.jpg"/>
    <hyperlink ref="V420" r:id="rId498" display="http://pbs.twimg.com/profile_images/458009136139993089/QS5Qx7MT_normal.jpeg"/>
    <hyperlink ref="V193" r:id="rId499" display="http://pbs.twimg.com/profile_images/927398986872381441/vP1nwlTR_normal.jpg"/>
    <hyperlink ref="V194" r:id="rId500" display="http://pbs.twimg.com/profile_images/927398986872381441/vP1nwlTR_normal.jpg"/>
    <hyperlink ref="V195" r:id="rId501" display="http://pbs.twimg.com/profile_images/927398986872381441/vP1nwlTR_normal.jpg"/>
    <hyperlink ref="V196" r:id="rId502" display="http://pbs.twimg.com/profile_images/927398986872381441/vP1nwlTR_normal.jpg"/>
    <hyperlink ref="V197" r:id="rId503" display="http://pbs.twimg.com/profile_images/927398986872381441/vP1nwlTR_normal.jpg"/>
    <hyperlink ref="V198" r:id="rId504" display="http://pbs.twimg.com/profile_images/927398986872381441/vP1nwlTR_normal.jpg"/>
    <hyperlink ref="V199" r:id="rId505" display="http://pbs.twimg.com/profile_images/927398986872381441/vP1nwlTR_normal.jpg"/>
    <hyperlink ref="V323" r:id="rId506" display="http://pbs.twimg.com/profile_images/927398986872381441/vP1nwlTR_normal.jpg"/>
    <hyperlink ref="V324" r:id="rId507" display="http://pbs.twimg.com/profile_images/927398986872381441/vP1nwlTR_normal.jpg"/>
    <hyperlink ref="V200" r:id="rId508" display="http://pbs.twimg.com/profile_images/927398986872381441/vP1nwlTR_normal.jpg"/>
    <hyperlink ref="V447" r:id="rId509" display="http://pbs.twimg.com/profile_images/927398986872381441/vP1nwlTR_normal.jpg"/>
    <hyperlink ref="V473" r:id="rId510" display="http://pbs.twimg.com/profile_images/927398986872381441/vP1nwlTR_normal.jpg"/>
    <hyperlink ref="V27" r:id="rId511" display="http://pbs.twimg.com/profile_images/927398986872381441/vP1nwlTR_normal.jpg"/>
    <hyperlink ref="V185" r:id="rId512" display="http://pbs.twimg.com/profile_images/927398986872381441/vP1nwlTR_normal.jpg"/>
    <hyperlink ref="V186" r:id="rId513" display="http://pbs.twimg.com/profile_images/927398986872381441/vP1nwlTR_normal.jpg"/>
    <hyperlink ref="V201" r:id="rId514" display="http://pbs.twimg.com/profile_images/927398986872381441/vP1nwlTR_normal.jpg"/>
    <hyperlink ref="V202" r:id="rId515" display="http://pbs.twimg.com/profile_images/927398986872381441/vP1nwlTR_normal.jpg"/>
    <hyperlink ref="V203" r:id="rId516" display="http://pbs.twimg.com/profile_images/927398986872381441/vP1nwlTR_normal.jpg"/>
    <hyperlink ref="V204" r:id="rId517" display="http://pbs.twimg.com/profile_images/927398986872381441/vP1nwlTR_normal.jpg"/>
    <hyperlink ref="V205" r:id="rId518" display="http://pbs.twimg.com/profile_images/927398986872381441/vP1nwlTR_normal.jpg"/>
    <hyperlink ref="V206" r:id="rId519" display="http://pbs.twimg.com/profile_images/927398986872381441/vP1nwlTR_normal.jpg"/>
    <hyperlink ref="V207" r:id="rId520" display="http://pbs.twimg.com/profile_images/927398986872381441/vP1nwlTR_normal.jpg"/>
    <hyperlink ref="V690" r:id="rId521" display="http://pbs.twimg.com/profile_images/927398986872381441/vP1nwlTR_normal.jpg"/>
    <hyperlink ref="V400" r:id="rId522" display="http://pbs.twimg.com/profile_images/927398986872381441/vP1nwlTR_normal.jpg"/>
    <hyperlink ref="V208" r:id="rId523" display="http://pbs.twimg.com/profile_images/927398986872381441/vP1nwlTR_normal.jpg"/>
    <hyperlink ref="V209" r:id="rId524" display="http://pbs.twimg.com/profile_images/927398986872381441/vP1nwlTR_normal.jpg"/>
    <hyperlink ref="V187" r:id="rId525" display="http://pbs.twimg.com/profile_images/927398986872381441/vP1nwlTR_normal.jpg"/>
    <hyperlink ref="V210" r:id="rId526" display="http://pbs.twimg.com/profile_images/927398986872381441/vP1nwlTR_normal.jpg"/>
    <hyperlink ref="V401" r:id="rId527" display="http://pbs.twimg.com/profile_images/927398986872381441/vP1nwlTR_normal.jpg"/>
    <hyperlink ref="V402" r:id="rId528" display="http://pbs.twimg.com/profile_images/927398986872381441/vP1nwlTR_normal.jpg"/>
    <hyperlink ref="V182" r:id="rId529" display="http://pbs.twimg.com/profile_images/927398986872381441/vP1nwlTR_normal.jpg"/>
    <hyperlink ref="V691" r:id="rId530" display="http://pbs.twimg.com/profile_images/927398986872381441/vP1nwlTR_normal.jpg"/>
    <hyperlink ref="V211" r:id="rId531" display="http://pbs.twimg.com/profile_images/927398986872381441/vP1nwlTR_normal.jpg"/>
    <hyperlink ref="V403" r:id="rId532" display="http://pbs.twimg.com/profile_images/927398986872381441/vP1nwlTR_normal.jpg"/>
    <hyperlink ref="V361" r:id="rId533" display="http://pbs.twimg.com/profile_images/927398986872381441/vP1nwlTR_normal.jpg"/>
    <hyperlink ref="V692" r:id="rId534" display="http://pbs.twimg.com/profile_images/927398986872381441/vP1nwlTR_normal.jpg"/>
    <hyperlink ref="V188" r:id="rId535" display="http://pbs.twimg.com/profile_images/927398986872381441/vP1nwlTR_normal.jpg"/>
    <hyperlink ref="V183" r:id="rId536" display="http://pbs.twimg.com/profile_images/927398986872381441/vP1nwlTR_normal.jpg"/>
    <hyperlink ref="V184" r:id="rId537" display="http://pbs.twimg.com/profile_images/927398986872381441/vP1nwlTR_normal.jpg"/>
    <hyperlink ref="V212" r:id="rId538" display="http://pbs.twimg.com/profile_images/927398986872381441/vP1nwlTR_normal.jpg"/>
    <hyperlink ref="V404" r:id="rId539" display="http://pbs.twimg.com/profile_images/927398986872381441/vP1nwlTR_normal.jpg"/>
    <hyperlink ref="V362" r:id="rId540" display="http://pbs.twimg.com/profile_images/927398986872381441/vP1nwlTR_normal.jpg"/>
    <hyperlink ref="V526" r:id="rId541" display="http://pbs.twimg.com/profile_images/927398986872381441/vP1nwlTR_normal.jpg"/>
    <hyperlink ref="V583" r:id="rId542" display="http://pbs.twimg.com/profile_images/927398986872381441/vP1nwlTR_normal.jpg"/>
    <hyperlink ref="V648" r:id="rId543" display="http://pbs.twimg.com/profile_images/927398986872381441/vP1nwlTR_normal.jpg"/>
    <hyperlink ref="V213" r:id="rId544" display="http://pbs.twimg.com/profile_images/927398986872381441/vP1nwlTR_normal.jpg"/>
    <hyperlink ref="V405" r:id="rId545" display="http://pbs.twimg.com/profile_images/927398986872381441/vP1nwlTR_normal.jpg"/>
    <hyperlink ref="V406" r:id="rId546" display="http://pbs.twimg.com/profile_images/927398986872381441/vP1nwlTR_normal.jpg"/>
    <hyperlink ref="V693" r:id="rId547" display="http://pbs.twimg.com/profile_images/927398986872381441/vP1nwlTR_normal.jpg"/>
    <hyperlink ref="V189" r:id="rId548" display="http://pbs.twimg.com/profile_images/927398986872381441/vP1nwlTR_normal.jpg"/>
    <hyperlink ref="V407" r:id="rId549" display="http://pbs.twimg.com/profile_images/927398986872381441/vP1nwlTR_normal.jpg"/>
    <hyperlink ref="V408" r:id="rId550" display="http://pbs.twimg.com/profile_images/927398986872381441/vP1nwlTR_normal.jpg"/>
    <hyperlink ref="V190" r:id="rId551" display="http://pbs.twimg.com/profile_images/927398986872381441/vP1nwlTR_normal.jpg"/>
    <hyperlink ref="V214" r:id="rId552" display="http://pbs.twimg.com/profile_images/927398986872381441/vP1nwlTR_normal.jpg"/>
    <hyperlink ref="V325" r:id="rId553" display="http://pbs.twimg.com/profile_images/927398986872381441/vP1nwlTR_normal.jpg"/>
    <hyperlink ref="V584" r:id="rId554" display="http://pbs.twimg.com/profile_images/927398986872381441/vP1nwlTR_normal.jpg"/>
    <hyperlink ref="V363" r:id="rId555" display="http://pbs.twimg.com/profile_images/927398986872381441/vP1nwlTR_normal.jpg"/>
    <hyperlink ref="V364" r:id="rId556" display="http://pbs.twimg.com/profile_images/927398986872381441/vP1nwlTR_normal.jpg"/>
    <hyperlink ref="V215" r:id="rId557" display="http://pbs.twimg.com/profile_images/927398986872381441/vP1nwlTR_normal.jpg"/>
    <hyperlink ref="V216" r:id="rId558" display="http://pbs.twimg.com/profile_images/927398986872381441/vP1nwlTR_normal.jpg"/>
    <hyperlink ref="V191" r:id="rId559" display="http://pbs.twimg.com/profile_images/927398986872381441/vP1nwlTR_normal.jpg"/>
    <hyperlink ref="V217" r:id="rId560" display="http://pbs.twimg.com/profile_images/927398986872381441/vP1nwlTR_normal.jpg"/>
    <hyperlink ref="V192" r:id="rId561" display="http://pbs.twimg.com/profile_images/927398986872381441/vP1nwlTR_normal.jpg"/>
    <hyperlink ref="V409" r:id="rId562" display="http://pbs.twimg.com/profile_images/927398986872381441/vP1nwlTR_normal.jpg"/>
    <hyperlink ref="V448" r:id="rId563" display="http://pbs.twimg.com/profile_images/927398986872381441/vP1nwlTR_normal.jpg"/>
    <hyperlink ref="V218" r:id="rId564" display="http://pbs.twimg.com/profile_images/927398986872381441/vP1nwlTR_normal.jpg"/>
    <hyperlink ref="V326" r:id="rId565" display="http://pbs.twimg.com/profile_images/927398986872381441/vP1nwlTR_normal.jpg"/>
    <hyperlink ref="V397" r:id="rId566" display="http://pbs.twimg.com/profile_images/987088157526016002/Eajs_5gF_normal.jpg"/>
    <hyperlink ref="V398" r:id="rId567" display="http://pbs.twimg.com/profile_images/987088157526016002/Eajs_5gF_normal.jpg"/>
    <hyperlink ref="V399" r:id="rId568" display="http://pbs.twimg.com/profile_images/987088157526016002/Eajs_5gF_normal.jpg"/>
    <hyperlink ref="V410" r:id="rId569" display="http://pbs.twimg.com/profile_images/1089543964561154049/o51QX-Ox_normal.jpg"/>
    <hyperlink ref="V411" r:id="rId570" display="http://pbs.twimg.com/profile_images/1089543964561154049/o51QX-Ox_normal.jpg"/>
    <hyperlink ref="V412" r:id="rId571" display="http://pbs.twimg.com/profile_images/1089543964561154049/o51QX-Ox_normal.jpg"/>
    <hyperlink ref="V419" r:id="rId572" display="http://pbs.twimg.com/profile_images/880792380605181952/E9mIkMmJ_normal.jpg"/>
    <hyperlink ref="V417" r:id="rId573" display="http://pbs.twimg.com/profile_images/880792380605181952/E9mIkMmJ_normal.jpg"/>
    <hyperlink ref="V418" r:id="rId574" display="http://pbs.twimg.com/profile_images/880792380605181952/E9mIkMmJ_normal.jpg"/>
    <hyperlink ref="V220" r:id="rId575" display="http://pbs.twimg.com/profile_images/1089543964561154049/o51QX-Ox_normal.jpg"/>
    <hyperlink ref="V527" r:id="rId576" display="http://pbs.twimg.com/profile_images/1089543964561154049/o51QX-Ox_normal.jpg"/>
    <hyperlink ref="V365" r:id="rId577" display="http://pbs.twimg.com/profile_images/1089543964561154049/o51QX-Ox_normal.jpg"/>
    <hyperlink ref="V528" r:id="rId578" display="http://pbs.twimg.com/profile_images/1089543964561154049/o51QX-Ox_normal.jpg"/>
    <hyperlink ref="V650" r:id="rId579" display="http://pbs.twimg.com/profile_images/1089543964561154049/o51QX-Ox_normal.jpg"/>
    <hyperlink ref="V366" r:id="rId580" display="http://pbs.twimg.com/profile_images/1089543964561154049/o51QX-Ox_normal.jpg"/>
    <hyperlink ref="V432" r:id="rId581" display="http://pbs.twimg.com/profile_images/880792380605181952/E9mIkMmJ_normal.jpg"/>
    <hyperlink ref="V433" r:id="rId582" display="http://pbs.twimg.com/profile_images/880792380605181952/E9mIkMmJ_normal.jpg"/>
    <hyperlink ref="V539" r:id="rId583" display="http://pbs.twimg.com/profile_images/458009136139993089/QS5Qx7MT_normal.jpeg"/>
    <hyperlink ref="V538" r:id="rId584" display="http://pbs.twimg.com/profile_images/1103758377153425411/VjMDWkor_normal.jpg"/>
    <hyperlink ref="V536" r:id="rId585" display="http://pbs.twimg.com/profile_images/1103758377153425411/VjMDWkor_normal.jpg"/>
    <hyperlink ref="V537" r:id="rId586" display="http://pbs.twimg.com/profile_images/1103758377153425411/VjMDWkor_normal.jpg"/>
    <hyperlink ref="V524" r:id="rId587" display="http://pbs.twimg.com/profile_images/987088157526016002/Eajs_5gF_normal.jpg"/>
    <hyperlink ref="V525" r:id="rId588" display="http://pbs.twimg.com/profile_images/987088157526016002/Eajs_5gF_normal.jpg"/>
    <hyperlink ref="V334" r:id="rId589" display="http://pbs.twimg.com/profile_images/880792380605181952/E9mIkMmJ_normal.jpg"/>
    <hyperlink ref="V530" r:id="rId590" display="http://pbs.twimg.com/profile_images/880792380605181952/E9mIkMmJ_normal.jpg"/>
    <hyperlink ref="V531" r:id="rId591" display="http://pbs.twimg.com/profile_images/880792380605181952/E9mIkMmJ_normal.jpg"/>
    <hyperlink ref="V532" r:id="rId592" display="http://pbs.twimg.com/profile_images/880792380605181952/E9mIkMmJ_normal.jpg"/>
    <hyperlink ref="V533" r:id="rId593" display="http://pbs.twimg.com/profile_images/880792380605181952/E9mIkMmJ_normal.jpg"/>
    <hyperlink ref="V534" r:id="rId594" display="http://pbs.twimg.com/profile_images/880792380605181952/E9mIkMmJ_normal.jpg"/>
    <hyperlink ref="V535" r:id="rId595" display="http://pbs.twimg.com/profile_images/880792380605181952/E9mIkMmJ_normal.jpg"/>
    <hyperlink ref="V332" r:id="rId596" display="http://pbs.twimg.com/profile_images/880792380605181952/E9mIkMmJ_normal.jpg"/>
    <hyperlink ref="V590" r:id="rId597" display="http://pbs.twimg.com/profile_images/880792380605181952/E9mIkMmJ_normal.jpg"/>
    <hyperlink ref="V333" r:id="rId598" display="http://pbs.twimg.com/profile_images/880792380605181952/E9mIkMmJ_normal.jpg"/>
    <hyperlink ref="V247" r:id="rId599" display="http://pbs.twimg.com/profile_images/579764749770067970/B4ikz9fA_normal.png"/>
    <hyperlink ref="V273" r:id="rId600" display="http://pbs.twimg.com/profile_images/756355143671554050/5BB05DG8_normal.jpg"/>
    <hyperlink ref="V274" r:id="rId601" display="http://pbs.twimg.com/profile_images/756355143671554050/5BB05DG8_normal.jpg"/>
    <hyperlink ref="V275" r:id="rId602" display="http://pbs.twimg.com/profile_images/756355143671554050/5BB05DG8_normal.jpg"/>
    <hyperlink ref="V276" r:id="rId603" display="http://pbs.twimg.com/profile_images/756355143671554050/5BB05DG8_normal.jpg"/>
    <hyperlink ref="V277" r:id="rId604" display="http://pbs.twimg.com/profile_images/756355143671554050/5BB05DG8_normal.jpg"/>
    <hyperlink ref="V701" r:id="rId605" display="http://pbs.twimg.com/profile_images/458009136139993089/QS5Qx7MT_normal.jpeg"/>
    <hyperlink ref="V686" r:id="rId606" display="http://pbs.twimg.com/profile_images/987088157526016002/Eajs_5gF_normal.jpg"/>
    <hyperlink ref="V687" r:id="rId607" display="http://pbs.twimg.com/profile_images/987088157526016002/Eajs_5gF_normal.jpg"/>
    <hyperlink ref="V688" r:id="rId608" display="http://pbs.twimg.com/profile_images/851460547140886533/tEIJdmMh_normal.jpg"/>
    <hyperlink ref="V151" r:id="rId609" display="http://pbs.twimg.com/profile_images/851460547140886533/tEIJdmMh_normal.jpg"/>
    <hyperlink ref="V152" r:id="rId610" display="http://pbs.twimg.com/profile_images/851460547140886533/tEIJdmMh_normal.jpg"/>
    <hyperlink ref="V153" r:id="rId611" display="http://pbs.twimg.com/profile_images/851460547140886533/tEIJdmMh_normal.jpg"/>
    <hyperlink ref="V271" r:id="rId612" display="http://pbs.twimg.com/profile_images/1080500564620992516/dX6su2Cn_normal.jpg"/>
    <hyperlink ref="V272" r:id="rId613" display="http://pbs.twimg.com/profile_images/1080500564620992516/dX6su2Cn_normal.jpg"/>
    <hyperlink ref="V655" r:id="rId614" display="http://pbs.twimg.com/profile_images/822673535835508736/fqUE99zr_normal.jpg"/>
    <hyperlink ref="V661" r:id="rId615" display="http://pbs.twimg.com/profile_images/458009136139993089/QS5Qx7MT_normal.jpeg"/>
    <hyperlink ref="V662" r:id="rId616" display="http://pbs.twimg.com/profile_images/458009136139993089/QS5Qx7MT_normal.jpeg"/>
    <hyperlink ref="V268" r:id="rId617" display="http://pbs.twimg.com/profile_images/458009136139993089/QS5Qx7MT_normal.jpeg"/>
    <hyperlink ref="V663" r:id="rId618" display="http://pbs.twimg.com/profile_images/458009136139993089/QS5Qx7MT_normal.jpeg"/>
    <hyperlink ref="V664" r:id="rId619" display="http://pbs.twimg.com/profile_images/458009136139993089/QS5Qx7MT_normal.jpeg"/>
    <hyperlink ref="V565" r:id="rId620" display="http://pbs.twimg.com/profile_images/458009136139993089/QS5Qx7MT_normal.jpeg"/>
    <hyperlink ref="V33" r:id="rId621" display="http://pbs.twimg.com/profile_images/458009136139993089/QS5Qx7MT_normal.jpeg"/>
    <hyperlink ref="V485" r:id="rId622" display="http://pbs.twimg.com/profile_images/458009136139993089/QS5Qx7MT_normal.jpeg"/>
    <hyperlink ref="V665" r:id="rId623" display="http://pbs.twimg.com/profile_images/458009136139993089/QS5Qx7MT_normal.jpeg"/>
    <hyperlink ref="V666" r:id="rId624" display="http://pbs.twimg.com/profile_images/458009136139993089/QS5Qx7MT_normal.jpeg"/>
    <hyperlink ref="V484" r:id="rId625" display="http://pbs.twimg.com/profile_images/458009136139993089/QS5Qx7MT_normal.jpeg"/>
    <hyperlink ref="V610" r:id="rId626" display="http://pbs.twimg.com/profile_images/458009136139993089/QS5Qx7MT_normal.jpeg"/>
    <hyperlink ref="V270" r:id="rId627" display="http://pbs.twimg.com/profile_images/458009136139993089/QS5Qx7MT_normal.jpeg"/>
    <hyperlink ref="V667" r:id="rId628" display="http://pbs.twimg.com/profile_images/458009136139993089/QS5Qx7MT_normal.jpeg"/>
    <hyperlink ref="V668" r:id="rId629" display="http://pbs.twimg.com/profile_images/458009136139993089/QS5Qx7MT_normal.jpeg"/>
    <hyperlink ref="V267" r:id="rId630" display="http://pbs.twimg.com/profile_images/458009136139993089/QS5Qx7MT_normal.jpeg"/>
    <hyperlink ref="V669" r:id="rId631" display="http://pbs.twimg.com/profile_images/458009136139993089/QS5Qx7MT_normal.jpeg"/>
    <hyperlink ref="V670" r:id="rId632" display="http://pbs.twimg.com/profile_images/458009136139993089/QS5Qx7MT_normal.jpeg"/>
    <hyperlink ref="V269" r:id="rId633" display="http://pbs.twimg.com/profile_images/458009136139993089/QS5Qx7MT_normal.jpeg"/>
    <hyperlink ref="V640" r:id="rId634" display="http://pbs.twimg.com/profile_images/987088157526016002/Eajs_5gF_normal.jpg"/>
    <hyperlink ref="V641" r:id="rId635" display="http://pbs.twimg.com/profile_images/987088157526016002/Eajs_5gF_normal.jpg"/>
    <hyperlink ref="V642" r:id="rId636" display="http://pbs.twimg.com/profile_images/987088157526016002/Eajs_5gF_normal.jpg"/>
    <hyperlink ref="V673" r:id="rId637" display="http://pbs.twimg.com/profile_images/619659289469169664/PHkYDzJx_normal.jpg"/>
    <hyperlink ref="V672" r:id="rId638" display="http://pbs.twimg.com/profile_images/619659289469169664/PHkYDzJx_normal.jpg"/>
    <hyperlink ref="V468" r:id="rId639" display="http://pbs.twimg.com/profile_images/984919187884736513/MqW29PWY_normal.jpg"/>
    <hyperlink ref="V469" r:id="rId640" display="http://pbs.twimg.com/profile_images/984919187884736513/MqW29PWY_normal.jpg"/>
    <hyperlink ref="V467" r:id="rId641" display="http://pbs.twimg.com/profile_images/984919187884736513/MqW29PWY_normal.jpg"/>
    <hyperlink ref="V471" r:id="rId642" display="http://pbs.twimg.com/profile_images/984919187884736513/MqW29PWY_normal.jpg"/>
    <hyperlink ref="V470" r:id="rId643" display="http://pbs.twimg.com/profile_images/984919187884736513/MqW29PWY_normal.jpg"/>
    <hyperlink ref="V474" r:id="rId644" display="http://pbs.twimg.com/profile_images/822673535835508736/fqUE99zr_normal.jpg"/>
    <hyperlink ref="V475" r:id="rId645" display="http://pbs.twimg.com/profile_images/822673535835508736/fqUE99zr_normal.jpg"/>
    <hyperlink ref="V476" r:id="rId646" display="http://pbs.twimg.com/profile_images/822673535835508736/fqUE99zr_normal.jpg"/>
    <hyperlink ref="V226" r:id="rId647" display="http://pbs.twimg.com/profile_images/822673535835508736/fqUE99zr_normal.jpg"/>
    <hyperlink ref="V477" r:id="rId648" display="http://pbs.twimg.com/profile_images/822673535835508736/fqUE99zr_normal.jpg"/>
    <hyperlink ref="V28" r:id="rId649" display="http://pbs.twimg.com/profile_images/822673535835508736/fqUE99zr_normal.jpg"/>
    <hyperlink ref="V561" r:id="rId650" display="http://pbs.twimg.com/profile_images/822673535835508736/fqUE99zr_normal.jpg"/>
    <hyperlink ref="V29" r:id="rId651" display="http://pbs.twimg.com/profile_images/822673535835508736/fqUE99zr_normal.jpg"/>
    <hyperlink ref="V478" r:id="rId652" display="http://pbs.twimg.com/profile_images/822673535835508736/fqUE99zr_normal.jpg"/>
    <hyperlink ref="V481" r:id="rId653" display="http://pbs.twimg.com/profile_images/1103758377153425411/VjMDWkor_normal.jpg"/>
    <hyperlink ref="V480" r:id="rId654" display="http://pbs.twimg.com/profile_images/1103758377153425411/VjMDWkor_normal.jpg"/>
    <hyperlink ref="V487" r:id="rId655" display="http://pbs.twimg.com/profile_images/619659289469169664/PHkYDzJx_normal.jpg"/>
    <hyperlink ref="V488" r:id="rId656" display="http://pbs.twimg.com/profile_images/619659289469169664/PHkYDzJx_normal.jpg"/>
    <hyperlink ref="V486" r:id="rId657" display="http://pbs.twimg.com/profile_images/619659289469169664/PHkYDzJx_normal.jpg"/>
    <hyperlink ref="V560" r:id="rId658" display="http://pbs.twimg.com/profile_images/984919187884736513/MqW29PWY_normal.jpg"/>
    <hyperlink ref="V558" r:id="rId659" display="http://pbs.twimg.com/profile_images/984919187884736513/MqW29PWY_normal.jpg"/>
    <hyperlink ref="V559" r:id="rId660" display="http://pbs.twimg.com/profile_images/984919187884736513/MqW29PWY_normal.jpg"/>
    <hyperlink ref="V562" r:id="rId661" display="http://pbs.twimg.com/profile_images/1032311860077318146/IQo7rzU-_normal.jpg"/>
    <hyperlink ref="V566" r:id="rId662" display="http://pbs.twimg.com/profile_images/619659289469169664/PHkYDzJx_normal.jpg"/>
    <hyperlink ref="V567" r:id="rId663" display="http://pbs.twimg.com/profile_images/619659289469169664/PHkYDzJx_normal.jpg"/>
    <hyperlink ref="V77" r:id="rId664" display="http://pbs.twimg.com/profile_images/984919187884736513/MqW29PWY_normal.jpg"/>
    <hyperlink ref="V78" r:id="rId665" display="http://pbs.twimg.com/profile_images/984919187884736513/MqW29PWY_normal.jpg"/>
    <hyperlink ref="V79" r:id="rId666" display="http://pbs.twimg.com/profile_images/984919187884736513/MqW29PWY_normal.jpg"/>
    <hyperlink ref="V80" r:id="rId667" display="http://pbs.twimg.com/profile_images/984919187884736513/MqW29PWY_normal.jpg"/>
    <hyperlink ref="V81" r:id="rId668" display="http://pbs.twimg.com/profile_images/984919187884736513/MqW29PWY_normal.jpg"/>
    <hyperlink ref="V34" r:id="rId669" display="http://pbs.twimg.com/profile_images/619659289469169664/PHkYDzJx_normal.jpg"/>
    <hyperlink ref="V35" r:id="rId670" display="http://pbs.twimg.com/profile_images/619659289469169664/PHkYDzJx_normal.jpg"/>
    <hyperlink ref="V36" r:id="rId671" display="http://pbs.twimg.com/profile_images/619659289469169664/PHkYDzJx_normal.jpg"/>
    <hyperlink ref="V140" r:id="rId672" display="http://pbs.twimg.com/profile_images/1054446252958666753/O0g9fJEt_normal.jpg"/>
    <hyperlink ref="V262" r:id="rId673" display="http://pbs.twimg.com/profile_images/1103758377153425411/VjMDWkor_normal.jpg"/>
    <hyperlink ref="V261" r:id="rId674" display="http://pbs.twimg.com/profile_images/1103758377153425411/VjMDWkor_normal.jpg"/>
    <hyperlink ref="V86" r:id="rId675" display="http://pbs.twimg.com/profile_images/903429727318294528/I0FEULHs_normal.jpg"/>
    <hyperlink ref="V87" r:id="rId676" display="http://pbs.twimg.com/profile_images/903429727318294528/I0FEULHs_normal.jpg"/>
    <hyperlink ref="V88" r:id="rId677" display="http://pbs.twimg.com/profile_images/903429727318294528/I0FEULHs_normal.jpg"/>
    <hyperlink ref="V89" r:id="rId678" display="http://pbs.twimg.com/profile_images/903429727318294528/I0FEULHs_normal.jpg"/>
    <hyperlink ref="V90" r:id="rId679" display="http://pbs.twimg.com/profile_images/903429727318294528/I0FEULHs_normal.jpg"/>
    <hyperlink ref="V91" r:id="rId680" display="http://pbs.twimg.com/profile_images/903429727318294528/I0FEULHs_normal.jpg"/>
    <hyperlink ref="V92" r:id="rId681" display="http://pbs.twimg.com/profile_images/903429727318294528/I0FEULHs_normal.jpg"/>
    <hyperlink ref="V93" r:id="rId682" display="http://pbs.twimg.com/profile_images/903429727318294528/I0FEULHs_normal.jpg"/>
    <hyperlink ref="V94" r:id="rId683" display="http://pbs.twimg.com/profile_images/903429727318294528/I0FEULHs_normal.jpg"/>
    <hyperlink ref="V95" r:id="rId684" display="http://pbs.twimg.com/profile_images/903429727318294528/I0FEULHs_normal.jpg"/>
    <hyperlink ref="V96" r:id="rId685" display="http://pbs.twimg.com/profile_images/903429727318294528/I0FEULHs_normal.jpg"/>
    <hyperlink ref="V97" r:id="rId686" display="http://pbs.twimg.com/profile_images/903429727318294528/I0FEULHs_normal.jpg"/>
    <hyperlink ref="V98" r:id="rId687" display="http://pbs.twimg.com/profile_images/903429727318294528/I0FEULHs_normal.jpg"/>
    <hyperlink ref="V99" r:id="rId688" display="http://pbs.twimg.com/profile_images/903429727318294528/I0FEULHs_normal.jpg"/>
    <hyperlink ref="V100" r:id="rId689" display="http://pbs.twimg.com/profile_images/903429727318294528/I0FEULHs_normal.jpg"/>
    <hyperlink ref="V101" r:id="rId690" display="http://pbs.twimg.com/profile_images/903429727318294528/I0FEULHs_normal.jpg"/>
    <hyperlink ref="V102" r:id="rId691" display="http://pbs.twimg.com/profile_images/903429727318294528/I0FEULHs_normal.jpg"/>
    <hyperlink ref="V103" r:id="rId692" display="http://pbs.twimg.com/profile_images/903429727318294528/I0FEULHs_normal.jpg"/>
    <hyperlink ref="V104" r:id="rId693" display="http://pbs.twimg.com/profile_images/903429727318294528/I0FEULHs_normal.jpg"/>
    <hyperlink ref="V105" r:id="rId694" display="http://pbs.twimg.com/profile_images/903429727318294528/I0FEULHs_normal.jpg"/>
    <hyperlink ref="V106" r:id="rId695" display="http://pbs.twimg.com/profile_images/903429727318294528/I0FEULHs_normal.jpg"/>
    <hyperlink ref="V107" r:id="rId696" display="http://pbs.twimg.com/profile_images/903429727318294528/I0FEULHs_normal.jpg"/>
    <hyperlink ref="V108" r:id="rId697" display="http://pbs.twimg.com/profile_images/903429727318294528/I0FEULHs_normal.jpg"/>
    <hyperlink ref="V109" r:id="rId698" display="http://pbs.twimg.com/profile_images/903429727318294528/I0FEULHs_normal.jpg"/>
    <hyperlink ref="V110" r:id="rId699" display="http://pbs.twimg.com/profile_images/903429727318294528/I0FEULHs_normal.jpg"/>
    <hyperlink ref="V111" r:id="rId700" display="http://pbs.twimg.com/profile_images/903429727318294528/I0FEULHs_normal.jpg"/>
    <hyperlink ref="V112" r:id="rId701" display="http://pbs.twimg.com/profile_images/903429727318294528/I0FEULHs_normal.jpg"/>
    <hyperlink ref="V113" r:id="rId702" display="http://pbs.twimg.com/profile_images/903429727318294528/I0FEULHs_normal.jpg"/>
    <hyperlink ref="V114" r:id="rId703" display="http://pbs.twimg.com/profile_images/903429727318294528/I0FEULHs_normal.jpg"/>
    <hyperlink ref="V115" r:id="rId704" display="http://pbs.twimg.com/profile_images/903429727318294528/I0FEULHs_normal.jpg"/>
    <hyperlink ref="V116" r:id="rId705" display="http://pbs.twimg.com/profile_images/903429727318294528/I0FEULHs_normal.jpg"/>
    <hyperlink ref="V117" r:id="rId706" display="http://pbs.twimg.com/profile_images/903429727318294528/I0FEULHs_normal.jpg"/>
    <hyperlink ref="V118" r:id="rId707" display="http://pbs.twimg.com/profile_images/903429727318294528/I0FEULHs_normal.jpg"/>
    <hyperlink ref="V119" r:id="rId708" display="http://pbs.twimg.com/profile_images/903429727318294528/I0FEULHs_normal.jpg"/>
    <hyperlink ref="V120" r:id="rId709" display="http://pbs.twimg.com/profile_images/903429727318294528/I0FEULHs_normal.jpg"/>
    <hyperlink ref="V121" r:id="rId710" display="http://pbs.twimg.com/profile_images/903429727318294528/I0FEULHs_normal.jpg"/>
    <hyperlink ref="V122" r:id="rId711" display="http://pbs.twimg.com/profile_images/903429727318294528/I0FEULHs_normal.jpg"/>
    <hyperlink ref="V123" r:id="rId712" display="http://pbs.twimg.com/profile_images/903429727318294528/I0FEULHs_normal.jpg"/>
    <hyperlink ref="V124" r:id="rId713" display="http://pbs.twimg.com/profile_images/903429727318294528/I0FEULHs_normal.jpg"/>
    <hyperlink ref="V125" r:id="rId714" display="http://pbs.twimg.com/profile_images/903429727318294528/I0FEULHs_normal.jpg"/>
    <hyperlink ref="V126" r:id="rId715" display="http://pbs.twimg.com/profile_images/903429727318294528/I0FEULHs_normal.jpg"/>
    <hyperlink ref="V127" r:id="rId716" display="http://pbs.twimg.com/profile_images/903429727318294528/I0FEULHs_normal.jpg"/>
    <hyperlink ref="V128" r:id="rId717" display="http://pbs.twimg.com/profile_images/903429727318294528/I0FEULHs_normal.jpg"/>
    <hyperlink ref="V136" r:id="rId718" display="http://pbs.twimg.com/profile_images/987088157526016002/Eajs_5gF_normal.jpg"/>
    <hyperlink ref="V130" r:id="rId719" display="http://pbs.twimg.com/profile_images/987088157526016002/Eajs_5gF_normal.jpg"/>
    <hyperlink ref="V137" r:id="rId720" display="http://pbs.twimg.com/profile_images/987088157526016002/Eajs_5gF_normal.jpg"/>
    <hyperlink ref="V138" r:id="rId721" display="http://pbs.twimg.com/profile_images/987088157526016002/Eajs_5gF_normal.jpg"/>
    <hyperlink ref="V139" r:id="rId722" display="http://pbs.twimg.com/profile_images/987088157526016002/Eajs_5gF_normal.jpg"/>
    <hyperlink ref="V134" r:id="rId723" display="http://pbs.twimg.com/profile_images/987088157526016002/Eajs_5gF_normal.jpg"/>
    <hyperlink ref="V135" r:id="rId724" display="http://pbs.twimg.com/profile_images/987088157526016002/Eajs_5gF_normal.jpg"/>
    <hyperlink ref="V131" r:id="rId725" display="http://pbs.twimg.com/profile_images/987088157526016002/Eajs_5gF_normal.jpg"/>
    <hyperlink ref="V132" r:id="rId726" display="http://pbs.twimg.com/profile_images/987088157526016002/Eajs_5gF_normal.jpg"/>
    <hyperlink ref="V133" r:id="rId727" display="http://pbs.twimg.com/profile_images/987088157526016002/Eajs_5gF_normal.jpg"/>
    <hyperlink ref="V284" r:id="rId728" display="http://pbs.twimg.com/profile_images/619659289469169664/PHkYDzJx_normal.jpg"/>
    <hyperlink ref="V285" r:id="rId729" display="http://pbs.twimg.com/profile_images/619659289469169664/PHkYDzJx_normal.jpg"/>
    <hyperlink ref="V286" r:id="rId730" display="http://pbs.twimg.com/profile_images/619659289469169664/PHkYDzJx_normal.jpg"/>
    <hyperlink ref="V287" r:id="rId731" display="http://pbs.twimg.com/profile_images/619659289469169664/PHkYDzJx_normal.jpg"/>
    <hyperlink ref="V288" r:id="rId732" display="http://pbs.twimg.com/profile_images/619659289469169664/PHkYDzJx_normal.jpg"/>
    <hyperlink ref="V289" r:id="rId733" display="http://pbs.twimg.com/profile_images/619659289469169664/PHkYDzJx_normal.jpg"/>
    <hyperlink ref="V290" r:id="rId734" display="http://pbs.twimg.com/profile_images/619659289469169664/PHkYDzJx_normal.jpg"/>
    <hyperlink ref="V291" r:id="rId735" display="http://pbs.twimg.com/profile_images/619659289469169664/PHkYDzJx_normal.jpg"/>
    <hyperlink ref="V292" r:id="rId736" display="http://pbs.twimg.com/profile_images/619659289469169664/PHkYDzJx_normal.jpg"/>
    <hyperlink ref="V581" r:id="rId737" display="http://pbs.twimg.com/profile_images/1074768215790764032/suShcWDO_normal.jpg"/>
    <hyperlink ref="V582" r:id="rId738" display="http://pbs.twimg.com/profile_images/1074768215790764032/suShcWDO_normal.jpg"/>
    <hyperlink ref="V338" r:id="rId739" display="http://pbs.twimg.com/profile_images/1103758377153425411/VjMDWkor_normal.jpg"/>
    <hyperlink ref="V339" r:id="rId740" display="http://pbs.twimg.com/profile_images/1103758377153425411/VjMDWkor_normal.jpg"/>
    <hyperlink ref="V300" r:id="rId741" display="http://pbs.twimg.com/profile_images/987088157526016002/Eajs_5gF_normal.jpg"/>
    <hyperlink ref="V301" r:id="rId742" display="http://pbs.twimg.com/profile_images/987088157526016002/Eajs_5gF_normal.jpg"/>
    <hyperlink ref="V302" r:id="rId743" display="http://pbs.twimg.com/profile_images/987088157526016002/Eajs_5gF_normal.jpg"/>
    <hyperlink ref="V303" r:id="rId744" display="http://pbs.twimg.com/profile_images/987088157526016002/Eajs_5gF_normal.jpg"/>
    <hyperlink ref="V304" r:id="rId745" display="http://pbs.twimg.com/profile_images/987088157526016002/Eajs_5gF_normal.jpg"/>
    <hyperlink ref="V305" r:id="rId746" display="http://pbs.twimg.com/profile_images/987088157526016002/Eajs_5gF_normal.jpg"/>
    <hyperlink ref="V306" r:id="rId747" display="http://pbs.twimg.com/profile_images/987088157526016002/Eajs_5gF_normal.jpg"/>
    <hyperlink ref="V307" r:id="rId748" display="http://pbs.twimg.com/profile_images/987088157526016002/Eajs_5gF_normal.jpg"/>
    <hyperlink ref="V308" r:id="rId749" display="http://pbs.twimg.com/profile_images/987088157526016002/Eajs_5gF_normal.jpg"/>
    <hyperlink ref="V445" r:id="rId750" display="http://pbs.twimg.com/profile_images/987088157526016002/Eajs_5gF_normal.jpg"/>
    <hyperlink ref="V446" r:id="rId751" display="http://pbs.twimg.com/profile_images/987088157526016002/Eajs_5gF_normal.jpg"/>
    <hyperlink ref="V444" r:id="rId752" display="http://pbs.twimg.com/profile_images/987088157526016002/Eajs_5gF_normal.jpg"/>
    <hyperlink ref="V309" r:id="rId753" display="http://pbs.twimg.com/profile_images/987088157526016002/Eajs_5gF_normal.jpg"/>
    <hyperlink ref="V310" r:id="rId754" display="http://pbs.twimg.com/profile_images/987088157526016002/Eajs_5gF_normal.jpg"/>
    <hyperlink ref="V311" r:id="rId755" display="http://pbs.twimg.com/profile_images/987088157526016002/Eajs_5gF_normal.jpg"/>
    <hyperlink ref="V312" r:id="rId756" display="http://pbs.twimg.com/profile_images/987088157526016002/Eajs_5gF_normal.jpg"/>
    <hyperlink ref="V313" r:id="rId757" display="http://pbs.twimg.com/profile_images/987088157526016002/Eajs_5gF_normal.jpg"/>
    <hyperlink ref="V314" r:id="rId758" display="http://pbs.twimg.com/profile_images/987088157526016002/Eajs_5gF_normal.jpg"/>
    <hyperlink ref="V315" r:id="rId759" display="http://pbs.twimg.com/profile_images/987088157526016002/Eajs_5gF_normal.jpg"/>
    <hyperlink ref="V350" r:id="rId760" display="http://pbs.twimg.com/profile_images/987088157526016002/Eajs_5gF_normal.jpg"/>
    <hyperlink ref="V316" r:id="rId761" display="http://pbs.twimg.com/profile_images/987088157526016002/Eajs_5gF_normal.jpg"/>
    <hyperlink ref="V317" r:id="rId762" display="http://pbs.twimg.com/profile_images/987088157526016002/Eajs_5gF_normal.jpg"/>
    <hyperlink ref="V318" r:id="rId763" display="http://pbs.twimg.com/profile_images/987088157526016002/Eajs_5gF_normal.jpg"/>
    <hyperlink ref="V319" r:id="rId764" display="http://pbs.twimg.com/profile_images/987088157526016002/Eajs_5gF_normal.jpg"/>
    <hyperlink ref="V320" r:id="rId765" display="http://pbs.twimg.com/profile_images/987088157526016002/Eajs_5gF_normal.jpg"/>
    <hyperlink ref="V321" r:id="rId766" display="http://pbs.twimg.com/profile_images/987088157526016002/Eajs_5gF_normal.jpg"/>
    <hyperlink ref="V580" r:id="rId767" display="http://pbs.twimg.com/profile_images/987088157526016002/Eajs_5gF_normal.jpg"/>
    <hyperlink ref="V335" r:id="rId768" display="http://pbs.twimg.com/profile_images/1100281790143610880/Z4-5Xne6_normal.jpg"/>
    <hyperlink ref="V449" r:id="rId769" display="http://pbs.twimg.com/profile_images/1095353343466262528/zmoyccGj_normal.jpg"/>
    <hyperlink ref="V450" r:id="rId770" display="http://pbs.twimg.com/profile_images/1095353343466262528/zmoyccGj_normal.jpg"/>
    <hyperlink ref="V451" r:id="rId771" display="http://pbs.twimg.com/profile_images/1095353343466262528/zmoyccGj_normal.jpg"/>
    <hyperlink ref="V452" r:id="rId772" display="http://pbs.twimg.com/profile_images/1095353343466262528/zmoyccGj_normal.jpg"/>
    <hyperlink ref="V453" r:id="rId773" display="http://pbs.twimg.com/profile_images/1095353343466262528/zmoyccGj_normal.jpg"/>
    <hyperlink ref="V454" r:id="rId774" display="http://pbs.twimg.com/profile_images/1095353343466262528/zmoyccGj_normal.jpg"/>
    <hyperlink ref="V455" r:id="rId775" display="http://pbs.twimg.com/profile_images/1095353343466262528/zmoyccGj_normal.jpg"/>
    <hyperlink ref="V456" r:id="rId776" display="http://pbs.twimg.com/profile_images/1095353343466262528/zmoyccGj_normal.jpg"/>
    <hyperlink ref="V457" r:id="rId777" display="http://pbs.twimg.com/profile_images/1095353343466262528/zmoyccGj_normal.jpg"/>
    <hyperlink ref="V458" r:id="rId778" display="http://pbs.twimg.com/profile_images/1095353343466262528/zmoyccGj_normal.jpg"/>
    <hyperlink ref="V459" r:id="rId779" display="http://pbs.twimg.com/profile_images/1095353343466262528/zmoyccGj_normal.jpg"/>
    <hyperlink ref="V460" r:id="rId780" display="http://pbs.twimg.com/profile_images/1095353343466262528/zmoyccGj_normal.jpg"/>
    <hyperlink ref="V461" r:id="rId781" display="http://pbs.twimg.com/profile_images/1095353343466262528/zmoyccGj_normal.jpg"/>
    <hyperlink ref="V462" r:id="rId782" display="http://pbs.twimg.com/profile_images/1095353343466262528/zmoyccGj_normal.jpg"/>
    <hyperlink ref="V463" r:id="rId783" display="http://pbs.twimg.com/profile_images/1095353343466262528/zmoyccGj_normal.jpg"/>
    <hyperlink ref="V464" r:id="rId784" display="http://pbs.twimg.com/profile_images/1100281790143610880/Z4-5Xne6_normal.jpg"/>
    <hyperlink ref="V591" r:id="rId785" display="http://pbs.twimg.com/profile_images/1100281790143610880/Z4-5Xne6_normal.jpg"/>
    <hyperlink ref="V592" r:id="rId786" display="http://pbs.twimg.com/profile_images/1100281790143610880/Z4-5Xne6_normal.jpg"/>
    <hyperlink ref="V593" r:id="rId787" display="http://pbs.twimg.com/profile_images/1103758377153425411/VjMDWkor_normal.jpg"/>
    <hyperlink ref="V594" r:id="rId788" display="http://pbs.twimg.com/profile_images/1103758377153425411/VjMDWkor_normal.jpg"/>
    <hyperlink ref="V595" r:id="rId789" display="http://pbs.twimg.com/profile_images/1103758377153425411/VjMDWkor_normal.jpg"/>
    <hyperlink ref="V596" r:id="rId790" display="http://pbs.twimg.com/profile_images/1103758377153425411/VjMDWkor_normal.jpg"/>
    <hyperlink ref="V597" r:id="rId791" display="http://pbs.twimg.com/profile_images/1103758377153425411/VjMDWkor_normal.jpg"/>
    <hyperlink ref="V598" r:id="rId792" display="http://pbs.twimg.com/profile_images/1103758377153425411/VjMDWkor_normal.jpg"/>
    <hyperlink ref="V599" r:id="rId793" display="http://pbs.twimg.com/profile_images/1103758377153425411/VjMDWkor_normal.jpg"/>
    <hyperlink ref="V600" r:id="rId794" display="http://pbs.twimg.com/profile_images/1103758377153425411/VjMDWkor_normal.jpg"/>
    <hyperlink ref="V601" r:id="rId795" display="http://pbs.twimg.com/profile_images/1103758377153425411/VjMDWkor_normal.jpg"/>
    <hyperlink ref="V602" r:id="rId796" display="https://pbs.twimg.com/media/D1UyEyJXcAEKXvD.jpg"/>
    <hyperlink ref="V603" r:id="rId797" display="http://pbs.twimg.com/profile_images/1103758377153425411/VjMDWkor_normal.jpg"/>
    <hyperlink ref="V604" r:id="rId798" display="http://pbs.twimg.com/profile_images/1103758377153425411/VjMDWkor_normal.jpg"/>
    <hyperlink ref="V605" r:id="rId799" display="https://pbs.twimg.com/media/D1U0O0XWoAA7wq8.jpg"/>
    <hyperlink ref="V606" r:id="rId800" display="http://pbs.twimg.com/profile_images/1103758377153425411/VjMDWkor_normal.jpg"/>
    <hyperlink ref="V607" r:id="rId801" display="http://pbs.twimg.com/profile_images/1103758377153425411/VjMDWkor_normal.jpg"/>
    <hyperlink ref="V608" r:id="rId802" display="http://pbs.twimg.com/profile_images/1103758377153425411/VjMDWkor_normal.jpg"/>
    <hyperlink ref="V609" r:id="rId803" display="http://pbs.twimg.com/profile_images/1103758377153425411/VjMDWkor_normal.jpg"/>
    <hyperlink ref="V587" r:id="rId804" display="http://pbs.twimg.com/profile_images/912104457990795264/Kcu24AP2_normal.jpg"/>
    <hyperlink ref="V588" r:id="rId805" display="http://pbs.twimg.com/profile_images/912104457990795264/Kcu24AP2_normal.jpg"/>
    <hyperlink ref="V351" r:id="rId806" display="http://pbs.twimg.com/profile_images/1054446252958666753/O0g9fJEt_normal.jpg"/>
    <hyperlink ref="V352" r:id="rId807" display="http://pbs.twimg.com/profile_images/1054446252958666753/O0g9fJEt_normal.jpg"/>
    <hyperlink ref="V353" r:id="rId808" display="http://pbs.twimg.com/profile_images/1054446252958666753/O0g9fJEt_normal.jpg"/>
    <hyperlink ref="V354" r:id="rId809" display="http://pbs.twimg.com/profile_images/1054446252958666753/O0g9fJEt_normal.jpg"/>
    <hyperlink ref="V355" r:id="rId810" display="http://pbs.twimg.com/profile_images/1054446252958666753/O0g9fJEt_normal.jpg"/>
    <hyperlink ref="V356" r:id="rId811" display="http://pbs.twimg.com/profile_images/1054446252958666753/O0g9fJEt_normal.jpg"/>
    <hyperlink ref="V357" r:id="rId812" display="http://pbs.twimg.com/profile_images/1054446252958666753/O0g9fJEt_normal.jpg"/>
    <hyperlink ref="V358" r:id="rId813" display="http://pbs.twimg.com/profile_images/1054446252958666753/O0g9fJEt_normal.jpg"/>
    <hyperlink ref="V359" r:id="rId814" display="http://pbs.twimg.com/profile_images/1054446252958666753/O0g9fJEt_normal.jpg"/>
    <hyperlink ref="V360" r:id="rId815" display="http://pbs.twimg.com/profile_images/1054446252958666753/O0g9fJEt_normal.jpg"/>
    <hyperlink ref="V367" r:id="rId816" display="http://pbs.twimg.com/profile_images/995992335593816064/rfAOi64E_normal.jpg"/>
    <hyperlink ref="V633" r:id="rId817" display="http://pbs.twimg.com/profile_images/1026728340281905153/y5JPhmrZ_normal.jpg"/>
    <hyperlink ref="X345" r:id="rId818" display="https://twitter.com/autisticosaurus/status/1102294238430224385"/>
    <hyperlink ref="X346" r:id="rId819" display="https://twitter.com/autisticosaurus/status/1102294240502185984"/>
    <hyperlink ref="X347" r:id="rId820" display="https://twitter.com/autisticosaurus/status/1102294242192433154"/>
    <hyperlink ref="X348" r:id="rId821" display="https://twitter.com/autisticosaurus/status/1102294244138590209"/>
    <hyperlink ref="X349" r:id="rId822" display="https://twitter.com/autisticosaurus/status/1102294245661118464"/>
    <hyperlink ref="X659" r:id="rId823" display="https://twitter.com/nicole_cliffe/status/1102317447967760386"/>
    <hyperlink ref="X576" r:id="rId824" display="https://twitter.com/nicole_cliffe/status/1102317447967760386"/>
    <hyperlink ref="X53" r:id="rId825" display="https://twitter.com/nicole_cliffe/status/1102317447967760386"/>
    <hyperlink ref="X657" r:id="rId826" display="https://twitter.com/lelielle/status/1102317551839666177"/>
    <hyperlink ref="X575" r:id="rId827" display="https://twitter.com/lelielle/status/1102317551839666177"/>
    <hyperlink ref="X52" r:id="rId828" display="https://twitter.com/lelielle/status/1102317551839666177"/>
    <hyperlink ref="X653" r:id="rId829" display="https://twitter.com/georgetakesajob/status/1102318637237653504"/>
    <hyperlink ref="X574" r:id="rId830" display="https://twitter.com/georgetakesajob/status/1102318637237653504"/>
    <hyperlink ref="X51" r:id="rId831" display="https://twitter.com/georgetakesajob/status/1102318637237653504"/>
    <hyperlink ref="X331" r:id="rId832" display="https://twitter.com/madelineandraia/status/1102320076282159104"/>
    <hyperlink ref="X145" r:id="rId833" display="https://twitter.com/bosswizard1984/status/1102321057124548608"/>
    <hyperlink ref="X651" r:id="rId834" display="https://twitter.com/flpeir/status/1102321475992858624"/>
    <hyperlink ref="X573" r:id="rId835" display="https://twitter.com/flpeir/status/1102321475992858624"/>
    <hyperlink ref="X50" r:id="rId836" display="https://twitter.com/flpeir/status/1102321475992858624"/>
    <hyperlink ref="X278" r:id="rId837" display="https://twitter.com/tiara_laird/status/1102322486367186944"/>
    <hyperlink ref="X224" r:id="rId838" display="https://twitter.com/funkiepiano/status/1102321493432852480"/>
    <hyperlink ref="X225" r:id="rId839" display="https://twitter.com/funkiepiano/status/1102322487810015232"/>
    <hyperlink ref="X638" r:id="rId840" display="https://twitter.com/arizonakarenina/status/1102322570026614784"/>
    <hyperlink ref="X280" r:id="rId841" display="https://twitter.com/tokenblackaspie/status/1102322692768890881"/>
    <hyperlink ref="X634" r:id="rId842" display="https://twitter.com/__insa__/status/1102325337483108358"/>
    <hyperlink ref="X557" r:id="rId843" display="https://twitter.com/__insa__/status/1102325337483108358"/>
    <hyperlink ref="X25" r:id="rId844" display="https://twitter.com/__insa__/status/1102325337483108358"/>
    <hyperlink ref="X466" r:id="rId845" display="https://twitter.com/__insa__/status/1102325337483108358"/>
    <hyperlink ref="X389" r:id="rId846" display="https://twitter.com/diabeticrhythm/status/1102316208420990981"/>
    <hyperlink ref="X390" r:id="rId847" display="https://twitter.com/diabeticrhythm/status/1102316806188998662"/>
    <hyperlink ref="X391" r:id="rId848" display="https://twitter.com/diabeticrhythm/status/1102317547179950080"/>
    <hyperlink ref="X392" r:id="rId849" display="https://twitter.com/diabeticrhythm/status/1102321107867262976"/>
    <hyperlink ref="X472" r:id="rId850" display="https://twitter.com/diabeticrhythm/status/1102321668536614912"/>
    <hyperlink ref="X26" r:id="rId851" display="https://twitter.com/diabeticrhythm/status/1102321668536614912"/>
    <hyperlink ref="X393" r:id="rId852" display="https://twitter.com/diabeticrhythm/status/1102325287335940098"/>
    <hyperlink ref="X394" r:id="rId853" display="https://twitter.com/haleymossart/status/1102321912850665472"/>
    <hyperlink ref="X322" r:id="rId854" display="https://twitter.com/clarissaj97/status/1102327749648269312"/>
    <hyperlink ref="X652" r:id="rId855" display="https://twitter.com/gbosabiaspin/status/1102328346493546503"/>
    <hyperlink ref="X260" r:id="rId856" display="https://twitter.com/pinkproletariat/status/1102329389856026629"/>
    <hyperlink ref="X374" r:id="rId857" display="https://twitter.com/milly339/status/1102328990818357250"/>
    <hyperlink ref="X257" r:id="rId858" display="https://twitter.com/milly339/status/1102328990818357250"/>
    <hyperlink ref="X336" r:id="rId859" display="https://twitter.com/milly339/status/1102329773341270022"/>
    <hyperlink ref="X38" r:id="rId860" display="https://twitter.com/asha_lh/status/1102330797510389760"/>
    <hyperlink ref="X281" r:id="rId861" display="https://twitter.com/tphautism/status/1102331147613200385"/>
    <hyperlink ref="X282" r:id="rId862" display="https://twitter.com/tphautism/status/1102331942819622912"/>
    <hyperlink ref="X259" r:id="rId863" display="https://twitter.com/neptuneriley/status/1102335884085678080"/>
    <hyperlink ref="X21" r:id="rId864" display="https://twitter.com/superoctet33/status/1102342759959031808"/>
    <hyperlink ref="X294" r:id="rId865" display="https://twitter.com/autiedragon/status/1102342243174805506"/>
    <hyperlink ref="X295" r:id="rId866" display="https://twitter.com/autiedragon/status/1102342771183108096"/>
    <hyperlink ref="X296" r:id="rId867" display="https://twitter.com/autiedragon/status/1102342936203878400"/>
    <hyperlink ref="X658" r:id="rId868" display="https://twitter.com/linkisagirl/status/1102369365557760000"/>
    <hyperlink ref="X654" r:id="rId869" display="https://twitter.com/gwenstarlight/status/1102382975407345664"/>
    <hyperlink ref="X671" r:id="rId870" display="https://twitter.com/tinker_tanner/status/1102386636917100544"/>
    <hyperlink ref="X578" r:id="rId871" display="https://twitter.com/tinker_tanner/status/1102386636917100544"/>
    <hyperlink ref="X55" r:id="rId872" display="https://twitter.com/tinker_tanner/status/1102386636917100544"/>
    <hyperlink ref="X256" r:id="rId873" display="https://twitter.com/likeasquarepeg/status/1102390496712888320"/>
    <hyperlink ref="X644" r:id="rId874" display="https://twitter.com/courtneyhammett/status/1102392619546615808"/>
    <hyperlink ref="X645" r:id="rId875" display="https://twitter.com/courtneyhammett/status/1102392624604950528"/>
    <hyperlink ref="X656" r:id="rId876" display="https://twitter.com/kerima_cevik/status/1102399259121471489"/>
    <hyperlink ref="X643" r:id="rId877" display="https://twitter.com/catygreen/status/1102405595670429696"/>
    <hyperlink ref="X571" r:id="rId878" display="https://twitter.com/catygreen/status/1102405595670429696"/>
    <hyperlink ref="X48" r:id="rId879" display="https://twitter.com/catygreen/status/1102405595670429696"/>
    <hyperlink ref="X293" r:id="rId880" display="https://twitter.com/wearelikeyrkid/status/1102434351395098625"/>
    <hyperlink ref="X649" r:id="rId881" display="https://twitter.com/erugg/status/1102440560244080640"/>
    <hyperlink ref="X572" r:id="rId882" display="https://twitter.com/erugg/status/1102440560244080640"/>
    <hyperlink ref="X49" r:id="rId883" display="https://twitter.com/erugg/status/1102440560244080640"/>
    <hyperlink ref="X340" r:id="rId884" display="https://twitter.com/rutiregan/status/1102443770774278145"/>
    <hyperlink ref="X327" r:id="rId885" display="https://twitter.com/fikemartin/status/1102444074987069440"/>
    <hyperlink ref="X328" r:id="rId886" display="https://twitter.com/fikemartin/status/1102444124261761024"/>
    <hyperlink ref="X17" r:id="rId887" display="https://twitter.com/ashstrowger/status/1102469431786201088"/>
    <hyperlink ref="X519" r:id="rId888" display="https://twitter.com/magnus919/status/1102327445087309825"/>
    <hyperlink ref="X520" r:id="rId889" display="https://twitter.com/magnus919/status/1102328099486789632"/>
    <hyperlink ref="X521" r:id="rId890" display="https://twitter.com/magnus919/status/1102329766047305733"/>
    <hyperlink ref="X522" r:id="rId891" display="https://twitter.com/magnus919/status/1102329971169808386"/>
    <hyperlink ref="X518" r:id="rId892" display="https://twitter.com/bhrasht_achari/status/1102531433434767361"/>
    <hyperlink ref="X498" r:id="rId893" display="https://twitter.com/iconohash/status/1102622395867820032"/>
    <hyperlink ref="X279" r:id="rId894" display="https://twitter.com/timgordonjr/status/1102644389300580353"/>
    <hyperlink ref="X179" r:id="rId895" display="https://twitter.com/danzigerlily/status/1103013605132259328"/>
    <hyperlink ref="X299" r:id="rId896" display="https://twitter.com/autismsite/status/1103080488283959296"/>
    <hyperlink ref="X58" r:id="rId897" display="https://twitter.com/_brown_recluse_/status/1104125322310500352"/>
    <hyperlink ref="X3" r:id="rId898" display="https://twitter.com/_brown_recluse_/status/1104125932552347650"/>
    <hyperlink ref="X4" r:id="rId899" display="https://twitter.com/_brown_recluse_/status/1104126515212562432"/>
    <hyperlink ref="X5" r:id="rId900" display="https://twitter.com/_brown_recluse_/status/1104127268983459841"/>
    <hyperlink ref="X6" r:id="rId901" display="https://twitter.com/_brown_recluse_/status/1104127849722609664"/>
    <hyperlink ref="X7" r:id="rId902" display="https://twitter.com/_brown_recluse_/status/1104128069936209920"/>
    <hyperlink ref="X8" r:id="rId903" display="https://twitter.com/_brown_recluse_/status/1104128930498281474"/>
    <hyperlink ref="X9" r:id="rId904" display="https://twitter.com/_brown_recluse_/status/1104129304839901185"/>
    <hyperlink ref="X10" r:id="rId905" display="https://twitter.com/_brown_recluse_/status/1104130453995368448"/>
    <hyperlink ref="X11" r:id="rId906" display="https://twitter.com/_brown_recluse_/status/1104152724063510529"/>
    <hyperlink ref="X12" r:id="rId907" display="https://twitter.com/torriepattillo/status/1104162380123160576"/>
    <hyperlink ref="X613" r:id="rId908" display="https://twitter.com/scottmcnamara12/status/1104426103979081730"/>
    <hyperlink ref="X570" r:id="rId909" display="https://twitter.com/tinu/status/1099677514539126789"/>
    <hyperlink ref="X380" r:id="rId910" display="https://twitter.com/tinu/status/1099677514539126789"/>
    <hyperlink ref="X704" r:id="rId911" display="https://twitter.com/tinu/status/1099677514539126789"/>
    <hyperlink ref="X378" r:id="rId912" display="https://twitter.com/tinu/status/1099677514539126789"/>
    <hyperlink ref="X421" r:id="rId913" display="https://twitter.com/tinu/status/1099677514539126789"/>
    <hyperlink ref="X702" r:id="rId914" display="https://twitter.com/androgyneacedia/status/1104673818004672512"/>
    <hyperlink ref="X569" r:id="rId915" display="https://twitter.com/androgyneacedia/status/1104673818004672512"/>
    <hyperlink ref="X379" r:id="rId916" display="https://twitter.com/androgyneacedia/status/1104673818004672512"/>
    <hyperlink ref="X703" r:id="rId917" display="https://twitter.com/androgyneacedia/status/1104673818004672512"/>
    <hyperlink ref="X377" r:id="rId918" display="https://twitter.com/androgyneacedia/status/1104673818004672512"/>
    <hyperlink ref="X396" r:id="rId919" display="https://twitter.com/androgyneacedia/status/1104673818004672512"/>
    <hyperlink ref="X221" r:id="rId920" display="https://twitter.com/flowerqueers/status/1104823707153838080"/>
    <hyperlink ref="X222" r:id="rId921" display="https://twitter.com/flowerqueers/status/1104824363801427968"/>
    <hyperlink ref="X223" r:id="rId922" display="https://twitter.com/flowerqueers/status/1104830005295497216"/>
    <hyperlink ref="X283" r:id="rId923" display="https://twitter.com/untonuggan/status/1104839746751213572"/>
    <hyperlink ref="X370" r:id="rId924" display="https://twitter.com/mxoolong/status/1104840768437608448"/>
    <hyperlink ref="X618" r:id="rId925" display="https://twitter.com/santchiweb/status/1104844471072686082"/>
    <hyperlink ref="X577" r:id="rId926" display="https://twitter.com/slooterman/status/1102317249585647616"/>
    <hyperlink ref="X54" r:id="rId927" display="https://twitter.com/slooterman/status/1102317249585647616"/>
    <hyperlink ref="X141" r:id="rId928" display="https://twitter.com/bixmediocre/status/1102317644613472256"/>
    <hyperlink ref="X142" r:id="rId929" display="https://twitter.com/bixmediocre/status/1102318123795996672"/>
    <hyperlink ref="X143" r:id="rId930" display="https://twitter.com/bixmediocre/status/1102318231774085120"/>
    <hyperlink ref="X372" r:id="rId931" display="https://twitter.com/bixmediocre/status/1102318249025331200"/>
    <hyperlink ref="X144" r:id="rId932" display="https://twitter.com/bixmediocre/status/1102318249025331200"/>
    <hyperlink ref="X373" r:id="rId933" display="https://twitter.com/lavie_encode/status/1102320146264322049"/>
    <hyperlink ref="X375" r:id="rId934" display="https://twitter.com/skp_slp/status/1102331905180139523"/>
    <hyperlink ref="X376" r:id="rId935" display="https://twitter.com/slooterman/status/1102318804602888193"/>
    <hyperlink ref="X540" r:id="rId936" display="https://twitter.com/haleymossart/status/1102324022497472518"/>
    <hyperlink ref="X541" r:id="rId937" display="https://twitter.com/miketheaspie/status/1102328777873506304"/>
    <hyperlink ref="X542" r:id="rId938" display="https://twitter.com/rainforestgardn/status/1102324508944408576"/>
    <hyperlink ref="X499" r:id="rId939" display="https://twitter.com/kaelanrhy/status/1104842688380039168"/>
    <hyperlink ref="X500" r:id="rId940" display="https://twitter.com/kaelanrhy/status/1104842975958380544"/>
    <hyperlink ref="X501" r:id="rId941" display="https://twitter.com/kaelanrhy/status/1104843617347108864"/>
    <hyperlink ref="X502" r:id="rId942" display="https://twitter.com/kaelanrhy/status/1104843619528105985"/>
    <hyperlink ref="X369" r:id="rId943" display="https://twitter.com/kaelanrhy/status/1104843730798895104"/>
    <hyperlink ref="X503" r:id="rId944" display="https://twitter.com/kaelanrhy/status/1104844126770495488"/>
    <hyperlink ref="X504" r:id="rId945" display="https://twitter.com/kaelanrhy/status/1104844424637571075"/>
    <hyperlink ref="X586" r:id="rId946" display="https://twitter.com/kaelanrhy/status/1104845397200035841"/>
    <hyperlink ref="X505" r:id="rId947" display="https://twitter.com/kaelanrhy/status/1104846011124539392"/>
    <hyperlink ref="X506" r:id="rId948" display="https://twitter.com/rainforestgardn/status/1104844972631748608"/>
    <hyperlink ref="X24" r:id="rId949" display="https://twitter.com/rainforestgardn/status/1104845757746761728"/>
    <hyperlink ref="X71" r:id="rId950" display="https://twitter.com/amichaelcohn/status/1104844636751716352"/>
    <hyperlink ref="X491" r:id="rId951" display="https://twitter.com/amichaelcohn/status/1104844636751716352"/>
    <hyperlink ref="X72" r:id="rId952" display="https://twitter.com/amichaelcohn/status/1104845113405009921"/>
    <hyperlink ref="X490" r:id="rId953" display="https://twitter.com/amichaelcohn/status/1104845113405009921"/>
    <hyperlink ref="X614" r:id="rId954" display="https://twitter.com/amichaelcohn/status/1104845113405009921"/>
    <hyperlink ref="X73" r:id="rId955" display="https://twitter.com/amichaelcohn/status/1104847205637120000"/>
    <hyperlink ref="X74" r:id="rId956" display="https://twitter.com/amichaelcohn/status/1104847679954120704"/>
    <hyperlink ref="X75" r:id="rId957" display="https://twitter.com/amichaelcohn/status/1104848893043335168"/>
    <hyperlink ref="X76" r:id="rId958" display="https://twitter.com/amichaelcohn/status/1104849747674685440"/>
    <hyperlink ref="X579" r:id="rId959" display="https://twitter.com/amichaelcohn/status/1104850957303603200"/>
    <hyperlink ref="X523" r:id="rId960" display="https://twitter.com/amichaelcohn/status/1104850957303603200"/>
    <hyperlink ref="X699" r:id="rId961" display="https://twitter.com/jesuisann_/status/1104851379477204992"/>
    <hyperlink ref="X248" r:id="rId962" display="https://twitter.com/jesuisann_/status/1104851379477204992"/>
    <hyperlink ref="X589" r:id="rId963" display="https://twitter.com/kidsbookbot/status/1104852643535618048"/>
    <hyperlink ref="X395" r:id="rId964" display="https://twitter.com/emmagpaley/status/1104854011881115649"/>
    <hyperlink ref="X636" r:id="rId965" display="https://twitter.com/advocatamy1/status/1104853879756345352"/>
    <hyperlink ref="X684" r:id="rId966" display="https://twitter.com/advocatamy1/status/1104854158111395842"/>
    <hyperlink ref="X70" r:id="rId967" display="https://twitter.com/advocatamy1/status/1104854158111395842"/>
    <hyperlink ref="X509" r:id="rId968" display="https://twitter.com/kcahp/status/1102316514395357184"/>
    <hyperlink ref="X510" r:id="rId969" display="https://twitter.com/kcahp/status/1102317361644756992"/>
    <hyperlink ref="X511" r:id="rId970" display="https://twitter.com/kcahp/status/1104840165841756160"/>
    <hyperlink ref="X512" r:id="rId971" display="https://twitter.com/kcahp/status/1104842253711794176"/>
    <hyperlink ref="X513" r:id="rId972" display="https://twitter.com/kcahp/status/1104844960245866496"/>
    <hyperlink ref="X508" r:id="rId973" display="https://twitter.com/helenrottier/status/1104842395236089857"/>
    <hyperlink ref="X514" r:id="rId974" display="https://twitter.com/rainforestgardn/status/1104843002990784513"/>
    <hyperlink ref="X507" r:id="rId975" display="https://twitter.com/endeverstar/status/1102319097323241472"/>
    <hyperlink ref="X84" r:id="rId976" display="https://twitter.com/atypicalhazel/status/1102332352922075138"/>
    <hyperlink ref="X85" r:id="rId977" display="https://twitter.com/atypicalhazel/status/1102332481737539590"/>
    <hyperlink ref="X56" r:id="rId978" display="https://twitter.com/endeverstar/status/1102363994524856320"/>
    <hyperlink ref="X57" r:id="rId979" display="https://twitter.com/endeverstar/status/1102364046081155072"/>
    <hyperlink ref="X39" r:id="rId980" display="https://twitter.com/ashleighjmills/status/1102323440848121857"/>
    <hyperlink ref="X40" r:id="rId981" display="https://twitter.com/ashleighjmills/status/1102325204968194050"/>
    <hyperlink ref="X41" r:id="rId982" display="https://twitter.com/ashleighjmills/status/1102325918461243392"/>
    <hyperlink ref="X42" r:id="rId983" display="https://twitter.com/ashleighjmills/status/1102327277721976833"/>
    <hyperlink ref="X43" r:id="rId984" display="https://twitter.com/ashleighjmills/status/1102328714921164800"/>
    <hyperlink ref="X44" r:id="rId985" display="https://twitter.com/ashleighjmills/status/1102330570758082560"/>
    <hyperlink ref="X45" r:id="rId986" display="https://twitter.com/ashleighjmills/status/1102331482889162758"/>
    <hyperlink ref="X46" r:id="rId987" display="https://twitter.com/ashleighjmills/status/1102332714328514561"/>
    <hyperlink ref="X47" r:id="rId988" display="https://twitter.com/endeverstar/status/1102364109033504768"/>
    <hyperlink ref="X624" r:id="rId989" display="https://twitter.com/skp_slp/status/1102327939536957440"/>
    <hyperlink ref="X625" r:id="rId990" display="https://twitter.com/skp_slp/status/1102328560474378241"/>
    <hyperlink ref="X626" r:id="rId991" display="https://twitter.com/skp_slp/status/1102328854998339584"/>
    <hyperlink ref="X627" r:id="rId992" display="https://twitter.com/skp_slp/status/1102329251867578374"/>
    <hyperlink ref="X628" r:id="rId993" display="https://twitter.com/skp_slp/status/1102330127671799808"/>
    <hyperlink ref="X629" r:id="rId994" display="https://twitter.com/skp_slp/status/1102330489434714113"/>
    <hyperlink ref="X630" r:id="rId995" display="https://twitter.com/skp_slp/status/1102330906986115072"/>
    <hyperlink ref="X631" r:id="rId996" display="https://twitter.com/skp_slp/status/1102331315314221056"/>
    <hyperlink ref="X265" r:id="rId997" display="https://twitter.com/skp_slp/status/1102331455219339264"/>
    <hyperlink ref="X266" r:id="rId998" display="https://twitter.com/skp_slp/status/1102331480494223360"/>
    <hyperlink ref="X20" r:id="rId999" display="https://twitter.com/skp_slp/status/1102331840931745792"/>
    <hyperlink ref="X264" r:id="rId1000" display="https://twitter.com/skp_slp/status/1102331905180139523"/>
    <hyperlink ref="X710" r:id="rId1001" display="https://twitter.com/skp_slp/status/1102331964131024897"/>
    <hyperlink ref="X341" r:id="rId1002" display="https://twitter.com/skp_slp/status/1102331988147691521"/>
    <hyperlink ref="X342" r:id="rId1003" display="https://twitter.com/skp_slp/status/1102332217185972224"/>
    <hyperlink ref="X483" r:id="rId1004" display="https://twitter.com/skp_slp/status/1102332517565296640"/>
    <hyperlink ref="X563" r:id="rId1005" display="https://twitter.com/skp_slp/status/1102332517565296640"/>
    <hyperlink ref="X32" r:id="rId1006" display="https://twitter.com/skp_slp/status/1102332517565296640"/>
    <hyperlink ref="X343" r:id="rId1007" display="https://twitter.com/skp_slp/status/1102332578571452416"/>
    <hyperlink ref="X660" r:id="rId1008" display="https://twitter.com/skp_slp/status/1102333358649020416"/>
    <hyperlink ref="X564" r:id="rId1009" display="https://twitter.com/skp_slp/status/1102333358649020416"/>
    <hyperlink ref="X31" r:id="rId1010" display="https://twitter.com/skp_slp/status/1102333358649020416"/>
    <hyperlink ref="X482" r:id="rId1011" display="https://twitter.com/skp_slp/status/1102333358649020416"/>
    <hyperlink ref="X632" r:id="rId1012" display="https://twitter.com/skp_slp/status/1102338330858008576"/>
    <hyperlink ref="X623" r:id="rId1013" display="https://twitter.com/endeverstar/status/1102364410360680448"/>
    <hyperlink ref="X616" r:id="rId1014" display="https://twitter.com/helenrottier/status/1104844683849682944"/>
    <hyperlink ref="X619" r:id="rId1015" display="https://twitter.com/sianisat/status/1104837077127102464"/>
    <hyperlink ref="X620" r:id="rId1016" display="https://twitter.com/sianisat/status/1104841508556025856"/>
    <hyperlink ref="X621" r:id="rId1017" display="https://twitter.com/sianisat/status/1104844404030930944"/>
    <hyperlink ref="X700" r:id="rId1018" display="https://twitter.com/sianisat/status/1104846283444011008"/>
    <hyperlink ref="X263" r:id="rId1019" display="https://twitter.com/sianisat/status/1104846283444011008"/>
    <hyperlink ref="X622" r:id="rId1020" display="https://twitter.com/sianisat/status/1104847087391395840"/>
    <hyperlink ref="X617" r:id="rId1021" display="https://twitter.com/rainforestgardn/status/1104845757746761728"/>
    <hyperlink ref="X615" r:id="rId1022" display="https://twitter.com/endeverstar/status/1104845290845036544"/>
    <hyperlink ref="X676" r:id="rId1023" display="https://twitter.com/subtlykawaii/status/1102317240815362048"/>
    <hyperlink ref="X677" r:id="rId1024" display="https://twitter.com/subtlykawaii/status/1102317243638136834"/>
    <hyperlink ref="X678" r:id="rId1025" display="https://twitter.com/subtlykawaii/status/1102317987737100288"/>
    <hyperlink ref="X344" r:id="rId1026" display="https://twitter.com/subtlykawaii/status/1102319049147584513"/>
    <hyperlink ref="X679" r:id="rId1027" display="https://twitter.com/subtlykawaii/status/1102321993347747842"/>
    <hyperlink ref="X680" r:id="rId1028" display="https://twitter.com/subtlykawaii/status/1102326876297662467"/>
    <hyperlink ref="X681" r:id="rId1029" display="https://twitter.com/subtlykawaii/status/1104848656098828288"/>
    <hyperlink ref="X682" r:id="rId1030" display="https://twitter.com/subtlykawaii/status/1104849109909995520"/>
    <hyperlink ref="X683" r:id="rId1031" display="https://twitter.com/subtlykawaii/status/1104850075526799360"/>
    <hyperlink ref="X675" r:id="rId1032" display="https://twitter.com/endeverstar/status/1104849567114178560"/>
    <hyperlink ref="X425" r:id="rId1033" display="https://twitter.com/evanmatyas/status/1104844627985817601"/>
    <hyperlink ref="X426" r:id="rId1034" display="https://twitter.com/evanmatyas/status/1104845465059815425"/>
    <hyperlink ref="X427" r:id="rId1035" display="https://twitter.com/evanmatyas/status/1104846418638966790"/>
    <hyperlink ref="X428" r:id="rId1036" display="https://twitter.com/evanmatyas/status/1104847602959429633"/>
    <hyperlink ref="X429" r:id="rId1037" display="https://twitter.com/evanmatyas/status/1104849304139845632"/>
    <hyperlink ref="X430" r:id="rId1038" display="https://twitter.com/evanmatyas/status/1104851558771187712"/>
    <hyperlink ref="X431" r:id="rId1039" display="https://twitter.com/evanmatyas/status/1104851573455417344"/>
    <hyperlink ref="X219" r:id="rId1040" display="https://twitter.com/evanmatyas/status/1104851781891297280"/>
    <hyperlink ref="X422" r:id="rId1041" display="https://twitter.com/endeverstar/status/1104845929906003970"/>
    <hyperlink ref="X423" r:id="rId1042" display="https://twitter.com/endeverstar/status/1104846809426345984"/>
    <hyperlink ref="X424" r:id="rId1043" display="https://twitter.com/endeverstar/status/1104852033671057408"/>
    <hyperlink ref="X465" r:id="rId1044" display="https://twitter.com/myrnaploy/status/1102332938178445312"/>
    <hyperlink ref="X337" r:id="rId1045" display="https://twitter.com/myrnaploy/status/1102332938178445312"/>
    <hyperlink ref="X556" r:id="rId1046" display="https://twitter.com/autisticb4mmr/status/1102333649096105985"/>
    <hyperlink ref="X241" r:id="rId1047" display="https://twitter.com/huffietina/status/1102315665002766336"/>
    <hyperlink ref="X242" r:id="rId1048" display="https://twitter.com/huffietina/status/1102318511421079553"/>
    <hyperlink ref="X243" r:id="rId1049" display="https://twitter.com/huffietina/status/1104849992408330240"/>
    <hyperlink ref="X244" r:id="rId1050" display="https://twitter.com/huffietina/status/1104850410731421699"/>
    <hyperlink ref="X245" r:id="rId1051" display="https://twitter.com/huffietina/status/1104850734158368769"/>
    <hyperlink ref="X246" r:id="rId1052" display="https://twitter.com/huffietina/status/1104851246366769155"/>
    <hyperlink ref="X497" r:id="rId1053" display="https://twitter.com/endeverstar/status/1104851966872629248"/>
    <hyperlink ref="X496" r:id="rId1054" display="https://twitter.com/adrianzwall/status/1104855831600906240"/>
    <hyperlink ref="X60" r:id="rId1055" display="https://twitter.com/adrianzwall/status/1102321893611372546"/>
    <hyperlink ref="X61" r:id="rId1056" display="https://twitter.com/adrianzwall/status/1102322789904719873"/>
    <hyperlink ref="X62" r:id="rId1057" display="https://twitter.com/adrianzwall/status/1102323462369099776"/>
    <hyperlink ref="X23" r:id="rId1058" display="https://twitter.com/adrianzwall/status/1102325923528040450"/>
    <hyperlink ref="X63" r:id="rId1059" display="https://twitter.com/adrianzwall/status/1102327846146576385"/>
    <hyperlink ref="X69" r:id="rId1060" display="https://twitter.com/adrianzwall/status/1102328188745760768"/>
    <hyperlink ref="X64" r:id="rId1061" display="https://twitter.com/adrianzwall/status/1104849713147400192"/>
    <hyperlink ref="X65" r:id="rId1062" display="https://twitter.com/adrianzwall/status/1104851384502022155"/>
    <hyperlink ref="X66" r:id="rId1063" display="https://twitter.com/adrianzwall/status/1104852446139035648"/>
    <hyperlink ref="X67" r:id="rId1064" display="https://twitter.com/adrianzwall/status/1104853752346001408"/>
    <hyperlink ref="X59" r:id="rId1065" display="https://twitter.com/adrianzwall/status/1104855831600906240"/>
    <hyperlink ref="X68" r:id="rId1066" display="https://twitter.com/adrianzwall/status/1104858343892500480"/>
    <hyperlink ref="X495" r:id="rId1067" display="https://twitter.com/slooterman/status/1104843752999395329"/>
    <hyperlink ref="X230" r:id="rId1068" display="https://twitter.com/helenrottier/status/1104835721498689536"/>
    <hyperlink ref="X227" r:id="rId1069" display="https://twitter.com/helenrottier/status/1104836681625157633"/>
    <hyperlink ref="X694" r:id="rId1070" display="https://twitter.com/helenrottier/status/1104836681625157633"/>
    <hyperlink ref="X240" r:id="rId1071" display="https://twitter.com/helenrottier/status/1104836749543596033"/>
    <hyperlink ref="X231" r:id="rId1072" display="https://twitter.com/helenrottier/status/1104836858624786437"/>
    <hyperlink ref="X413" r:id="rId1073" display="https://twitter.com/helenrottier/status/1104837995272769537"/>
    <hyperlink ref="X696" r:id="rId1074" display="https://twitter.com/helenrottier/status/1104838169734852608"/>
    <hyperlink ref="X232" r:id="rId1075" display="https://twitter.com/helenrottier/status/1104838169734852608"/>
    <hyperlink ref="X228" r:id="rId1076" display="https://twitter.com/helenrottier/status/1104838549474590721"/>
    <hyperlink ref="X695" r:id="rId1077" display="https://twitter.com/helenrottier/status/1104838549474590721"/>
    <hyperlink ref="X233" r:id="rId1078" display="https://twitter.com/helenrottier/status/1104839308719071232"/>
    <hyperlink ref="X368" r:id="rId1079" display="https://twitter.com/helenrottier/status/1104839496305180673"/>
    <hyperlink ref="X414" r:id="rId1080" display="https://twitter.com/helenrottier/status/1104839514672033792"/>
    <hyperlink ref="X329" r:id="rId1081" display="https://twitter.com/helenrottier/status/1104839561857904640"/>
    <hyperlink ref="X234" r:id="rId1082" display="https://twitter.com/helenrottier/status/1104839895602872321"/>
    <hyperlink ref="X415" r:id="rId1083" display="https://twitter.com/helenrottier/status/1104841824680755201"/>
    <hyperlink ref="X229" r:id="rId1084" display="https://twitter.com/helenrottier/status/1104841824680755201"/>
    <hyperlink ref="X383" r:id="rId1085" display="https://twitter.com/helenrottier/status/1104841824680755201"/>
    <hyperlink ref="X384" r:id="rId1086" display="https://twitter.com/helenrottier/status/1104841854057623554"/>
    <hyperlink ref="X235" r:id="rId1087" display="https://twitter.com/helenrottier/status/1104841854057623554"/>
    <hyperlink ref="X236" r:id="rId1088" display="https://twitter.com/helenrottier/status/1104842250796888065"/>
    <hyperlink ref="X529" r:id="rId1089" display="https://twitter.com/helenrottier/status/1104843002349080577"/>
    <hyperlink ref="X697" r:id="rId1090" display="https://twitter.com/helenrottier/status/1104843134343790593"/>
    <hyperlink ref="X237" r:id="rId1091" display="https://twitter.com/helenrottier/status/1104843134343790593"/>
    <hyperlink ref="X698" r:id="rId1092" display="https://twitter.com/helenrottier/status/1104845103577923590"/>
    <hyperlink ref="X238" r:id="rId1093" display="https://twitter.com/helenrottier/status/1104845103577923590"/>
    <hyperlink ref="X239" r:id="rId1094" display="https://twitter.com/helenrottier/status/1104845589483843586"/>
    <hyperlink ref="X416" r:id="rId1095" display="https://twitter.com/helenrottier/status/1104845820187369472"/>
    <hyperlink ref="X585" r:id="rId1096" display="https://twitter.com/helenrottier/status/1104846824307912704"/>
    <hyperlink ref="X494" r:id="rId1097" display="https://twitter.com/rainforestgardn/status/1104845757746761728"/>
    <hyperlink ref="X493" r:id="rId1098" display="https://twitter.com/endeverstar/status/1104846010440773633"/>
    <hyperlink ref="X492" r:id="rId1099" display="https://twitter.com/aspiehuman/status/1104853224127893504"/>
    <hyperlink ref="X706" r:id="rId1100" display="https://twitter.com/aspiehuman/status/1102324736116379651"/>
    <hyperlink ref="X18" r:id="rId1101" display="https://twitter.com/aspiehuman/status/1102329239070740480"/>
    <hyperlink ref="X298" r:id="rId1102" display="https://twitter.com/aspiehuman/status/1102335280688885761"/>
    <hyperlink ref="X705" r:id="rId1103" display="https://twitter.com/aspiehuman/status/1102335280688885761"/>
    <hyperlink ref="X82" r:id="rId1104" display="https://twitter.com/aspiehuman/status/1104853224127893504"/>
    <hyperlink ref="X685" r:id="rId1105" display="https://twitter.com/aspiehuman/status/1104859771365134336"/>
    <hyperlink ref="X83" r:id="rId1106" display="https://twitter.com/aspiehuman/status/1104859771365134336"/>
    <hyperlink ref="X637" r:id="rId1107" display="https://twitter.com/ahahunter/status/1104860865948336128"/>
    <hyperlink ref="X611" r:id="rId1108" display="https://twitter.com/slooterman/status/1102318281535512577"/>
    <hyperlink ref="X612" r:id="rId1109" display="https://twitter.com/yes_thattoo/status/1102317190483771392"/>
    <hyperlink ref="X635" r:id="rId1110" display="https://twitter.com/a_silent_child/status/1102324880769466368"/>
    <hyperlink ref="X13" r:id="rId1111" display="https://twitter.com/a_silent_child/status/1102326421748367361"/>
    <hyperlink ref="X14" r:id="rId1112" display="https://twitter.com/a_silent_child/status/1102327044359237632"/>
    <hyperlink ref="X15" r:id="rId1113" display="https://twitter.com/a_silent_child/status/1102330512373440512"/>
    <hyperlink ref="X16" r:id="rId1114" display="https://twitter.com/a_silent_child/status/1102330775746293761"/>
    <hyperlink ref="X19" r:id="rId1115" display="https://twitter.com/endeverstar/status/1102364219247194113"/>
    <hyperlink ref="X22" r:id="rId1116" display="https://twitter.com/yes_thattoo/status/1102327696531603456"/>
    <hyperlink ref="X708" r:id="rId1117" display="https://twitter.com/endeverstar/status/1102319523842019329"/>
    <hyperlink ref="X709" r:id="rId1118" display="https://twitter.com/endeverstar/status/1102342346321014784"/>
    <hyperlink ref="X707" r:id="rId1119" display="https://twitter.com/autisticb4mmr/status/1102326635531952133"/>
    <hyperlink ref="X711" r:id="rId1120" display="https://twitter.com/yes_thattoo/status/1102314454975434753"/>
    <hyperlink ref="X712" r:id="rId1121" display="https://twitter.com/yes_thattoo/status/1102317476774363138"/>
    <hyperlink ref="X713" r:id="rId1122" display="https://twitter.com/yes_thattoo/status/1102321494401654784"/>
    <hyperlink ref="X674" r:id="rId1123" display="https://twitter.com/yes_thattoo/status/1102324885714599936"/>
    <hyperlink ref="X568" r:id="rId1124" display="https://twitter.com/yes_thattoo/status/1102324885714599936"/>
    <hyperlink ref="X37" r:id="rId1125" display="https://twitter.com/yes_thattoo/status/1102324885714599936"/>
    <hyperlink ref="X489" r:id="rId1126" display="https://twitter.com/yes_thattoo/status/1102324885714599936"/>
    <hyperlink ref="X714" r:id="rId1127" display="https://twitter.com/yes_thattoo/status/1102328249546346497"/>
    <hyperlink ref="X715" r:id="rId1128" display="https://twitter.com/yes_thattoo/status/1102329272071610370"/>
    <hyperlink ref="X371" r:id="rId1129" display="https://twitter.com/yes_thattoo/status/1104861389712179200"/>
    <hyperlink ref="X386" r:id="rId1130" display="https://twitter.com/endeverstar/status/1104850646077890560"/>
    <hyperlink ref="X154" r:id="rId1131" display="https://twitter.com/d_caius/status/1104846726362554368"/>
    <hyperlink ref="X155" r:id="rId1132" display="https://twitter.com/d_caius/status/1104847418003259394"/>
    <hyperlink ref="X156" r:id="rId1133" display="https://twitter.com/d_caius/status/1104849063197982720"/>
    <hyperlink ref="X157" r:id="rId1134" display="https://twitter.com/d_caius/status/1104849597627809793"/>
    <hyperlink ref="X158" r:id="rId1135" display="https://twitter.com/d_caius/status/1104850016173256706"/>
    <hyperlink ref="X159" r:id="rId1136" display="https://twitter.com/d_caius/status/1104850361851039744"/>
    <hyperlink ref="X160" r:id="rId1137" display="https://twitter.com/d_caius/status/1104851221939142657"/>
    <hyperlink ref="X161" r:id="rId1138" display="https://twitter.com/d_caius/status/1104851900095254529"/>
    <hyperlink ref="X162" r:id="rId1139" display="https://twitter.com/d_caius/status/1104852420071485440"/>
    <hyperlink ref="X163" r:id="rId1140" display="https://twitter.com/d_caius/status/1104852786485907456"/>
    <hyperlink ref="X164" r:id="rId1141" display="https://twitter.com/d_caius/status/1104853059593752577"/>
    <hyperlink ref="X165" r:id="rId1142" display="https://twitter.com/d_caius/status/1104853541158572032"/>
    <hyperlink ref="X166" r:id="rId1143" display="https://twitter.com/d_caius/status/1104853739461062658"/>
    <hyperlink ref="X167" r:id="rId1144" display="https://twitter.com/d_caius/status/1104854144219783170"/>
    <hyperlink ref="X168" r:id="rId1145" display="https://twitter.com/d_caius/status/1104854872543899649"/>
    <hyperlink ref="X169" r:id="rId1146" display="https://twitter.com/d_caius/status/1104855534035963904"/>
    <hyperlink ref="X170" r:id="rId1147" display="https://twitter.com/d_caius/status/1104855912651673602"/>
    <hyperlink ref="X171" r:id="rId1148" display="https://twitter.com/d_caius/status/1104856379670568961"/>
    <hyperlink ref="X172" r:id="rId1149" display="https://twitter.com/d_caius/status/1104856815978889216"/>
    <hyperlink ref="X173" r:id="rId1150" display="https://twitter.com/d_caius/status/1104857230682349568"/>
    <hyperlink ref="X174" r:id="rId1151" display="https://twitter.com/d_caius/status/1104858415069884416"/>
    <hyperlink ref="X175" r:id="rId1152" display="https://twitter.com/d_caius/status/1104858847066374144"/>
    <hyperlink ref="X176" r:id="rId1153" display="https://twitter.com/d_caius/status/1104859306174963712"/>
    <hyperlink ref="X177" r:id="rId1154" display="https://twitter.com/d_caius/status/1104859741883371521"/>
    <hyperlink ref="X178" r:id="rId1155" display="https://twitter.com/d_caius/status/1104862431426301954"/>
    <hyperlink ref="X129" r:id="rId1156" display="https://twitter.com/autistic_ace/status/1104852969772728320"/>
    <hyperlink ref="X297" r:id="rId1157" display="https://twitter.com/carlymho/status/1104864084393148423"/>
    <hyperlink ref="X385" r:id="rId1158" display="https://twitter.com/slooterman/status/1104841720393580550"/>
    <hyperlink ref="X381" r:id="rId1159" display="https://twitter.com/endeverstar/status/1104840938453495808"/>
    <hyperlink ref="X382" r:id="rId1160" display="https://twitter.com/endeverstar/status/1104841623257534464"/>
    <hyperlink ref="X150" r:id="rId1161" display="https://twitter.com/carlymho/status/1104838704626126849"/>
    <hyperlink ref="X147" r:id="rId1162" display="https://twitter.com/carlymho/status/1104839699741462528"/>
    <hyperlink ref="X148" r:id="rId1163" display="https://twitter.com/carlymho/status/1104840297283010562"/>
    <hyperlink ref="X149" r:id="rId1164" display="https://twitter.com/carlymho/status/1104841140291940352"/>
    <hyperlink ref="X146" r:id="rId1165" display="https://twitter.com/carlymho/status/1104864084393148423"/>
    <hyperlink ref="X689" r:id="rId1166" display="https://twitter.com/emccoy_writer/status/1104859408167854081"/>
    <hyperlink ref="X180" r:id="rId1167" display="https://twitter.com/emccoy_writer/status/1104859408167854081"/>
    <hyperlink ref="X646" r:id="rId1168" display="https://twitter.com/emccoy_writer/status/1104859798229708800"/>
    <hyperlink ref="X647" r:id="rId1169" display="https://twitter.com/emccoy_writer/status/1104860014714515456"/>
    <hyperlink ref="X181" r:id="rId1170" display="https://twitter.com/emccoy_writer/status/1104867098398994432"/>
    <hyperlink ref="X387" r:id="rId1171" display="https://twitter.com/d24socialist/status/1104859856572477442"/>
    <hyperlink ref="X388" r:id="rId1172" display="https://twitter.com/kenoduffy/status/1104867116119924738"/>
    <hyperlink ref="X435" r:id="rId1173" display="https://twitter.com/gayphysicist/status/1102322157777022976"/>
    <hyperlink ref="X436" r:id="rId1174" display="https://twitter.com/gayphysicist/status/1102322856174780418"/>
    <hyperlink ref="X437" r:id="rId1175" display="https://twitter.com/gayphysicist/status/1102323011888267264"/>
    <hyperlink ref="X438" r:id="rId1176" display="https://twitter.com/gayphysicist/status/1102323159976554496"/>
    <hyperlink ref="X439" r:id="rId1177" display="https://twitter.com/gayphysicist/status/1102323651892994048"/>
    <hyperlink ref="X440" r:id="rId1178" display="https://twitter.com/gayphysicist/status/1102324030789611520"/>
    <hyperlink ref="X441" r:id="rId1179" display="https://twitter.com/gayphysicist/status/1102324198888869900"/>
    <hyperlink ref="X442" r:id="rId1180" display="https://twitter.com/gayphysicist/status/1102324760241991680"/>
    <hyperlink ref="X443" r:id="rId1181" display="https://twitter.com/gayphysicist/status/1102325057513287687"/>
    <hyperlink ref="X434" r:id="rId1182" display="https://twitter.com/everthecrafter/status/1102333148568997890"/>
    <hyperlink ref="X255" r:id="rId1183" display="https://twitter.com/lavie_encode/status/1102318968835112960"/>
    <hyperlink ref="X250" r:id="rId1184" display="https://twitter.com/lavie_encode/status/1102319489478217729"/>
    <hyperlink ref="X251" r:id="rId1185" display="https://twitter.com/lavie_encode/status/1102320146264322049"/>
    <hyperlink ref="X30" r:id="rId1186" display="https://twitter.com/lavie_encode/status/1102322716101787651"/>
    <hyperlink ref="X252" r:id="rId1187" display="https://twitter.com/lavie_encode/status/1102322716101787651"/>
    <hyperlink ref="X253" r:id="rId1188" display="https://twitter.com/lavie_encode/status/1102323728992690178"/>
    <hyperlink ref="X249" r:id="rId1189" display="https://twitter.com/lavie_encode/status/1102324211970949120"/>
    <hyperlink ref="X479" r:id="rId1190" display="https://twitter.com/lavie_encode/status/1102324211970949120"/>
    <hyperlink ref="X330" r:id="rId1191" display="https://twitter.com/lavie_encode/status/1102324211970949120"/>
    <hyperlink ref="X254" r:id="rId1192" display="https://twitter.com/lavie_encode/status/1102324829255024640"/>
    <hyperlink ref="X517" r:id="rId1193" display="https://twitter.com/haleymossart/status/1102320297909325829"/>
    <hyperlink ref="X515" r:id="rId1194" display="https://twitter.com/autisticb4mmr/status/1102322763954417664"/>
    <hyperlink ref="X516" r:id="rId1195" display="https://twitter.com/everthecrafter/status/1102333576836771840"/>
    <hyperlink ref="X258" r:id="rId1196" display="https://twitter.com/moxielsapphire/status/1104842948561141760"/>
    <hyperlink ref="X547" r:id="rId1197" display="https://twitter.com/moxielsapphire/status/1104844849402896385"/>
    <hyperlink ref="X548" r:id="rId1198" display="https://twitter.com/moxielsapphire/status/1104844851923759106"/>
    <hyperlink ref="X549" r:id="rId1199" display="https://twitter.com/moxielsapphire/status/1104845917256003589"/>
    <hyperlink ref="X550" r:id="rId1200" display="https://twitter.com/moxielsapphire/status/1104845918354853888"/>
    <hyperlink ref="X551" r:id="rId1201" display="https://twitter.com/moxielsapphire/status/1104847993876840448"/>
    <hyperlink ref="X552" r:id="rId1202" display="https://twitter.com/moxielsapphire/status/1104850117457207296"/>
    <hyperlink ref="X553" r:id="rId1203" display="https://twitter.com/moxielsapphire/status/1104850118908424192"/>
    <hyperlink ref="X554" r:id="rId1204" display="https://twitter.com/moxielsapphire/status/1104852160766857216"/>
    <hyperlink ref="X555" r:id="rId1205" display="https://twitter.com/moxielsapphire/status/1104852161848983552"/>
    <hyperlink ref="X544" r:id="rId1206" display="https://twitter.com/endeverstar/status/1104846172055728129"/>
    <hyperlink ref="X543" r:id="rId1207" display="https://twitter.com/endeverstar/status/1104846294298746880"/>
    <hyperlink ref="X545" r:id="rId1208" display="https://twitter.com/endeverstar/status/1104848469104062465"/>
    <hyperlink ref="X546" r:id="rId1209" display="https://twitter.com/everthecrafter/status/1104868532683227143"/>
    <hyperlink ref="X639" r:id="rId1210" display="https://twitter.com/auptimist/status/1104872316494856193"/>
    <hyperlink ref="X420" r:id="rId1211" display="https://twitter.com/slooterman/status/1104841720393580550"/>
    <hyperlink ref="X193" r:id="rId1212" display="https://twitter.com/endeverstar/status/1102318774873546754"/>
    <hyperlink ref="X194" r:id="rId1213" display="https://twitter.com/endeverstar/status/1102318784893710336"/>
    <hyperlink ref="X195" r:id="rId1214" display="https://twitter.com/endeverstar/status/1102318827042304000"/>
    <hyperlink ref="X196" r:id="rId1215" display="https://twitter.com/endeverstar/status/1102318842573840385"/>
    <hyperlink ref="X197" r:id="rId1216" display="https://twitter.com/endeverstar/status/1102318909514907648"/>
    <hyperlink ref="X198" r:id="rId1217" display="https://twitter.com/endeverstar/status/1102318919199551493"/>
    <hyperlink ref="X199" r:id="rId1218" display="https://twitter.com/endeverstar/status/1102319110199767040"/>
    <hyperlink ref="X323" r:id="rId1219" display="https://twitter.com/endeverstar/status/1102319179925843968"/>
    <hyperlink ref="X324" r:id="rId1220" display="https://twitter.com/endeverstar/status/1102319631539175424"/>
    <hyperlink ref="X200" r:id="rId1221" display="https://twitter.com/endeverstar/status/1102320324840812544"/>
    <hyperlink ref="X447" r:id="rId1222" display="https://twitter.com/endeverstar/status/1102320347007803392"/>
    <hyperlink ref="X473" r:id="rId1223" display="https://twitter.com/endeverstar/status/1102321853018730498"/>
    <hyperlink ref="X27" r:id="rId1224" display="https://twitter.com/endeverstar/status/1102321853018730498"/>
    <hyperlink ref="X185" r:id="rId1225" display="https://twitter.com/endeverstar/status/1102363994524856320"/>
    <hyperlink ref="X186" r:id="rId1226" display="https://twitter.com/endeverstar/status/1102364046081155072"/>
    <hyperlink ref="X201" r:id="rId1227" display="https://twitter.com/endeverstar/status/1102364575914057728"/>
    <hyperlink ref="X202" r:id="rId1228" display="https://twitter.com/endeverstar/status/1102364591315542016"/>
    <hyperlink ref="X203" r:id="rId1229" display="https://twitter.com/endeverstar/status/1102364611817365505"/>
    <hyperlink ref="X204" r:id="rId1230" display="https://twitter.com/endeverstar/status/1104831146141995009"/>
    <hyperlink ref="X205" r:id="rId1231" display="https://twitter.com/endeverstar/status/1104835530208890880"/>
    <hyperlink ref="X206" r:id="rId1232" display="https://twitter.com/endeverstar/status/1104835540996640768"/>
    <hyperlink ref="X207" r:id="rId1233" display="https://twitter.com/endeverstar/status/1104835591470891009"/>
    <hyperlink ref="X690" r:id="rId1234" display="https://twitter.com/endeverstar/status/1104835853287735296"/>
    <hyperlink ref="X400" r:id="rId1235" display="https://twitter.com/endeverstar/status/1104836152807190528"/>
    <hyperlink ref="X208" r:id="rId1236" display="https://twitter.com/endeverstar/status/1104836648292872192"/>
    <hyperlink ref="X209" r:id="rId1237" display="https://twitter.com/endeverstar/status/1104836693624930304"/>
    <hyperlink ref="X187" r:id="rId1238" display="https://twitter.com/endeverstar/status/1104836740609503233"/>
    <hyperlink ref="X210" r:id="rId1239" display="https://twitter.com/endeverstar/status/1104837382036025344"/>
    <hyperlink ref="X401" r:id="rId1240" display="https://twitter.com/endeverstar/status/1104837792075378689"/>
    <hyperlink ref="X402" r:id="rId1241" display="https://twitter.com/endeverstar/status/1104838072997310464"/>
    <hyperlink ref="X182" r:id="rId1242" display="https://twitter.com/endeverstar/status/1104838437876588544"/>
    <hyperlink ref="X691" r:id="rId1243" display="https://twitter.com/endeverstar/status/1104838437876588544"/>
    <hyperlink ref="X211" r:id="rId1244" display="https://twitter.com/endeverstar/status/1104838514712039424"/>
    <hyperlink ref="X403" r:id="rId1245" display="https://twitter.com/endeverstar/status/1104838994150318080"/>
    <hyperlink ref="X361" r:id="rId1246" display="https://twitter.com/endeverstar/status/1104839616044007424"/>
    <hyperlink ref="X692" r:id="rId1247" display="https://twitter.com/endeverstar/status/1104839802942193664"/>
    <hyperlink ref="X188" r:id="rId1248" display="https://twitter.com/endeverstar/status/1104839802942193664"/>
    <hyperlink ref="X183" r:id="rId1249" display="https://twitter.com/endeverstar/status/1104840938453495808"/>
    <hyperlink ref="X184" r:id="rId1250" display="https://twitter.com/endeverstar/status/1104841623257534464"/>
    <hyperlink ref="X212" r:id="rId1251" display="https://twitter.com/endeverstar/status/1104841732259119104"/>
    <hyperlink ref="X404" r:id="rId1252" display="https://twitter.com/endeverstar/status/1104842362956636160"/>
    <hyperlink ref="X362" r:id="rId1253" display="https://twitter.com/endeverstar/status/1104842719849963520"/>
    <hyperlink ref="X526" r:id="rId1254" display="https://twitter.com/endeverstar/status/1104843566696751104"/>
    <hyperlink ref="X583" r:id="rId1255" display="https://twitter.com/endeverstar/status/1104844291409494016"/>
    <hyperlink ref="X648" r:id="rId1256" display="https://twitter.com/endeverstar/status/1104844331985203200"/>
    <hyperlink ref="X213" r:id="rId1257" display="https://twitter.com/endeverstar/status/1104844617059430401"/>
    <hyperlink ref="X405" r:id="rId1258" display="https://twitter.com/endeverstar/status/1104845069138292736"/>
    <hyperlink ref="X406" r:id="rId1259" display="https://twitter.com/endeverstar/status/1104845230149271552"/>
    <hyperlink ref="X693" r:id="rId1260" display="https://twitter.com/endeverstar/status/1104845556625502208"/>
    <hyperlink ref="X189" r:id="rId1261" display="https://twitter.com/endeverstar/status/1104845556625502208"/>
    <hyperlink ref="X407" r:id="rId1262" display="https://twitter.com/endeverstar/status/1104845627719004160"/>
    <hyperlink ref="X408" r:id="rId1263" display="https://twitter.com/endeverstar/status/1104845729959313408"/>
    <hyperlink ref="X190" r:id="rId1264" display="https://twitter.com/endeverstar/status/1104846010440773633"/>
    <hyperlink ref="X214" r:id="rId1265" display="https://twitter.com/endeverstar/status/1104846819727572992"/>
    <hyperlink ref="X325" r:id="rId1266" display="https://twitter.com/endeverstar/status/1104847125085487104"/>
    <hyperlink ref="X584" r:id="rId1267" display="https://twitter.com/endeverstar/status/1104847296145944576"/>
    <hyperlink ref="X363" r:id="rId1268" display="https://twitter.com/endeverstar/status/1104848300769869824"/>
    <hyperlink ref="X364" r:id="rId1269" display="https://twitter.com/endeverstar/status/1104849628267077633"/>
    <hyperlink ref="X215" r:id="rId1270" display="https://twitter.com/endeverstar/status/1104850598241812480"/>
    <hyperlink ref="X216" r:id="rId1271" display="https://twitter.com/endeverstar/status/1104850616151465984"/>
    <hyperlink ref="X191" r:id="rId1272" display="https://twitter.com/endeverstar/status/1104850646077890560"/>
    <hyperlink ref="X217" r:id="rId1273" display="https://twitter.com/endeverstar/status/1104850691875516416"/>
    <hyperlink ref="X192" r:id="rId1274" display="https://twitter.com/endeverstar/status/1104851966872629248"/>
    <hyperlink ref="X409" r:id="rId1275" display="https://twitter.com/endeverstar/status/1104852509384798208"/>
    <hyperlink ref="X448" r:id="rId1276" display="https://twitter.com/endeverstar/status/1104853355325579265"/>
    <hyperlink ref="X218" r:id="rId1277" display="https://twitter.com/endeverstar/status/1104853394743648256"/>
    <hyperlink ref="X326" r:id="rId1278" display="https://twitter.com/endeverstar/status/1104855472262176769"/>
    <hyperlink ref="X397" r:id="rId1279" display="https://twitter.com/autisticb4mmr/status/1104836610149871616"/>
    <hyperlink ref="X398" r:id="rId1280" display="https://twitter.com/autisticb4mmr/status/1104847503676006400"/>
    <hyperlink ref="X399" r:id="rId1281" display="https://twitter.com/autisticb4mmr/status/1104854060132229120"/>
    <hyperlink ref="X410" r:id="rId1282" display="https://twitter.com/everthecrafter/status/1104863257251270656"/>
    <hyperlink ref="X411" r:id="rId1283" display="https://twitter.com/everthecrafter/status/1104864140496158720"/>
    <hyperlink ref="X412" r:id="rId1284" display="https://twitter.com/everthecrafter/status/1104867760381796353"/>
    <hyperlink ref="X419" r:id="rId1285" display="https://twitter.com/mamautistic36/status/1104843175250796550"/>
    <hyperlink ref="X417" r:id="rId1286" display="https://twitter.com/mamautistic36/status/1104848328095862784"/>
    <hyperlink ref="X418" r:id="rId1287" display="https://twitter.com/mamautistic36/status/1104873522021761025"/>
    <hyperlink ref="X220" r:id="rId1288" display="https://twitter.com/everthecrafter/status/1102333576836771840"/>
    <hyperlink ref="X527" r:id="rId1289" display="https://twitter.com/everthecrafter/status/1104863257251270656"/>
    <hyperlink ref="X365" r:id="rId1290" display="https://twitter.com/everthecrafter/status/1104864140496158720"/>
    <hyperlink ref="X528" r:id="rId1291" display="https://twitter.com/everthecrafter/status/1104864705162739712"/>
    <hyperlink ref="X650" r:id="rId1292" display="https://twitter.com/everthecrafter/status/1104866790503522312"/>
    <hyperlink ref="X366" r:id="rId1293" display="https://twitter.com/everthecrafter/status/1104867760381796353"/>
    <hyperlink ref="X432" r:id="rId1294" display="https://twitter.com/mamautistic36/status/1104872063372849152"/>
    <hyperlink ref="X433" r:id="rId1295" display="https://twitter.com/mamautistic36/status/1104873522021761025"/>
    <hyperlink ref="X539" r:id="rId1296" display="https://twitter.com/slooterman/status/1104843752999395329"/>
    <hyperlink ref="X538" r:id="rId1297" display="https://twitter.com/rainforestgardn/status/1104848111556587522"/>
    <hyperlink ref="X536" r:id="rId1298" display="https://twitter.com/rainforestgardn/status/1104848364502507521"/>
    <hyperlink ref="X537" r:id="rId1299" display="https://twitter.com/rainforestgardn/status/1104849469651210242"/>
    <hyperlink ref="X524" r:id="rId1300" display="https://twitter.com/autisticb4mmr/status/1102331830794051584"/>
    <hyperlink ref="X525" r:id="rId1301" display="https://twitter.com/autisticb4mmr/status/1104847503676006400"/>
    <hyperlink ref="X334" r:id="rId1302" display="https://twitter.com/mamautistic36/status/1102337393095520256"/>
    <hyperlink ref="X530" r:id="rId1303" display="https://twitter.com/mamautistic36/status/1104841132826116097"/>
    <hyperlink ref="X531" r:id="rId1304" display="https://twitter.com/mamautistic36/status/1104841500452704256"/>
    <hyperlink ref="X532" r:id="rId1305" display="https://twitter.com/mamautistic36/status/1104842141732352000"/>
    <hyperlink ref="X533" r:id="rId1306" display="https://twitter.com/mamautistic36/status/1104842703802646532"/>
    <hyperlink ref="X534" r:id="rId1307" display="https://twitter.com/mamautistic36/status/1104845308243181568"/>
    <hyperlink ref="X535" r:id="rId1308" display="https://twitter.com/mamautistic36/status/1104847989456146434"/>
    <hyperlink ref="X332" r:id="rId1309" display="https://twitter.com/mamautistic36/status/1104848328095862784"/>
    <hyperlink ref="X590" r:id="rId1310" display="https://twitter.com/mamautistic36/status/1104849140511592448"/>
    <hyperlink ref="X333" r:id="rId1311" display="https://twitter.com/mamautistic36/status/1104853310815784960"/>
    <hyperlink ref="X247" r:id="rId1312" display="https://twitter.com/inaspectrum/status/1104882591579234305"/>
    <hyperlink ref="X273" r:id="rId1313" display="https://twitter.com/theoriesofminds/status/1104836134855565312"/>
    <hyperlink ref="X274" r:id="rId1314" display="https://twitter.com/theoriesofminds/status/1104838000746217472"/>
    <hyperlink ref="X275" r:id="rId1315" display="https://twitter.com/theoriesofminds/status/1104839596376903680"/>
    <hyperlink ref="X276" r:id="rId1316" display="https://twitter.com/theoriesofminds/status/1104842976071606274"/>
    <hyperlink ref="X277" r:id="rId1317" display="https://twitter.com/theoriesofminds/status/1104844979497721856"/>
    <hyperlink ref="X701" r:id="rId1318" display="https://twitter.com/slooterman/status/1104845100683796480"/>
    <hyperlink ref="X686" r:id="rId1319" display="https://twitter.com/autisticb4mmr/status/1104841229655629824"/>
    <hyperlink ref="X687" r:id="rId1320" display="https://twitter.com/autisticb4mmr/status/1104841449693044736"/>
    <hyperlink ref="X688" r:id="rId1321" display="https://twitter.com/craftingbalance/status/1104892132404445184"/>
    <hyperlink ref="X151" r:id="rId1322" display="https://twitter.com/craftingbalance/status/1104892132404445184"/>
    <hyperlink ref="X152" r:id="rId1323" display="https://twitter.com/craftingbalance/status/1104892991821484037"/>
    <hyperlink ref="X153" r:id="rId1324" display="https://twitter.com/craftingbalance/status/1104893190195302401"/>
    <hyperlink ref="X271" r:id="rId1325" display="https://twitter.com/sylviessylk/status/1102385371793494018"/>
    <hyperlink ref="X272" r:id="rId1326" display="https://twitter.com/sylviessylk/status/1104902146347159554"/>
    <hyperlink ref="X655" r:id="rId1327" display="https://twitter.com/haleymossart/status/1102323109129007104"/>
    <hyperlink ref="X661" r:id="rId1328" display="https://twitter.com/slooterman/status/1102316897855524864"/>
    <hyperlink ref="X662" r:id="rId1329" display="https://twitter.com/slooterman/status/1102318120176418816"/>
    <hyperlink ref="X268" r:id="rId1330" display="https://twitter.com/slooterman/status/1102318804602888193"/>
    <hyperlink ref="X663" r:id="rId1331" display="https://twitter.com/slooterman/status/1102322475352899584"/>
    <hyperlink ref="X664" r:id="rId1332" display="https://twitter.com/slooterman/status/1102323043328839680"/>
    <hyperlink ref="X565" r:id="rId1333" display="https://twitter.com/slooterman/status/1102324223681413121"/>
    <hyperlink ref="X33" r:id="rId1334" display="https://twitter.com/slooterman/status/1102324223681413121"/>
    <hyperlink ref="X485" r:id="rId1335" display="https://twitter.com/slooterman/status/1102324223681413121"/>
    <hyperlink ref="X665" r:id="rId1336" display="https://twitter.com/slooterman/status/1102324545917206528"/>
    <hyperlink ref="X666" r:id="rId1337" display="https://twitter.com/slooterman/status/1102325201600212992"/>
    <hyperlink ref="X484" r:id="rId1338" display="https://twitter.com/slooterman/status/1102328739768221696"/>
    <hyperlink ref="X610" r:id="rId1339" display="https://twitter.com/slooterman/status/1102328739768221696"/>
    <hyperlink ref="X270" r:id="rId1340" display="https://twitter.com/slooterman/status/1104828747436511232"/>
    <hyperlink ref="X667" r:id="rId1341" display="https://twitter.com/slooterman/status/1104836210613198849"/>
    <hyperlink ref="X668" r:id="rId1342" display="https://twitter.com/slooterman/status/1104840291138310144"/>
    <hyperlink ref="X267" r:id="rId1343" display="https://twitter.com/slooterman/status/1104841720393580550"/>
    <hyperlink ref="X669" r:id="rId1344" display="https://twitter.com/slooterman/status/1104843508295364609"/>
    <hyperlink ref="X670" r:id="rId1345" display="https://twitter.com/slooterman/status/1104844999789854722"/>
    <hyperlink ref="X269" r:id="rId1346" display="https://twitter.com/slooterman/status/1104845100683796480"/>
    <hyperlink ref="X640" r:id="rId1347" display="https://twitter.com/autisticb4mmr/status/1102327868644765697"/>
    <hyperlink ref="X641" r:id="rId1348" display="https://twitter.com/autisticb4mmr/status/1104841229655629824"/>
    <hyperlink ref="X642" r:id="rId1349" display="https://twitter.com/autisticb4mmr/status/1104841449693044736"/>
    <hyperlink ref="X673" r:id="rId1350" display="https://twitter.com/unuhinuii/status/1102325230125625345"/>
    <hyperlink ref="X672" r:id="rId1351" display="https://twitter.com/unuhinuii/status/1102454430727847936"/>
    <hyperlink ref="X468" r:id="rId1352" display="https://twitter.com/anythingmaureen/status/1102321004771188736"/>
    <hyperlink ref="X469" r:id="rId1353" display="https://twitter.com/anythingmaureen/status/1102322014872834048"/>
    <hyperlink ref="X467" r:id="rId1354" display="https://twitter.com/anythingmaureen/status/1102322847152852992"/>
    <hyperlink ref="X471" r:id="rId1355" display="https://twitter.com/anythingmaureen/status/1102323791395459077"/>
    <hyperlink ref="X470" r:id="rId1356" display="https://twitter.com/anythingmaureen/status/1102323903815450624"/>
    <hyperlink ref="X474" r:id="rId1357" display="https://twitter.com/haleymossart/status/1102319046366806016"/>
    <hyperlink ref="X475" r:id="rId1358" display="https://twitter.com/haleymossart/status/1102319357546369024"/>
    <hyperlink ref="X476" r:id="rId1359" display="https://twitter.com/haleymossart/status/1102319886389444608"/>
    <hyperlink ref="X226" r:id="rId1360" display="https://twitter.com/haleymossart/status/1102320297909325829"/>
    <hyperlink ref="X477" r:id="rId1361" display="https://twitter.com/haleymossart/status/1102321180990689291"/>
    <hyperlink ref="X28" r:id="rId1362" display="https://twitter.com/haleymossart/status/1102321396473085953"/>
    <hyperlink ref="X561" r:id="rId1363" display="https://twitter.com/haleymossart/status/1102323353061330945"/>
    <hyperlink ref="X29" r:id="rId1364" display="https://twitter.com/haleymossart/status/1102323353061330945"/>
    <hyperlink ref="X478" r:id="rId1365" display="https://twitter.com/haleymossart/status/1102326393294200832"/>
    <hyperlink ref="X481" r:id="rId1366" display="https://twitter.com/rainforestgardn/status/1102324508944408576"/>
    <hyperlink ref="X480" r:id="rId1367" display="https://twitter.com/rainforestgardn/status/1102326772660613120"/>
    <hyperlink ref="X487" r:id="rId1368" display="https://twitter.com/unuhinuii/status/1102325230125625345"/>
    <hyperlink ref="X488" r:id="rId1369" display="https://twitter.com/unuhinuii/status/1102453136604782592"/>
    <hyperlink ref="X486" r:id="rId1370" display="https://twitter.com/unuhinuii/status/1102455188235915264"/>
    <hyperlink ref="X560" r:id="rId1371" display="https://twitter.com/anythingmaureen/status/1102322847152852992"/>
    <hyperlink ref="X558" r:id="rId1372" display="https://twitter.com/anythingmaureen/status/1102323791395459077"/>
    <hyperlink ref="X559" r:id="rId1373" display="https://twitter.com/anythingmaureen/status/1102323903815450624"/>
    <hyperlink ref="X562" r:id="rId1374" display="https://twitter.com/nicoleradziwill/status/1102353424530751490"/>
    <hyperlink ref="X566" r:id="rId1375" display="https://twitter.com/unuhinuii/status/1102325230125625345"/>
    <hyperlink ref="X567" r:id="rId1376" display="https://twitter.com/unuhinuii/status/1102455188235915264"/>
    <hyperlink ref="X77" r:id="rId1377" display="https://twitter.com/anythingmaureen/status/1102322494650925061"/>
    <hyperlink ref="X78" r:id="rId1378" display="https://twitter.com/anythingmaureen/status/1102323328000446464"/>
    <hyperlink ref="X79" r:id="rId1379" display="https://twitter.com/anythingmaureen/status/1102323670066839552"/>
    <hyperlink ref="X80" r:id="rId1380" display="https://twitter.com/anythingmaureen/status/1102324555199188994"/>
    <hyperlink ref="X81" r:id="rId1381" display="https://twitter.com/anythingmaureen/status/1102324814415626240"/>
    <hyperlink ref="X34" r:id="rId1382" display="https://twitter.com/unuhinuii/status/1102325230125625345"/>
    <hyperlink ref="X35" r:id="rId1383" display="https://twitter.com/unuhinuii/status/1102453136604782592"/>
    <hyperlink ref="X36" r:id="rId1384" display="https://twitter.com/unuhinuii/status/1102455188235915264"/>
    <hyperlink ref="X140" r:id="rId1385" display="https://twitter.com/autistictic/status/1104838364224720896"/>
    <hyperlink ref="X262" r:id="rId1386" display="https://twitter.com/rainforestgardn/status/1102328692712329216"/>
    <hyperlink ref="X261" r:id="rId1387" display="https://twitter.com/rainforestgardn/status/1104845757746761728"/>
    <hyperlink ref="X86" r:id="rId1388" display="https://twitter.com/autchatmod/status/1102298319810789376"/>
    <hyperlink ref="X87" r:id="rId1389" display="https://twitter.com/autchatmod/status/1102313177159688192"/>
    <hyperlink ref="X88" r:id="rId1390" display="https://twitter.com/autchatmod/status/1102313206830129153"/>
    <hyperlink ref="X89" r:id="rId1391" display="https://twitter.com/autchatmod/status/1102313426087337984"/>
    <hyperlink ref="X90" r:id="rId1392" display="https://twitter.com/autchatmod/status/1102313455162253312"/>
    <hyperlink ref="X91" r:id="rId1393" display="https://twitter.com/autchatmod/status/1102313495964483584"/>
    <hyperlink ref="X92" r:id="rId1394" display="https://twitter.com/autchatmod/status/1102313537840410624"/>
    <hyperlink ref="X93" r:id="rId1395" display="https://twitter.com/autchatmod/status/1102313735106908160"/>
    <hyperlink ref="X94" r:id="rId1396" display="https://twitter.com/autchatmod/status/1102313756304891904"/>
    <hyperlink ref="X95" r:id="rId1397" display="https://twitter.com/autchatmod/status/1102315184704577537"/>
    <hyperlink ref="X96" r:id="rId1398" display="https://twitter.com/autchatmod/status/1102315212579860480"/>
    <hyperlink ref="X97" r:id="rId1399" display="https://twitter.com/autchatmod/status/1102316624181248001"/>
    <hyperlink ref="X98" r:id="rId1400" display="https://twitter.com/autchatmod/status/1102320088286457856"/>
    <hyperlink ref="X99" r:id="rId1401" display="https://twitter.com/autchatmod/status/1102323945066262528"/>
    <hyperlink ref="X100" r:id="rId1402" display="https://twitter.com/autchatmod/status/1102328082621321216"/>
    <hyperlink ref="X101" r:id="rId1403" display="https://twitter.com/autchatmod/status/1102328225689038848"/>
    <hyperlink ref="X102" r:id="rId1404" display="https://twitter.com/autchatmod/status/1102328414499790848"/>
    <hyperlink ref="X103" r:id="rId1405" display="https://twitter.com/autchatmod/status/1102328457269194752"/>
    <hyperlink ref="X104" r:id="rId1406" display="https://twitter.com/autchatmod/status/1102328478525865984"/>
    <hyperlink ref="X105" r:id="rId1407" display="https://twitter.com/autchatmod/status/1104124632821452801"/>
    <hyperlink ref="X106" r:id="rId1408" display="https://twitter.com/autchatmod/status/1104124635690414081"/>
    <hyperlink ref="X107" r:id="rId1409" display="https://twitter.com/autchatmod/status/1104820828556808192"/>
    <hyperlink ref="X108" r:id="rId1410" display="https://twitter.com/autchatmod/status/1104824215088160769"/>
    <hyperlink ref="X109" r:id="rId1411" display="https://twitter.com/autchatmod/status/1104826992837328896"/>
    <hyperlink ref="X110" r:id="rId1412" display="https://twitter.com/autchatmod/status/1104834880251191296"/>
    <hyperlink ref="X111" r:id="rId1413" display="https://twitter.com/autchatmod/status/1104834914162159616"/>
    <hyperlink ref="X112" r:id="rId1414" display="https://twitter.com/autchatmod/status/1104834945694887936"/>
    <hyperlink ref="X113" r:id="rId1415" display="https://twitter.com/autchatmod/status/1104834997683253248"/>
    <hyperlink ref="X114" r:id="rId1416" display="https://twitter.com/autchatmod/status/1104835028461076480"/>
    <hyperlink ref="X115" r:id="rId1417" display="https://twitter.com/autchatmod/status/1104835085457514496"/>
    <hyperlink ref="X116" r:id="rId1418" display="https://twitter.com/autchatmod/status/1104835175089811456"/>
    <hyperlink ref="X117" r:id="rId1419" display="https://twitter.com/autchatmod/status/1104835241418477568"/>
    <hyperlink ref="X118" r:id="rId1420" display="https://twitter.com/autchatmod/status/1104836542223138816"/>
    <hyperlink ref="X119" r:id="rId1421" display="https://twitter.com/autchatmod/status/1104837122312138752"/>
    <hyperlink ref="X120" r:id="rId1422" display="https://twitter.com/autchatmod/status/1104838255881535488"/>
    <hyperlink ref="X121" r:id="rId1423" display="https://twitter.com/autchatmod/status/1104841489404768256"/>
    <hyperlink ref="X122" r:id="rId1424" display="https://twitter.com/autchatmod/status/1104844259788644352"/>
    <hyperlink ref="X123" r:id="rId1425" display="https://twitter.com/autchatmod/status/1104846510452178944"/>
    <hyperlink ref="X124" r:id="rId1426" display="https://twitter.com/autchatmod/status/1104850209014636544"/>
    <hyperlink ref="X125" r:id="rId1427" display="https://twitter.com/autchatmod/status/1104850331094011906"/>
    <hyperlink ref="X126" r:id="rId1428" display="https://twitter.com/autchatmod/status/1104850383254433792"/>
    <hyperlink ref="X127" r:id="rId1429" display="https://twitter.com/autchatmod/status/1104850416703959040"/>
    <hyperlink ref="X128" r:id="rId1430" display="https://twitter.com/autchatmod/status/1104852783218417664"/>
    <hyperlink ref="X136" r:id="rId1431" display="https://twitter.com/autisticb4mmr/status/1102303383015182337"/>
    <hyperlink ref="X130" r:id="rId1432" display="https://twitter.com/autisticb4mmr/status/1102322763954417664"/>
    <hyperlink ref="X137" r:id="rId1433" display="https://twitter.com/autisticb4mmr/status/1104824780270723072"/>
    <hyperlink ref="X138" r:id="rId1434" display="https://twitter.com/autisticb4mmr/status/1104835059561852928"/>
    <hyperlink ref="X139" r:id="rId1435" display="https://twitter.com/autisticb4mmr/status/1104835460772196352"/>
    <hyperlink ref="X134" r:id="rId1436" display="https://twitter.com/autisticb4mmr/status/1104837245649924096"/>
    <hyperlink ref="X135" r:id="rId1437" display="https://twitter.com/autisticb4mmr/status/1104837584147034112"/>
    <hyperlink ref="X131" r:id="rId1438" display="https://twitter.com/autisticb4mmr/status/1104841229655629824"/>
    <hyperlink ref="X132" r:id="rId1439" display="https://twitter.com/autisticb4mmr/status/1104841449693044736"/>
    <hyperlink ref="X133" r:id="rId1440" display="https://twitter.com/autisticb4mmr/status/1104848102702297089"/>
    <hyperlink ref="X284" r:id="rId1441" display="https://twitter.com/unuhinuii/status/1102448863972126720"/>
    <hyperlink ref="X285" r:id="rId1442" display="https://twitter.com/unuhinuii/status/1102449694108774405"/>
    <hyperlink ref="X286" r:id="rId1443" display="https://twitter.com/unuhinuii/status/1102450423607250944"/>
    <hyperlink ref="X287" r:id="rId1444" display="https://twitter.com/unuhinuii/status/1102452336184700928"/>
    <hyperlink ref="X288" r:id="rId1445" display="https://twitter.com/unuhinuii/status/1102456830482178048"/>
    <hyperlink ref="X289" r:id="rId1446" display="https://twitter.com/unuhinuii/status/1104969977441013760"/>
    <hyperlink ref="X290" r:id="rId1447" display="https://twitter.com/unuhinuii/status/1104970895771254784"/>
    <hyperlink ref="X291" r:id="rId1448" display="https://twitter.com/unuhinuii/status/1104971623306878976"/>
    <hyperlink ref="X292" r:id="rId1449" display="https://twitter.com/unuhinuii/status/1104972254771843072"/>
    <hyperlink ref="X581" r:id="rId1450" display="https://twitter.com/autisticuk/status/1105005854850465794"/>
    <hyperlink ref="X582" r:id="rId1451" display="https://twitter.com/autisticuk/status/1105006006659174401"/>
    <hyperlink ref="X338" r:id="rId1452" display="https://twitter.com/rainforestgardn/status/1102326336331440129"/>
    <hyperlink ref="X339" r:id="rId1453" display="https://twitter.com/rainforestgardn/status/1104846137134141442"/>
    <hyperlink ref="X300" r:id="rId1454" display="https://twitter.com/autisticb4mmr/status/1102316296266366977"/>
    <hyperlink ref="X301" r:id="rId1455" display="https://twitter.com/autisticb4mmr/status/1102316872383442944"/>
    <hyperlink ref="X302" r:id="rId1456" display="https://twitter.com/autisticb4mmr/status/1102317622727630848"/>
    <hyperlink ref="X303" r:id="rId1457" display="https://twitter.com/autisticb4mmr/status/1102319026548535297"/>
    <hyperlink ref="X304" r:id="rId1458" display="https://twitter.com/autisticb4mmr/status/1102319935907221504"/>
    <hyperlink ref="X305" r:id="rId1459" display="https://twitter.com/autisticb4mmr/status/1102324259014111232"/>
    <hyperlink ref="X306" r:id="rId1460" display="https://twitter.com/autisticb4mmr/status/1102324633628368896"/>
    <hyperlink ref="X307" r:id="rId1461" display="https://twitter.com/autisticb4mmr/status/1102324969483059200"/>
    <hyperlink ref="X308" r:id="rId1462" display="https://twitter.com/autisticb4mmr/status/1102325989084880897"/>
    <hyperlink ref="X445" r:id="rId1463" display="https://twitter.com/autisticb4mmr/status/1102328832235778049"/>
    <hyperlink ref="X446" r:id="rId1464" display="https://twitter.com/autisticb4mmr/status/1102328938955661312"/>
    <hyperlink ref="X444" r:id="rId1465" display="https://twitter.com/autisticb4mmr/status/1102333649096105985"/>
    <hyperlink ref="X309" r:id="rId1466" display="https://twitter.com/autisticb4mmr/status/1104821151967002624"/>
    <hyperlink ref="X310" r:id="rId1467" display="https://twitter.com/autisticb4mmr/status/1104831064210432000"/>
    <hyperlink ref="X311" r:id="rId1468" display="https://twitter.com/autisticb4mmr/status/1104836226505367552"/>
    <hyperlink ref="X312" r:id="rId1469" display="https://twitter.com/autisticb4mmr/status/1104837997726392320"/>
    <hyperlink ref="X313" r:id="rId1470" display="https://twitter.com/autisticb4mmr/status/1104838575399419904"/>
    <hyperlink ref="X314" r:id="rId1471" display="https://twitter.com/autisticb4mmr/status/1104840064477982720"/>
    <hyperlink ref="X315" r:id="rId1472" display="https://twitter.com/autisticb4mmr/status/1104840493962125312"/>
    <hyperlink ref="X350" r:id="rId1473" display="https://twitter.com/autisticb4mmr/status/1104841993065119744"/>
    <hyperlink ref="X316" r:id="rId1474" display="https://twitter.com/autisticb4mmr/status/1104844236627701760"/>
    <hyperlink ref="X317" r:id="rId1475" display="https://twitter.com/autisticb4mmr/status/1104845606151806976"/>
    <hyperlink ref="X318" r:id="rId1476" display="https://twitter.com/autisticb4mmr/status/1104845606780956673"/>
    <hyperlink ref="X319" r:id="rId1477" display="https://twitter.com/autisticb4mmr/status/1104845901997039616"/>
    <hyperlink ref="X320" r:id="rId1478" display="https://twitter.com/autisticb4mmr/status/1104846641159237634"/>
    <hyperlink ref="X321" r:id="rId1479" display="https://twitter.com/autisticb4mmr/status/1104852618969403392"/>
    <hyperlink ref="X580" r:id="rId1480" display="https://twitter.com/autisticb4mmr/status/1104856992793780229"/>
    <hyperlink ref="X335" r:id="rId1481" display="https://twitter.com/manage_asd/status/1102407674073960448"/>
    <hyperlink ref="X449" r:id="rId1482" display="https://twitter.com/gracefulmasking/status/1102317062737879040"/>
    <hyperlink ref="X450" r:id="rId1483" display="https://twitter.com/gracefulmasking/status/1102317831159451649"/>
    <hyperlink ref="X451" r:id="rId1484" display="https://twitter.com/gracefulmasking/status/1102319149186011137"/>
    <hyperlink ref="X452" r:id="rId1485" display="https://twitter.com/gracefulmasking/status/1102320087724376066"/>
    <hyperlink ref="X453" r:id="rId1486" display="https://twitter.com/gracefulmasking/status/1102322668257402881"/>
    <hyperlink ref="X454" r:id="rId1487" display="https://twitter.com/gracefulmasking/status/1102323225655197702"/>
    <hyperlink ref="X455" r:id="rId1488" display="https://twitter.com/gracefulmasking/status/1102325352083394560"/>
    <hyperlink ref="X456" r:id="rId1489" display="https://twitter.com/gracefulmasking/status/1102327653225414658"/>
    <hyperlink ref="X457" r:id="rId1490" display="https://twitter.com/gracefulmasking/status/1104851766145966083"/>
    <hyperlink ref="X458" r:id="rId1491" display="https://twitter.com/gracefulmasking/status/1104852521087107072"/>
    <hyperlink ref="X459" r:id="rId1492" display="https://twitter.com/gracefulmasking/status/1104853139998605314"/>
    <hyperlink ref="X460" r:id="rId1493" display="https://twitter.com/gracefulmasking/status/1104853745479962625"/>
    <hyperlink ref="X461" r:id="rId1494" display="https://twitter.com/gracefulmasking/status/1104854166621638656"/>
    <hyperlink ref="X462" r:id="rId1495" display="https://twitter.com/gracefulmasking/status/1104855072473841666"/>
    <hyperlink ref="X463" r:id="rId1496" display="https://twitter.com/gracefulmasking/status/1104855449294331904"/>
    <hyperlink ref="X464" r:id="rId1497" display="https://twitter.com/manage_asd/status/1102407674073960448"/>
    <hyperlink ref="X591" r:id="rId1498" display="https://twitter.com/manage_asd/status/1105008014883516417"/>
    <hyperlink ref="X592" r:id="rId1499" display="https://twitter.com/manage_asd/status/1105008101655302144"/>
    <hyperlink ref="X593" r:id="rId1500" display="https://twitter.com/rainforestgardn/status/1102323433147453440"/>
    <hyperlink ref="X594" r:id="rId1501" display="https://twitter.com/rainforestgardn/status/1102324460844183558"/>
    <hyperlink ref="X595" r:id="rId1502" display="https://twitter.com/rainforestgardn/status/1102324854970302465"/>
    <hyperlink ref="X596" r:id="rId1503" display="https://twitter.com/rainforestgardn/status/1102325367631683586"/>
    <hyperlink ref="X597" r:id="rId1504" display="https://twitter.com/rainforestgardn/status/1102325749741178880"/>
    <hyperlink ref="X598" r:id="rId1505" display="https://twitter.com/rainforestgardn/status/1104842306132344832"/>
    <hyperlink ref="X599" r:id="rId1506" display="https://twitter.com/rainforestgardn/status/1104842678511026181"/>
    <hyperlink ref="X600" r:id="rId1507" display="https://twitter.com/rainforestgardn/status/1104843503480307713"/>
    <hyperlink ref="X601" r:id="rId1508" display="https://twitter.com/rainforestgardn/status/1104844039613046784"/>
    <hyperlink ref="X602" r:id="rId1509" display="https://twitter.com/rainforestgardn/status/1104844345499357184"/>
    <hyperlink ref="X603" r:id="rId1510" display="https://twitter.com/rainforestgardn/status/1104844800245858304"/>
    <hyperlink ref="X604" r:id="rId1511" display="https://twitter.com/rainforestgardn/status/1104845485502808067"/>
    <hyperlink ref="X605" r:id="rId1512" display="https://twitter.com/rainforestgardn/status/1104846717906767872"/>
    <hyperlink ref="X606" r:id="rId1513" display="https://twitter.com/rainforestgardn/status/1104847118274056192"/>
    <hyperlink ref="X607" r:id="rId1514" display="https://twitter.com/rainforestgardn/status/1104847956426018817"/>
    <hyperlink ref="X608" r:id="rId1515" display="https://twitter.com/rainforestgardn/status/1104849169154539520"/>
    <hyperlink ref="X609" r:id="rId1516" display="https://twitter.com/rainforestgardn/status/1104849914050367496"/>
    <hyperlink ref="X587" r:id="rId1517" display="https://twitter.com/kathumble/status/1105011470969065472"/>
    <hyperlink ref="X588" r:id="rId1518" display="https://twitter.com/kathumble/status/1105012422065180672"/>
    <hyperlink ref="X351" r:id="rId1519" display="https://twitter.com/autistictic/status/1104839208173219841"/>
    <hyperlink ref="X352" r:id="rId1520" display="https://twitter.com/autistictic/status/1104839613208760321"/>
    <hyperlink ref="X353" r:id="rId1521" display="https://twitter.com/autistictic/status/1104840671549186050"/>
    <hyperlink ref="X354" r:id="rId1522" display="https://twitter.com/autistictic/status/1104842031686447107"/>
    <hyperlink ref="X355" r:id="rId1523" display="https://twitter.com/autistictic/status/1104842532134027265"/>
    <hyperlink ref="X356" r:id="rId1524" display="https://twitter.com/autistictic/status/1104844260959023105"/>
    <hyperlink ref="X357" r:id="rId1525" display="https://twitter.com/autistictic/status/1104845283614175232"/>
    <hyperlink ref="X358" r:id="rId1526" display="https://twitter.com/autistictic/status/1104845943306887168"/>
    <hyperlink ref="X359" r:id="rId1527" display="https://twitter.com/autistictic/status/1104847924771651584"/>
    <hyperlink ref="X360" r:id="rId1528" display="https://twitter.com/autistictic/status/1104849154734469125"/>
    <hyperlink ref="X367" r:id="rId1529" display="https://twitter.com/greenroc/status/1105044330912264193"/>
    <hyperlink ref="X633" r:id="rId1530" display="https://twitter.com/sleepy_autie/status/1105142984574590977"/>
    <hyperlink ref="AZ519" r:id="rId1531" display="https://api.twitter.com/1.1/geo/id/161d2f18e3a0445a.json"/>
    <hyperlink ref="AZ520" r:id="rId1532" display="https://api.twitter.com/1.1/geo/id/161d2f18e3a0445a.json"/>
    <hyperlink ref="AZ521" r:id="rId1533" display="https://api.twitter.com/1.1/geo/id/161d2f18e3a0445a.json"/>
    <hyperlink ref="AZ522" r:id="rId1534" display="https://api.twitter.com/1.1/geo/id/161d2f18e3a0445a.json"/>
    <hyperlink ref="AZ279" r:id="rId1535" display="https://api.twitter.com/1.1/geo/id/1d9a5370a355ab0c.json"/>
    <hyperlink ref="AZ425" r:id="rId1536" display="https://api.twitter.com/1.1/geo/id/791e00bcadc4615f.json"/>
    <hyperlink ref="AZ426" r:id="rId1537" display="https://api.twitter.com/1.1/geo/id/791e00bcadc4615f.json"/>
    <hyperlink ref="AZ427" r:id="rId1538" display="https://api.twitter.com/1.1/geo/id/791e00bcadc4615f.json"/>
    <hyperlink ref="AZ428" r:id="rId1539" display="https://api.twitter.com/1.1/geo/id/791e00bcadc4615f.json"/>
    <hyperlink ref="AZ429" r:id="rId1540" display="https://api.twitter.com/1.1/geo/id/791e00bcadc4615f.json"/>
    <hyperlink ref="AZ430" r:id="rId1541" display="https://api.twitter.com/1.1/geo/id/791e00bcadc4615f.json"/>
    <hyperlink ref="AZ431" r:id="rId1542" display="https://api.twitter.com/1.1/geo/id/791e00bcadc4615f.json"/>
  </hyperlinks>
  <printOptions/>
  <pageMargins left="0.7" right="0.7" top="0.75" bottom="0.75" header="0.3" footer="0.3"/>
  <pageSetup horizontalDpi="600" verticalDpi="600" orientation="portrait" r:id="rId1546"/>
  <legacyDrawing r:id="rId1544"/>
  <tableParts>
    <tablePart r:id="rId154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13"/>
  <sheetViews>
    <sheetView tabSelected="1" workbookViewId="0" topLeftCell="A1">
      <pane xSplit="1" ySplit="2" topLeftCell="F9" activePane="bottomRight" state="frozen"/>
      <selection pane="topRight" activeCell="B1" sqref="B1"/>
      <selection pane="bottomLeft" activeCell="A3" sqref="A3"/>
      <selection pane="bottomRight" activeCell="A2" sqref="A2:BJ2"/>
    </sheetView>
  </sheetViews>
  <sheetFormatPr defaultColWidth="9.140625" defaultRowHeight="15"/>
  <cols>
    <col min="1" max="1" width="13.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40.8515625" style="0" customWidth="1"/>
    <col min="37" max="37" width="41.57421875" style="0"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2174</v>
      </c>
      <c r="AE2" s="13" t="s">
        <v>2175</v>
      </c>
      <c r="AF2" s="13" t="s">
        <v>2176</v>
      </c>
      <c r="AG2" s="13" t="s">
        <v>2177</v>
      </c>
      <c r="AH2" s="13" t="s">
        <v>2178</v>
      </c>
      <c r="AI2" s="13" t="s">
        <v>2179</v>
      </c>
      <c r="AJ2" s="13" t="s">
        <v>2180</v>
      </c>
      <c r="AK2" s="13" t="s">
        <v>2181</v>
      </c>
      <c r="AL2" s="13" t="s">
        <v>2182</v>
      </c>
      <c r="AM2" s="13" t="s">
        <v>2183</v>
      </c>
      <c r="AN2" s="13" t="s">
        <v>2184</v>
      </c>
      <c r="AO2" s="13" t="s">
        <v>2185</v>
      </c>
      <c r="AP2" s="13" t="s">
        <v>2186</v>
      </c>
      <c r="AQ2" s="13" t="s">
        <v>2187</v>
      </c>
      <c r="AR2" s="13" t="s">
        <v>2188</v>
      </c>
      <c r="AS2" s="13" t="s">
        <v>194</v>
      </c>
      <c r="AT2" s="13" t="s">
        <v>2189</v>
      </c>
      <c r="AU2" s="13" t="s">
        <v>2190</v>
      </c>
      <c r="AV2" s="13" t="s">
        <v>2191</v>
      </c>
      <c r="AW2" s="13" t="s">
        <v>2192</v>
      </c>
      <c r="AX2" s="13" t="s">
        <v>2193</v>
      </c>
      <c r="AY2" s="13" t="s">
        <v>2194</v>
      </c>
      <c r="AZ2" s="13" t="s">
        <v>2804</v>
      </c>
      <c r="BA2" s="104" t="s">
        <v>3099</v>
      </c>
      <c r="BB2" s="104" t="s">
        <v>3113</v>
      </c>
      <c r="BC2" s="104" t="s">
        <v>3114</v>
      </c>
      <c r="BD2" s="104" t="s">
        <v>3116</v>
      </c>
      <c r="BE2" s="104" t="s">
        <v>3118</v>
      </c>
      <c r="BF2" s="104" t="s">
        <v>3125</v>
      </c>
      <c r="BG2" s="104" t="s">
        <v>3131</v>
      </c>
      <c r="BH2" s="104" t="s">
        <v>3219</v>
      </c>
      <c r="BI2" s="104" t="s">
        <v>3270</v>
      </c>
      <c r="BJ2" s="104" t="s">
        <v>3355</v>
      </c>
      <c r="BK2" s="3"/>
      <c r="BL2" s="3"/>
    </row>
    <row r="3" spans="1:64" ht="15" customHeight="1">
      <c r="A3" s="65" t="s">
        <v>249</v>
      </c>
      <c r="B3" s="66"/>
      <c r="C3" s="66"/>
      <c r="D3" s="67">
        <v>5</v>
      </c>
      <c r="E3" s="108">
        <v>52.12765957446808</v>
      </c>
      <c r="F3" s="87" t="s">
        <v>840</v>
      </c>
      <c r="G3" s="106"/>
      <c r="H3" s="70"/>
      <c r="I3" s="71"/>
      <c r="J3" s="110"/>
      <c r="K3" s="70" t="s">
        <v>3396</v>
      </c>
      <c r="L3" s="111"/>
      <c r="M3" s="74">
        <v>9822.529296875</v>
      </c>
      <c r="N3" s="74">
        <v>1637.0179443359375</v>
      </c>
      <c r="O3" s="75"/>
      <c r="P3" s="76"/>
      <c r="Q3" s="76"/>
      <c r="R3" s="115"/>
      <c r="S3" s="48">
        <v>2</v>
      </c>
      <c r="T3" s="48">
        <v>1</v>
      </c>
      <c r="U3" s="49">
        <v>0</v>
      </c>
      <c r="V3" s="49">
        <v>1</v>
      </c>
      <c r="W3" s="49">
        <v>0</v>
      </c>
      <c r="X3" s="49">
        <v>1.298239</v>
      </c>
      <c r="Y3" s="49">
        <v>0</v>
      </c>
      <c r="Z3" s="49">
        <v>0</v>
      </c>
      <c r="AA3" s="72">
        <v>3</v>
      </c>
      <c r="AB3" s="72"/>
      <c r="AC3" s="73"/>
      <c r="AD3" s="79" t="s">
        <v>2238</v>
      </c>
      <c r="AE3" s="79">
        <v>520</v>
      </c>
      <c r="AF3" s="79">
        <v>1216</v>
      </c>
      <c r="AG3" s="79">
        <v>1915</v>
      </c>
      <c r="AH3" s="79">
        <v>16908</v>
      </c>
      <c r="AI3" s="79"/>
      <c r="AJ3" s="79" t="s">
        <v>2342</v>
      </c>
      <c r="AK3" s="79" t="s">
        <v>2161</v>
      </c>
      <c r="AL3" s="82" t="s">
        <v>2510</v>
      </c>
      <c r="AM3" s="79"/>
      <c r="AN3" s="81">
        <v>42478.649664351855</v>
      </c>
      <c r="AO3" s="82" t="s">
        <v>2591</v>
      </c>
      <c r="AP3" s="79" t="b">
        <v>0</v>
      </c>
      <c r="AQ3" s="79" t="b">
        <v>0</v>
      </c>
      <c r="AR3" s="79" t="b">
        <v>1</v>
      </c>
      <c r="AS3" s="79" t="s">
        <v>2139</v>
      </c>
      <c r="AT3" s="79">
        <v>88</v>
      </c>
      <c r="AU3" s="82" t="s">
        <v>2651</v>
      </c>
      <c r="AV3" s="79" t="b">
        <v>0</v>
      </c>
      <c r="AW3" s="79" t="s">
        <v>2673</v>
      </c>
      <c r="AX3" s="82" t="s">
        <v>2718</v>
      </c>
      <c r="AY3" s="79" t="s">
        <v>66</v>
      </c>
      <c r="AZ3" s="78" t="str">
        <f>REPLACE(INDEX(GroupVertices[Group],MATCH(Vertices[[#This Row],[Vertex]],GroupVertices[Vertex],0)),1,1,"")</f>
        <v>9</v>
      </c>
      <c r="BA3" s="48" t="s">
        <v>3104</v>
      </c>
      <c r="BB3" s="48" t="s">
        <v>3104</v>
      </c>
      <c r="BC3" s="48" t="s">
        <v>780</v>
      </c>
      <c r="BD3" s="48" t="s">
        <v>780</v>
      </c>
      <c r="BE3" s="48" t="s">
        <v>787</v>
      </c>
      <c r="BF3" s="48" t="s">
        <v>787</v>
      </c>
      <c r="BG3" s="105" t="s">
        <v>3164</v>
      </c>
      <c r="BH3" s="105" t="s">
        <v>3235</v>
      </c>
      <c r="BI3" s="105" t="s">
        <v>3303</v>
      </c>
      <c r="BJ3" s="105" t="s">
        <v>3303</v>
      </c>
      <c r="BK3" s="3"/>
      <c r="BL3" s="3"/>
    </row>
    <row r="4" spans="1:67" ht="15">
      <c r="A4" s="65" t="s">
        <v>296</v>
      </c>
      <c r="B4" s="66"/>
      <c r="C4" s="66"/>
      <c r="D4" s="67">
        <v>5</v>
      </c>
      <c r="E4" s="108">
        <v>52.12765957446808</v>
      </c>
      <c r="F4" s="87" t="s">
        <v>886</v>
      </c>
      <c r="G4" s="106"/>
      <c r="H4" s="70"/>
      <c r="I4" s="71"/>
      <c r="J4" s="110"/>
      <c r="K4" s="70" t="s">
        <v>3396</v>
      </c>
      <c r="L4" s="111"/>
      <c r="M4" s="74">
        <v>9822.5302734375</v>
      </c>
      <c r="N4" s="74">
        <v>176.98785400390625</v>
      </c>
      <c r="O4" s="75"/>
      <c r="P4" s="76"/>
      <c r="Q4" s="76"/>
      <c r="R4" s="115"/>
      <c r="S4" s="48">
        <v>2</v>
      </c>
      <c r="T4" s="48">
        <v>1</v>
      </c>
      <c r="U4" s="49">
        <v>0</v>
      </c>
      <c r="V4" s="49">
        <v>1</v>
      </c>
      <c r="W4" s="49">
        <v>0</v>
      </c>
      <c r="X4" s="49">
        <v>1.298239</v>
      </c>
      <c r="Y4" s="49">
        <v>0</v>
      </c>
      <c r="Z4" s="49">
        <v>0</v>
      </c>
      <c r="AA4" s="72">
        <v>4</v>
      </c>
      <c r="AB4" s="72"/>
      <c r="AC4" s="73"/>
      <c r="AD4" s="79" t="s">
        <v>2286</v>
      </c>
      <c r="AE4" s="79">
        <v>1119</v>
      </c>
      <c r="AF4" s="79">
        <v>726</v>
      </c>
      <c r="AG4" s="79">
        <v>41692</v>
      </c>
      <c r="AH4" s="79">
        <v>8525</v>
      </c>
      <c r="AI4" s="79"/>
      <c r="AJ4" s="79"/>
      <c r="AK4" s="79" t="s">
        <v>2473</v>
      </c>
      <c r="AL4" s="82" t="s">
        <v>2544</v>
      </c>
      <c r="AM4" s="79"/>
      <c r="AN4" s="81">
        <v>39951.704375</v>
      </c>
      <c r="AO4" s="79"/>
      <c r="AP4" s="79" t="b">
        <v>1</v>
      </c>
      <c r="AQ4" s="79" t="b">
        <v>0</v>
      </c>
      <c r="AR4" s="79" t="b">
        <v>1</v>
      </c>
      <c r="AS4" s="79" t="s">
        <v>2139</v>
      </c>
      <c r="AT4" s="79">
        <v>41</v>
      </c>
      <c r="AU4" s="82" t="s">
        <v>2651</v>
      </c>
      <c r="AV4" s="79" t="b">
        <v>0</v>
      </c>
      <c r="AW4" s="79" t="s">
        <v>2673</v>
      </c>
      <c r="AX4" s="82" t="s">
        <v>2770</v>
      </c>
      <c r="AY4" s="79" t="s">
        <v>66</v>
      </c>
      <c r="AZ4" s="78" t="str">
        <f>REPLACE(INDEX(GroupVertices[Group],MATCH(Vertices[[#This Row],[Vertex]],GroupVertices[Vertex],0)),1,1,"")</f>
        <v>8</v>
      </c>
      <c r="BA4" s="48"/>
      <c r="BB4" s="48"/>
      <c r="BC4" s="48"/>
      <c r="BD4" s="48"/>
      <c r="BE4" s="48" t="s">
        <v>787</v>
      </c>
      <c r="BF4" s="48" t="s">
        <v>787</v>
      </c>
      <c r="BG4" s="105" t="s">
        <v>2958</v>
      </c>
      <c r="BH4" s="105" t="s">
        <v>2958</v>
      </c>
      <c r="BI4" s="105" t="s">
        <v>3045</v>
      </c>
      <c r="BJ4" s="105" t="s">
        <v>3045</v>
      </c>
      <c r="BK4" s="2"/>
      <c r="BL4" s="3"/>
      <c r="BM4" s="3"/>
      <c r="BN4" s="3"/>
      <c r="BO4" s="3"/>
    </row>
    <row r="5" spans="1:67" ht="15">
      <c r="A5" s="65" t="s">
        <v>250</v>
      </c>
      <c r="B5" s="66"/>
      <c r="C5" s="66"/>
      <c r="D5" s="67">
        <v>5</v>
      </c>
      <c r="E5" s="108">
        <v>50</v>
      </c>
      <c r="F5" s="87" t="s">
        <v>841</v>
      </c>
      <c r="G5" s="106"/>
      <c r="H5" s="70"/>
      <c r="I5" s="71"/>
      <c r="J5" s="110"/>
      <c r="K5" s="70" t="s">
        <v>3396</v>
      </c>
      <c r="L5" s="111"/>
      <c r="M5" s="74">
        <v>8807.9248046875</v>
      </c>
      <c r="N5" s="74">
        <v>2934.8232421875</v>
      </c>
      <c r="O5" s="75"/>
      <c r="P5" s="76"/>
      <c r="Q5" s="76"/>
      <c r="R5" s="115"/>
      <c r="S5" s="48">
        <v>0</v>
      </c>
      <c r="T5" s="48">
        <v>1</v>
      </c>
      <c r="U5" s="49">
        <v>0</v>
      </c>
      <c r="V5" s="49">
        <v>1</v>
      </c>
      <c r="W5" s="49">
        <v>0</v>
      </c>
      <c r="X5" s="49">
        <v>0.701751</v>
      </c>
      <c r="Y5" s="49">
        <v>0</v>
      </c>
      <c r="Z5" s="49">
        <v>0</v>
      </c>
      <c r="AA5" s="72">
        <v>5</v>
      </c>
      <c r="AB5" s="72"/>
      <c r="AC5" s="73"/>
      <c r="AD5" s="79" t="s">
        <v>2239</v>
      </c>
      <c r="AE5" s="79">
        <v>436</v>
      </c>
      <c r="AF5" s="79">
        <v>68</v>
      </c>
      <c r="AG5" s="79">
        <v>1585</v>
      </c>
      <c r="AH5" s="79">
        <v>261</v>
      </c>
      <c r="AI5" s="79"/>
      <c r="AJ5" s="79" t="s">
        <v>2343</v>
      </c>
      <c r="AK5" s="79" t="s">
        <v>2436</v>
      </c>
      <c r="AL5" s="79"/>
      <c r="AM5" s="79"/>
      <c r="AN5" s="81">
        <v>43459.73771990741</v>
      </c>
      <c r="AO5" s="82" t="s">
        <v>2592</v>
      </c>
      <c r="AP5" s="79" t="b">
        <v>1</v>
      </c>
      <c r="AQ5" s="79" t="b">
        <v>0</v>
      </c>
      <c r="AR5" s="79" t="b">
        <v>0</v>
      </c>
      <c r="AS5" s="79" t="s">
        <v>2139</v>
      </c>
      <c r="AT5" s="79">
        <v>0</v>
      </c>
      <c r="AU5" s="79"/>
      <c r="AV5" s="79" t="b">
        <v>0</v>
      </c>
      <c r="AW5" s="79" t="s">
        <v>2673</v>
      </c>
      <c r="AX5" s="82" t="s">
        <v>2719</v>
      </c>
      <c r="AY5" s="79" t="s">
        <v>66</v>
      </c>
      <c r="AZ5" s="78" t="str">
        <f>REPLACE(INDEX(GroupVertices[Group],MATCH(Vertices[[#This Row],[Vertex]],GroupVertices[Vertex],0)),1,1,"")</f>
        <v>9</v>
      </c>
      <c r="BA5" s="48" t="s">
        <v>749</v>
      </c>
      <c r="BB5" s="48" t="s">
        <v>749</v>
      </c>
      <c r="BC5" s="48" t="s">
        <v>780</v>
      </c>
      <c r="BD5" s="48" t="s">
        <v>780</v>
      </c>
      <c r="BE5" s="48" t="s">
        <v>787</v>
      </c>
      <c r="BF5" s="48" t="s">
        <v>787</v>
      </c>
      <c r="BG5" s="105" t="s">
        <v>3165</v>
      </c>
      <c r="BH5" s="105" t="s">
        <v>3165</v>
      </c>
      <c r="BI5" s="105" t="s">
        <v>3046</v>
      </c>
      <c r="BJ5" s="105" t="s">
        <v>3046</v>
      </c>
      <c r="BK5" s="2"/>
      <c r="BL5" s="3"/>
      <c r="BM5" s="3"/>
      <c r="BN5" s="3"/>
      <c r="BO5" s="3"/>
    </row>
    <row r="6" spans="1:67" ht="15">
      <c r="A6" s="65" t="s">
        <v>297</v>
      </c>
      <c r="B6" s="66"/>
      <c r="C6" s="66"/>
      <c r="D6" s="67">
        <v>5</v>
      </c>
      <c r="E6" s="108">
        <v>50</v>
      </c>
      <c r="F6" s="87" t="s">
        <v>887</v>
      </c>
      <c r="G6" s="106"/>
      <c r="H6" s="70"/>
      <c r="I6" s="71"/>
      <c r="J6" s="110"/>
      <c r="K6" s="70" t="s">
        <v>3396</v>
      </c>
      <c r="L6" s="111"/>
      <c r="M6" s="74">
        <v>8807.92578125</v>
      </c>
      <c r="N6" s="74">
        <v>1460.04541015625</v>
      </c>
      <c r="O6" s="75"/>
      <c r="P6" s="76"/>
      <c r="Q6" s="76"/>
      <c r="R6" s="115"/>
      <c r="S6" s="48">
        <v>0</v>
      </c>
      <c r="T6" s="48">
        <v>1</v>
      </c>
      <c r="U6" s="49">
        <v>0</v>
      </c>
      <c r="V6" s="49">
        <v>1</v>
      </c>
      <c r="W6" s="49">
        <v>0</v>
      </c>
      <c r="X6" s="49">
        <v>0.701751</v>
      </c>
      <c r="Y6" s="49">
        <v>0</v>
      </c>
      <c r="Z6" s="49">
        <v>0</v>
      </c>
      <c r="AA6" s="72">
        <v>6</v>
      </c>
      <c r="AB6" s="72"/>
      <c r="AC6" s="73"/>
      <c r="AD6" s="79" t="s">
        <v>2287</v>
      </c>
      <c r="AE6" s="79">
        <v>349</v>
      </c>
      <c r="AF6" s="79">
        <v>127</v>
      </c>
      <c r="AG6" s="79">
        <v>243</v>
      </c>
      <c r="AH6" s="79">
        <v>6102</v>
      </c>
      <c r="AI6" s="79"/>
      <c r="AJ6" s="79" t="s">
        <v>2393</v>
      </c>
      <c r="AK6" s="79" t="s">
        <v>2474</v>
      </c>
      <c r="AL6" s="79"/>
      <c r="AM6" s="79"/>
      <c r="AN6" s="81">
        <v>41549.843877314815</v>
      </c>
      <c r="AO6" s="79"/>
      <c r="AP6" s="79" t="b">
        <v>0</v>
      </c>
      <c r="AQ6" s="79" t="b">
        <v>0</v>
      </c>
      <c r="AR6" s="79" t="b">
        <v>0</v>
      </c>
      <c r="AS6" s="79" t="s">
        <v>2139</v>
      </c>
      <c r="AT6" s="79">
        <v>0</v>
      </c>
      <c r="AU6" s="82" t="s">
        <v>2651</v>
      </c>
      <c r="AV6" s="79" t="b">
        <v>0</v>
      </c>
      <c r="AW6" s="79" t="s">
        <v>2673</v>
      </c>
      <c r="AX6" s="82" t="s">
        <v>2771</v>
      </c>
      <c r="AY6" s="79" t="s">
        <v>66</v>
      </c>
      <c r="AZ6" s="78" t="str">
        <f>REPLACE(INDEX(GroupVertices[Group],MATCH(Vertices[[#This Row],[Vertex]],GroupVertices[Vertex],0)),1,1,"")</f>
        <v>8</v>
      </c>
      <c r="BA6" s="48"/>
      <c r="BB6" s="48"/>
      <c r="BC6" s="48"/>
      <c r="BD6" s="48"/>
      <c r="BE6" s="48" t="s">
        <v>787</v>
      </c>
      <c r="BF6" s="48" t="s">
        <v>787</v>
      </c>
      <c r="BG6" s="105" t="s">
        <v>2958</v>
      </c>
      <c r="BH6" s="105" t="s">
        <v>2958</v>
      </c>
      <c r="BI6" s="105" t="s">
        <v>3045</v>
      </c>
      <c r="BJ6" s="105" t="s">
        <v>3045</v>
      </c>
      <c r="BK6" s="2"/>
      <c r="BL6" s="3"/>
      <c r="BM6" s="3"/>
      <c r="BN6" s="3"/>
      <c r="BO6" s="3"/>
    </row>
    <row r="7" spans="1:67" ht="15">
      <c r="A7" s="65" t="s">
        <v>311</v>
      </c>
      <c r="B7" s="66"/>
      <c r="C7" s="66"/>
      <c r="D7" s="67">
        <v>55</v>
      </c>
      <c r="E7" s="108">
        <v>100</v>
      </c>
      <c r="F7" s="87" t="s">
        <v>901</v>
      </c>
      <c r="G7" s="106"/>
      <c r="H7" s="70"/>
      <c r="I7" s="71"/>
      <c r="J7" s="110"/>
      <c r="K7" s="70" t="s">
        <v>3382</v>
      </c>
      <c r="L7" s="111"/>
      <c r="M7" s="74">
        <v>2229.659912109375</v>
      </c>
      <c r="N7" s="74">
        <v>7386.3984375</v>
      </c>
      <c r="O7" s="75"/>
      <c r="P7" s="76"/>
      <c r="Q7" s="76"/>
      <c r="R7" s="115"/>
      <c r="S7" s="48">
        <v>47</v>
      </c>
      <c r="T7" s="48">
        <v>1</v>
      </c>
      <c r="U7" s="49">
        <v>4296.85429</v>
      </c>
      <c r="V7" s="49">
        <v>0.006329</v>
      </c>
      <c r="W7" s="49">
        <v>0.058209</v>
      </c>
      <c r="X7" s="49">
        <v>10.083325</v>
      </c>
      <c r="Y7" s="49">
        <v>0.03864734299516908</v>
      </c>
      <c r="Z7" s="49">
        <v>0</v>
      </c>
      <c r="AA7" s="72">
        <v>7</v>
      </c>
      <c r="AB7" s="72"/>
      <c r="AC7" s="73"/>
      <c r="AD7" s="79" t="s">
        <v>2205</v>
      </c>
      <c r="AE7" s="79">
        <v>0</v>
      </c>
      <c r="AF7" s="79">
        <v>1231</v>
      </c>
      <c r="AG7" s="79">
        <v>2641</v>
      </c>
      <c r="AH7" s="79">
        <v>1072</v>
      </c>
      <c r="AI7" s="79"/>
      <c r="AJ7" s="79" t="s">
        <v>2311</v>
      </c>
      <c r="AK7" s="79" t="s">
        <v>2413</v>
      </c>
      <c r="AL7" s="82" t="s">
        <v>2492</v>
      </c>
      <c r="AM7" s="79"/>
      <c r="AN7" s="81">
        <v>42820.17689814815</v>
      </c>
      <c r="AO7" s="79"/>
      <c r="AP7" s="79" t="b">
        <v>1</v>
      </c>
      <c r="AQ7" s="79" t="b">
        <v>0</v>
      </c>
      <c r="AR7" s="79" t="b">
        <v>0</v>
      </c>
      <c r="AS7" s="79" t="s">
        <v>2139</v>
      </c>
      <c r="AT7" s="79">
        <v>19</v>
      </c>
      <c r="AU7" s="79"/>
      <c r="AV7" s="79" t="b">
        <v>0</v>
      </c>
      <c r="AW7" s="79" t="s">
        <v>2673</v>
      </c>
      <c r="AX7" s="82" t="s">
        <v>2684</v>
      </c>
      <c r="AY7" s="79" t="s">
        <v>66</v>
      </c>
      <c r="AZ7" s="78" t="str">
        <f>REPLACE(INDEX(GroupVertices[Group],MATCH(Vertices[[#This Row],[Vertex]],GroupVertices[Vertex],0)),1,1,"")</f>
        <v>1</v>
      </c>
      <c r="BA7" s="48" t="s">
        <v>3102</v>
      </c>
      <c r="BB7" s="48" t="s">
        <v>3102</v>
      </c>
      <c r="BC7" s="48" t="s">
        <v>3115</v>
      </c>
      <c r="BD7" s="48" t="s">
        <v>3117</v>
      </c>
      <c r="BE7" s="48" t="s">
        <v>789</v>
      </c>
      <c r="BF7" s="48" t="s">
        <v>793</v>
      </c>
      <c r="BG7" s="105" t="s">
        <v>3137</v>
      </c>
      <c r="BH7" s="105" t="s">
        <v>3223</v>
      </c>
      <c r="BI7" s="105" t="s">
        <v>3276</v>
      </c>
      <c r="BJ7" s="105" t="s">
        <v>3358</v>
      </c>
      <c r="BK7" s="2"/>
      <c r="BL7" s="3"/>
      <c r="BM7" s="3"/>
      <c r="BN7" s="3"/>
      <c r="BO7" s="3"/>
    </row>
    <row r="8" spans="1:67" ht="15">
      <c r="A8" s="65" t="s">
        <v>264</v>
      </c>
      <c r="B8" s="66"/>
      <c r="C8" s="66"/>
      <c r="D8" s="67">
        <v>46.21043520421541</v>
      </c>
      <c r="E8" s="108">
        <v>78.72340425531915</v>
      </c>
      <c r="F8" s="87" t="s">
        <v>854</v>
      </c>
      <c r="G8" s="106"/>
      <c r="H8" s="70"/>
      <c r="I8" s="71"/>
      <c r="J8" s="110"/>
      <c r="K8" s="70" t="s">
        <v>3382</v>
      </c>
      <c r="L8" s="111"/>
      <c r="M8" s="74">
        <v>7135.54931640625</v>
      </c>
      <c r="N8" s="74">
        <v>7780.73681640625</v>
      </c>
      <c r="O8" s="75"/>
      <c r="P8" s="76"/>
      <c r="Q8" s="76"/>
      <c r="R8" s="115"/>
      <c r="S8" s="48">
        <v>27</v>
      </c>
      <c r="T8" s="48">
        <v>15</v>
      </c>
      <c r="U8" s="49">
        <v>3541.504706</v>
      </c>
      <c r="V8" s="49">
        <v>0.005952</v>
      </c>
      <c r="W8" s="49">
        <v>0.053685</v>
      </c>
      <c r="X8" s="49">
        <v>7.493348</v>
      </c>
      <c r="Y8" s="49">
        <v>0.059743954480796585</v>
      </c>
      <c r="Z8" s="49">
        <v>0.05263157894736842</v>
      </c>
      <c r="AA8" s="72">
        <v>8</v>
      </c>
      <c r="AB8" s="72"/>
      <c r="AC8" s="73"/>
      <c r="AD8" s="79" t="s">
        <v>2197</v>
      </c>
      <c r="AE8" s="79">
        <v>1763</v>
      </c>
      <c r="AF8" s="79">
        <v>6351</v>
      </c>
      <c r="AG8" s="79">
        <v>33923</v>
      </c>
      <c r="AH8" s="79">
        <v>38559</v>
      </c>
      <c r="AI8" s="79"/>
      <c r="AJ8" s="79" t="s">
        <v>2303</v>
      </c>
      <c r="AK8" s="79" t="s">
        <v>2408</v>
      </c>
      <c r="AL8" s="82" t="s">
        <v>2488</v>
      </c>
      <c r="AM8" s="79"/>
      <c r="AN8" s="81">
        <v>40610.82412037037</v>
      </c>
      <c r="AO8" s="82" t="s">
        <v>2558</v>
      </c>
      <c r="AP8" s="79" t="b">
        <v>0</v>
      </c>
      <c r="AQ8" s="79" t="b">
        <v>0</v>
      </c>
      <c r="AR8" s="79" t="b">
        <v>1</v>
      </c>
      <c r="AS8" s="79" t="s">
        <v>2139</v>
      </c>
      <c r="AT8" s="79">
        <v>156</v>
      </c>
      <c r="AU8" s="82" t="s">
        <v>2651</v>
      </c>
      <c r="AV8" s="79" t="b">
        <v>0</v>
      </c>
      <c r="AW8" s="79" t="s">
        <v>2673</v>
      </c>
      <c r="AX8" s="82" t="s">
        <v>2676</v>
      </c>
      <c r="AY8" s="79" t="s">
        <v>66</v>
      </c>
      <c r="AZ8" s="78" t="str">
        <f>REPLACE(INDEX(GroupVertices[Group],MATCH(Vertices[[#This Row],[Vertex]],GroupVertices[Vertex],0)),1,1,"")</f>
        <v>3</v>
      </c>
      <c r="BA8" s="48" t="s">
        <v>3100</v>
      </c>
      <c r="BB8" s="48" t="s">
        <v>3100</v>
      </c>
      <c r="BC8" s="48" t="s">
        <v>780</v>
      </c>
      <c r="BD8" s="48" t="s">
        <v>780</v>
      </c>
      <c r="BE8" s="48" t="s">
        <v>3119</v>
      </c>
      <c r="BF8" s="48" t="s">
        <v>3126</v>
      </c>
      <c r="BG8" s="105" t="s">
        <v>3133</v>
      </c>
      <c r="BH8" s="105" t="s">
        <v>3221</v>
      </c>
      <c r="BI8" s="105" t="s">
        <v>3272</v>
      </c>
      <c r="BJ8" s="105" t="s">
        <v>3356</v>
      </c>
      <c r="BK8" s="2"/>
      <c r="BL8" s="3"/>
      <c r="BM8" s="3"/>
      <c r="BN8" s="3"/>
      <c r="BO8" s="3"/>
    </row>
    <row r="9" spans="1:67" ht="15">
      <c r="A9" s="65" t="s">
        <v>278</v>
      </c>
      <c r="B9" s="66"/>
      <c r="C9" s="66"/>
      <c r="D9" s="67">
        <v>29.851060739599806</v>
      </c>
      <c r="E9" s="108">
        <v>58.51063829787234</v>
      </c>
      <c r="F9" s="87" t="s">
        <v>868</v>
      </c>
      <c r="G9" s="106"/>
      <c r="H9" s="70"/>
      <c r="I9" s="71"/>
      <c r="J9" s="110"/>
      <c r="K9" s="70" t="s">
        <v>3382</v>
      </c>
      <c r="L9" s="111"/>
      <c r="M9" s="74">
        <v>2687.06494140625</v>
      </c>
      <c r="N9" s="74">
        <v>1917.4500732421875</v>
      </c>
      <c r="O9" s="75"/>
      <c r="P9" s="76"/>
      <c r="Q9" s="76"/>
      <c r="R9" s="115"/>
      <c r="S9" s="48">
        <v>8</v>
      </c>
      <c r="T9" s="48">
        <v>25</v>
      </c>
      <c r="U9" s="49">
        <v>2135.627739</v>
      </c>
      <c r="V9" s="49">
        <v>0.005814</v>
      </c>
      <c r="W9" s="49">
        <v>0.049618</v>
      </c>
      <c r="X9" s="49">
        <v>5.010591</v>
      </c>
      <c r="Y9" s="49">
        <v>0.09971509971509972</v>
      </c>
      <c r="Z9" s="49">
        <v>0.14814814814814814</v>
      </c>
      <c r="AA9" s="72">
        <v>9</v>
      </c>
      <c r="AB9" s="72"/>
      <c r="AC9" s="73"/>
      <c r="AD9" s="79" t="s">
        <v>2250</v>
      </c>
      <c r="AE9" s="79">
        <v>551</v>
      </c>
      <c r="AF9" s="79">
        <v>1004</v>
      </c>
      <c r="AG9" s="79">
        <v>75484</v>
      </c>
      <c r="AH9" s="79">
        <v>33901</v>
      </c>
      <c r="AI9" s="79"/>
      <c r="AJ9" s="79" t="s">
        <v>2355</v>
      </c>
      <c r="AK9" s="79" t="s">
        <v>2444</v>
      </c>
      <c r="AL9" s="82" t="s">
        <v>2518</v>
      </c>
      <c r="AM9" s="79"/>
      <c r="AN9" s="81">
        <v>40167.24694444444</v>
      </c>
      <c r="AO9" s="82" t="s">
        <v>2602</v>
      </c>
      <c r="AP9" s="79" t="b">
        <v>0</v>
      </c>
      <c r="AQ9" s="79" t="b">
        <v>0</v>
      </c>
      <c r="AR9" s="79" t="b">
        <v>0</v>
      </c>
      <c r="AS9" s="79" t="s">
        <v>2139</v>
      </c>
      <c r="AT9" s="79">
        <v>67</v>
      </c>
      <c r="AU9" s="82" t="s">
        <v>2661</v>
      </c>
      <c r="AV9" s="79" t="b">
        <v>0</v>
      </c>
      <c r="AW9" s="79" t="s">
        <v>2673</v>
      </c>
      <c r="AX9" s="82" t="s">
        <v>2732</v>
      </c>
      <c r="AY9" s="79" t="s">
        <v>66</v>
      </c>
      <c r="AZ9" s="78" t="str">
        <f>REPLACE(INDEX(GroupVertices[Group],MATCH(Vertices[[#This Row],[Vertex]],GroupVertices[Vertex],0)),1,1,"")</f>
        <v>2</v>
      </c>
      <c r="BA9" s="48" t="s">
        <v>749</v>
      </c>
      <c r="BB9" s="48" t="s">
        <v>749</v>
      </c>
      <c r="BC9" s="48" t="s">
        <v>780</v>
      </c>
      <c r="BD9" s="48" t="s">
        <v>780</v>
      </c>
      <c r="BE9" s="48" t="s">
        <v>3123</v>
      </c>
      <c r="BF9" s="48" t="s">
        <v>797</v>
      </c>
      <c r="BG9" s="105" t="s">
        <v>3172</v>
      </c>
      <c r="BH9" s="105" t="s">
        <v>3237</v>
      </c>
      <c r="BI9" s="105" t="s">
        <v>3310</v>
      </c>
      <c r="BJ9" s="105" t="s">
        <v>3363</v>
      </c>
      <c r="BK9" s="2"/>
      <c r="BL9" s="3"/>
      <c r="BM9" s="3"/>
      <c r="BN9" s="3"/>
      <c r="BO9" s="3"/>
    </row>
    <row r="10" spans="1:67" ht="15">
      <c r="A10" s="65" t="s">
        <v>285</v>
      </c>
      <c r="B10" s="66"/>
      <c r="C10" s="66"/>
      <c r="D10" s="67">
        <v>22.194093775053283</v>
      </c>
      <c r="E10" s="108">
        <v>68.08510638297872</v>
      </c>
      <c r="F10" s="87" t="s">
        <v>875</v>
      </c>
      <c r="G10" s="106"/>
      <c r="H10" s="70"/>
      <c r="I10" s="71"/>
      <c r="J10" s="110"/>
      <c r="K10" s="70" t="s">
        <v>3383</v>
      </c>
      <c r="L10" s="111"/>
      <c r="M10" s="74">
        <v>6503.14306640625</v>
      </c>
      <c r="N10" s="74">
        <v>4944.65966796875</v>
      </c>
      <c r="O10" s="75"/>
      <c r="P10" s="76"/>
      <c r="Q10" s="76"/>
      <c r="R10" s="115"/>
      <c r="S10" s="48">
        <v>17</v>
      </c>
      <c r="T10" s="48">
        <v>12</v>
      </c>
      <c r="U10" s="49">
        <v>1477.610312</v>
      </c>
      <c r="V10" s="49">
        <v>0.005376</v>
      </c>
      <c r="W10" s="49">
        <v>0.038742</v>
      </c>
      <c r="X10" s="49">
        <v>4.512566</v>
      </c>
      <c r="Y10" s="49">
        <v>0.09523809523809523</v>
      </c>
      <c r="Z10" s="49">
        <v>0.22727272727272727</v>
      </c>
      <c r="AA10" s="72">
        <v>10</v>
      </c>
      <c r="AB10" s="72"/>
      <c r="AC10" s="73"/>
      <c r="AD10" s="79" t="s">
        <v>2203</v>
      </c>
      <c r="AE10" s="79">
        <v>425</v>
      </c>
      <c r="AF10" s="79">
        <v>1877</v>
      </c>
      <c r="AG10" s="79">
        <v>14291</v>
      </c>
      <c r="AH10" s="79">
        <v>21269</v>
      </c>
      <c r="AI10" s="79"/>
      <c r="AJ10" s="79" t="s">
        <v>2309</v>
      </c>
      <c r="AK10" s="79"/>
      <c r="AL10" s="79"/>
      <c r="AM10" s="79"/>
      <c r="AN10" s="81">
        <v>42070.93997685185</v>
      </c>
      <c r="AO10" s="79"/>
      <c r="AP10" s="79" t="b">
        <v>1</v>
      </c>
      <c r="AQ10" s="79" t="b">
        <v>0</v>
      </c>
      <c r="AR10" s="79" t="b">
        <v>0</v>
      </c>
      <c r="AS10" s="79" t="s">
        <v>2139</v>
      </c>
      <c r="AT10" s="79">
        <v>41</v>
      </c>
      <c r="AU10" s="82" t="s">
        <v>2651</v>
      </c>
      <c r="AV10" s="79" t="b">
        <v>0</v>
      </c>
      <c r="AW10" s="79" t="s">
        <v>2673</v>
      </c>
      <c r="AX10" s="82" t="s">
        <v>2682</v>
      </c>
      <c r="AY10" s="79" t="s">
        <v>66</v>
      </c>
      <c r="AZ10" s="78" t="str">
        <f>REPLACE(INDEX(GroupVertices[Group],MATCH(Vertices[[#This Row],[Vertex]],GroupVertices[Vertex],0)),1,1,"")</f>
        <v>4</v>
      </c>
      <c r="BA10" s="48" t="s">
        <v>3101</v>
      </c>
      <c r="BB10" s="48" t="s">
        <v>3101</v>
      </c>
      <c r="BC10" s="48" t="s">
        <v>2855</v>
      </c>
      <c r="BD10" s="48" t="s">
        <v>783</v>
      </c>
      <c r="BE10" s="48" t="s">
        <v>3120</v>
      </c>
      <c r="BF10" s="48" t="s">
        <v>3127</v>
      </c>
      <c r="BG10" s="105" t="s">
        <v>3135</v>
      </c>
      <c r="BH10" s="105" t="s">
        <v>3222</v>
      </c>
      <c r="BI10" s="105" t="s">
        <v>3274</v>
      </c>
      <c r="BJ10" s="105" t="s">
        <v>3357</v>
      </c>
      <c r="BK10" s="2"/>
      <c r="BL10" s="3"/>
      <c r="BM10" s="3"/>
      <c r="BN10" s="3"/>
      <c r="BO10" s="3"/>
    </row>
    <row r="11" spans="1:67" ht="15">
      <c r="A11" s="65" t="s">
        <v>269</v>
      </c>
      <c r="B11" s="66"/>
      <c r="C11" s="66"/>
      <c r="D11" s="67">
        <v>16.308691503243875</v>
      </c>
      <c r="E11" s="108">
        <v>62.765957446808514</v>
      </c>
      <c r="F11" s="87" t="s">
        <v>859</v>
      </c>
      <c r="G11" s="106"/>
      <c r="H11" s="70"/>
      <c r="I11" s="71"/>
      <c r="J11" s="110"/>
      <c r="K11" s="70" t="s">
        <v>3383</v>
      </c>
      <c r="L11" s="111"/>
      <c r="M11" s="74">
        <v>2151.4423828125</v>
      </c>
      <c r="N11" s="74">
        <v>2032.9461669921875</v>
      </c>
      <c r="O11" s="75"/>
      <c r="P11" s="76"/>
      <c r="Q11" s="76"/>
      <c r="R11" s="115"/>
      <c r="S11" s="48">
        <v>12</v>
      </c>
      <c r="T11" s="48">
        <v>11</v>
      </c>
      <c r="U11" s="49">
        <v>971.835992</v>
      </c>
      <c r="V11" s="49">
        <v>0.005208</v>
      </c>
      <c r="W11" s="49">
        <v>0.031378</v>
      </c>
      <c r="X11" s="49">
        <v>3.277189</v>
      </c>
      <c r="Y11" s="49">
        <v>0.14166666666666666</v>
      </c>
      <c r="Z11" s="49">
        <v>0.3125</v>
      </c>
      <c r="AA11" s="72">
        <v>11</v>
      </c>
      <c r="AB11" s="72"/>
      <c r="AC11" s="73"/>
      <c r="AD11" s="79" t="s">
        <v>2260</v>
      </c>
      <c r="AE11" s="79">
        <v>435</v>
      </c>
      <c r="AF11" s="79">
        <v>2694</v>
      </c>
      <c r="AG11" s="79">
        <v>13397</v>
      </c>
      <c r="AH11" s="79">
        <v>14046</v>
      </c>
      <c r="AI11" s="79"/>
      <c r="AJ11" s="79" t="s">
        <v>2366</v>
      </c>
      <c r="AK11" s="79" t="s">
        <v>2454</v>
      </c>
      <c r="AL11" s="82" t="s">
        <v>2527</v>
      </c>
      <c r="AM11" s="79"/>
      <c r="AN11" s="81">
        <v>40191.6371875</v>
      </c>
      <c r="AO11" s="82" t="s">
        <v>2612</v>
      </c>
      <c r="AP11" s="79" t="b">
        <v>0</v>
      </c>
      <c r="AQ11" s="79" t="b">
        <v>0</v>
      </c>
      <c r="AR11" s="79" t="b">
        <v>1</v>
      </c>
      <c r="AS11" s="79" t="s">
        <v>2139</v>
      </c>
      <c r="AT11" s="79">
        <v>113</v>
      </c>
      <c r="AU11" s="82" t="s">
        <v>2651</v>
      </c>
      <c r="AV11" s="79" t="b">
        <v>0</v>
      </c>
      <c r="AW11" s="79" t="s">
        <v>2673</v>
      </c>
      <c r="AX11" s="82" t="s">
        <v>2743</v>
      </c>
      <c r="AY11" s="79" t="s">
        <v>66</v>
      </c>
      <c r="AZ11" s="78" t="str">
        <f>REPLACE(INDEX(GroupVertices[Group],MATCH(Vertices[[#This Row],[Vertex]],GroupVertices[Vertex],0)),1,1,"")</f>
        <v>2</v>
      </c>
      <c r="BA11" s="48" t="s">
        <v>749</v>
      </c>
      <c r="BB11" s="48" t="s">
        <v>749</v>
      </c>
      <c r="BC11" s="48" t="s">
        <v>780</v>
      </c>
      <c r="BD11" s="48" t="s">
        <v>780</v>
      </c>
      <c r="BE11" s="48" t="s">
        <v>789</v>
      </c>
      <c r="BF11" s="48" t="s">
        <v>793</v>
      </c>
      <c r="BG11" s="105" t="s">
        <v>3182</v>
      </c>
      <c r="BH11" s="105" t="s">
        <v>3243</v>
      </c>
      <c r="BI11" s="105" t="s">
        <v>3320</v>
      </c>
      <c r="BJ11" s="105" t="s">
        <v>3320</v>
      </c>
      <c r="BK11" s="2"/>
      <c r="BL11" s="3"/>
      <c r="BM11" s="3"/>
      <c r="BN11" s="3"/>
      <c r="BO11" s="3"/>
    </row>
    <row r="12" spans="1:67" ht="15">
      <c r="A12" s="65" t="s">
        <v>277</v>
      </c>
      <c r="B12" s="66"/>
      <c r="C12" s="66"/>
      <c r="D12" s="67">
        <v>6.884970632783547</v>
      </c>
      <c r="E12" s="108">
        <v>55.319148936170215</v>
      </c>
      <c r="F12" s="87" t="s">
        <v>867</v>
      </c>
      <c r="G12" s="106"/>
      <c r="H12" s="70"/>
      <c r="I12" s="71"/>
      <c r="J12" s="110"/>
      <c r="K12" s="70" t="s">
        <v>3383</v>
      </c>
      <c r="L12" s="111"/>
      <c r="M12" s="74">
        <v>2055.43505859375</v>
      </c>
      <c r="N12" s="74">
        <v>2520.679931640625</v>
      </c>
      <c r="O12" s="75"/>
      <c r="P12" s="76"/>
      <c r="Q12" s="76"/>
      <c r="R12" s="115"/>
      <c r="S12" s="48">
        <v>5</v>
      </c>
      <c r="T12" s="48">
        <v>10</v>
      </c>
      <c r="U12" s="49">
        <v>161.988883</v>
      </c>
      <c r="V12" s="49">
        <v>0.005155</v>
      </c>
      <c r="W12" s="49">
        <v>0.030714</v>
      </c>
      <c r="X12" s="49">
        <v>2.289238</v>
      </c>
      <c r="Y12" s="49">
        <v>0.28205128205128205</v>
      </c>
      <c r="Z12" s="49">
        <v>0.15384615384615385</v>
      </c>
      <c r="AA12" s="72">
        <v>12</v>
      </c>
      <c r="AB12" s="72"/>
      <c r="AC12" s="73"/>
      <c r="AD12" s="79" t="s">
        <v>2263</v>
      </c>
      <c r="AE12" s="79">
        <v>461</v>
      </c>
      <c r="AF12" s="79">
        <v>411</v>
      </c>
      <c r="AG12" s="79">
        <v>12555</v>
      </c>
      <c r="AH12" s="79">
        <v>3925</v>
      </c>
      <c r="AI12" s="79"/>
      <c r="AJ12" s="79" t="s">
        <v>2369</v>
      </c>
      <c r="AK12" s="79" t="s">
        <v>2456</v>
      </c>
      <c r="AL12" s="79"/>
      <c r="AM12" s="79"/>
      <c r="AN12" s="81">
        <v>40914.90429398148</v>
      </c>
      <c r="AO12" s="82" t="s">
        <v>2614</v>
      </c>
      <c r="AP12" s="79" t="b">
        <v>0</v>
      </c>
      <c r="AQ12" s="79" t="b">
        <v>0</v>
      </c>
      <c r="AR12" s="79" t="b">
        <v>1</v>
      </c>
      <c r="AS12" s="79" t="s">
        <v>2139</v>
      </c>
      <c r="AT12" s="79">
        <v>22</v>
      </c>
      <c r="AU12" s="82" t="s">
        <v>2663</v>
      </c>
      <c r="AV12" s="79" t="b">
        <v>0</v>
      </c>
      <c r="AW12" s="79" t="s">
        <v>2673</v>
      </c>
      <c r="AX12" s="82" t="s">
        <v>2746</v>
      </c>
      <c r="AY12" s="79" t="s">
        <v>66</v>
      </c>
      <c r="AZ12" s="78" t="str">
        <f>REPLACE(INDEX(GroupVertices[Group],MATCH(Vertices[[#This Row],[Vertex]],GroupVertices[Vertex],0)),1,1,"")</f>
        <v>2</v>
      </c>
      <c r="BA12" s="48"/>
      <c r="BB12" s="48"/>
      <c r="BC12" s="48"/>
      <c r="BD12" s="48"/>
      <c r="BE12" s="48" t="s">
        <v>794</v>
      </c>
      <c r="BF12" s="48" t="s">
        <v>3130</v>
      </c>
      <c r="BG12" s="105" t="s">
        <v>3185</v>
      </c>
      <c r="BH12" s="105" t="s">
        <v>3246</v>
      </c>
      <c r="BI12" s="105" t="s">
        <v>3323</v>
      </c>
      <c r="BJ12" s="105" t="s">
        <v>3369</v>
      </c>
      <c r="BK12" s="2"/>
      <c r="BL12" s="3"/>
      <c r="BM12" s="3"/>
      <c r="BN12" s="3"/>
      <c r="BO12" s="3"/>
    </row>
    <row r="13" spans="1:67" ht="15">
      <c r="A13" s="65" t="s">
        <v>267</v>
      </c>
      <c r="B13" s="66"/>
      <c r="C13" s="66"/>
      <c r="D13" s="67">
        <v>6.173378187790492</v>
      </c>
      <c r="E13" s="108">
        <v>52.12765957446808</v>
      </c>
      <c r="F13" s="87" t="s">
        <v>857</v>
      </c>
      <c r="G13" s="106"/>
      <c r="H13" s="70"/>
      <c r="I13" s="71"/>
      <c r="J13" s="110"/>
      <c r="K13" s="70" t="s">
        <v>3383</v>
      </c>
      <c r="L13" s="111"/>
      <c r="M13" s="74">
        <v>8473.880859375</v>
      </c>
      <c r="N13" s="74">
        <v>8281.9677734375</v>
      </c>
      <c r="O13" s="75"/>
      <c r="P13" s="76"/>
      <c r="Q13" s="76"/>
      <c r="R13" s="115"/>
      <c r="S13" s="48">
        <v>2</v>
      </c>
      <c r="T13" s="48">
        <v>10</v>
      </c>
      <c r="U13" s="49">
        <v>100.836702</v>
      </c>
      <c r="V13" s="49">
        <v>0.004975</v>
      </c>
      <c r="W13" s="49">
        <v>0.029869</v>
      </c>
      <c r="X13" s="49">
        <v>1.873562</v>
      </c>
      <c r="Y13" s="49">
        <v>0.34444444444444444</v>
      </c>
      <c r="Z13" s="49">
        <v>0</v>
      </c>
      <c r="AA13" s="72">
        <v>13</v>
      </c>
      <c r="AB13" s="72"/>
      <c r="AC13" s="73"/>
      <c r="AD13" s="79" t="s">
        <v>2258</v>
      </c>
      <c r="AE13" s="79">
        <v>783</v>
      </c>
      <c r="AF13" s="79">
        <v>634</v>
      </c>
      <c r="AG13" s="79">
        <v>5151</v>
      </c>
      <c r="AH13" s="79">
        <v>13399</v>
      </c>
      <c r="AI13" s="79"/>
      <c r="AJ13" s="79" t="s">
        <v>2364</v>
      </c>
      <c r="AK13" s="79"/>
      <c r="AL13" s="79"/>
      <c r="AM13" s="79"/>
      <c r="AN13" s="81">
        <v>41373.82015046296</v>
      </c>
      <c r="AO13" s="82" t="s">
        <v>2611</v>
      </c>
      <c r="AP13" s="79" t="b">
        <v>0</v>
      </c>
      <c r="AQ13" s="79" t="b">
        <v>0</v>
      </c>
      <c r="AR13" s="79" t="b">
        <v>1</v>
      </c>
      <c r="AS13" s="79" t="s">
        <v>2139</v>
      </c>
      <c r="AT13" s="79">
        <v>25</v>
      </c>
      <c r="AU13" s="82" t="s">
        <v>2651</v>
      </c>
      <c r="AV13" s="79" t="b">
        <v>0</v>
      </c>
      <c r="AW13" s="79" t="s">
        <v>2673</v>
      </c>
      <c r="AX13" s="82" t="s">
        <v>2741</v>
      </c>
      <c r="AY13" s="79" t="s">
        <v>66</v>
      </c>
      <c r="AZ13" s="78" t="str">
        <f>REPLACE(INDEX(GroupVertices[Group],MATCH(Vertices[[#This Row],[Vertex]],GroupVertices[Vertex],0)),1,1,"")</f>
        <v>3</v>
      </c>
      <c r="BA13" s="48" t="s">
        <v>748</v>
      </c>
      <c r="BB13" s="48" t="s">
        <v>748</v>
      </c>
      <c r="BC13" s="48" t="s">
        <v>780</v>
      </c>
      <c r="BD13" s="48" t="s">
        <v>780</v>
      </c>
      <c r="BE13" s="48" t="s">
        <v>787</v>
      </c>
      <c r="BF13" s="48" t="s">
        <v>787</v>
      </c>
      <c r="BG13" s="105" t="s">
        <v>3180</v>
      </c>
      <c r="BH13" s="105" t="s">
        <v>3242</v>
      </c>
      <c r="BI13" s="105" t="s">
        <v>3318</v>
      </c>
      <c r="BJ13" s="105" t="s">
        <v>3367</v>
      </c>
      <c r="BK13" s="2"/>
      <c r="BL13" s="3"/>
      <c r="BM13" s="3"/>
      <c r="BN13" s="3"/>
      <c r="BO13" s="3"/>
    </row>
    <row r="14" spans="1:67" ht="15">
      <c r="A14" s="65" t="s">
        <v>227</v>
      </c>
      <c r="B14" s="66"/>
      <c r="C14" s="66"/>
      <c r="D14" s="67">
        <v>8.328815892893589</v>
      </c>
      <c r="E14" s="108">
        <v>61.702127659574465</v>
      </c>
      <c r="F14" s="87" t="s">
        <v>818</v>
      </c>
      <c r="G14" s="106"/>
      <c r="H14" s="70"/>
      <c r="I14" s="71"/>
      <c r="J14" s="110"/>
      <c r="K14" s="70" t="s">
        <v>3383</v>
      </c>
      <c r="L14" s="111"/>
      <c r="M14" s="74">
        <v>7724.33251953125</v>
      </c>
      <c r="N14" s="74">
        <v>8150.86474609375</v>
      </c>
      <c r="O14" s="75"/>
      <c r="P14" s="76"/>
      <c r="Q14" s="76"/>
      <c r="R14" s="115"/>
      <c r="S14" s="48">
        <v>11</v>
      </c>
      <c r="T14" s="48">
        <v>8</v>
      </c>
      <c r="U14" s="49">
        <v>286.068737</v>
      </c>
      <c r="V14" s="49">
        <v>0.00495</v>
      </c>
      <c r="W14" s="49">
        <v>0.03099</v>
      </c>
      <c r="X14" s="49">
        <v>2.361007</v>
      </c>
      <c r="Y14" s="49">
        <v>0.21153846153846154</v>
      </c>
      <c r="Z14" s="49">
        <v>0.3076923076923077</v>
      </c>
      <c r="AA14" s="72">
        <v>14</v>
      </c>
      <c r="AB14" s="72"/>
      <c r="AC14" s="73"/>
      <c r="AD14" s="79" t="s">
        <v>2214</v>
      </c>
      <c r="AE14" s="79">
        <v>2211</v>
      </c>
      <c r="AF14" s="79">
        <v>1983</v>
      </c>
      <c r="AG14" s="79">
        <v>2210</v>
      </c>
      <c r="AH14" s="79">
        <v>2871</v>
      </c>
      <c r="AI14" s="79"/>
      <c r="AJ14" s="79" t="s">
        <v>2319</v>
      </c>
      <c r="AK14" s="79" t="s">
        <v>2418</v>
      </c>
      <c r="AL14" s="82" t="s">
        <v>2498</v>
      </c>
      <c r="AM14" s="79"/>
      <c r="AN14" s="81">
        <v>40112.599375</v>
      </c>
      <c r="AO14" s="82" t="s">
        <v>2571</v>
      </c>
      <c r="AP14" s="79" t="b">
        <v>0</v>
      </c>
      <c r="AQ14" s="79" t="b">
        <v>0</v>
      </c>
      <c r="AR14" s="79" t="b">
        <v>1</v>
      </c>
      <c r="AS14" s="79" t="s">
        <v>2139</v>
      </c>
      <c r="AT14" s="79">
        <v>29</v>
      </c>
      <c r="AU14" s="82" t="s">
        <v>2655</v>
      </c>
      <c r="AV14" s="79" t="b">
        <v>0</v>
      </c>
      <c r="AW14" s="79" t="s">
        <v>2673</v>
      </c>
      <c r="AX14" s="82" t="s">
        <v>2693</v>
      </c>
      <c r="AY14" s="79" t="s">
        <v>66</v>
      </c>
      <c r="AZ14" s="78" t="str">
        <f>REPLACE(INDEX(GroupVertices[Group],MATCH(Vertices[[#This Row],[Vertex]],GroupVertices[Vertex],0)),1,1,"")</f>
        <v>3</v>
      </c>
      <c r="BA14" s="48" t="s">
        <v>3103</v>
      </c>
      <c r="BB14" s="48" t="s">
        <v>3103</v>
      </c>
      <c r="BC14" s="48" t="s">
        <v>780</v>
      </c>
      <c r="BD14" s="48" t="s">
        <v>780</v>
      </c>
      <c r="BE14" s="48" t="s">
        <v>789</v>
      </c>
      <c r="BF14" s="48" t="s">
        <v>793</v>
      </c>
      <c r="BG14" s="105" t="s">
        <v>3145</v>
      </c>
      <c r="BH14" s="105" t="s">
        <v>3226</v>
      </c>
      <c r="BI14" s="105" t="s">
        <v>3284</v>
      </c>
      <c r="BJ14" s="105" t="s">
        <v>3359</v>
      </c>
      <c r="BK14" s="2"/>
      <c r="BL14" s="3"/>
      <c r="BM14" s="3"/>
      <c r="BN14" s="3"/>
      <c r="BO14" s="3"/>
    </row>
    <row r="15" spans="1:67" ht="15">
      <c r="A15" s="65" t="s">
        <v>304</v>
      </c>
      <c r="B15" s="66"/>
      <c r="C15" s="66"/>
      <c r="D15" s="67">
        <v>6.878097988749811</v>
      </c>
      <c r="E15" s="108">
        <v>60.638297872340424</v>
      </c>
      <c r="F15" s="87" t="s">
        <v>894</v>
      </c>
      <c r="G15" s="106"/>
      <c r="H15" s="70"/>
      <c r="I15" s="71"/>
      <c r="J15" s="110"/>
      <c r="K15" s="70" t="s">
        <v>3383</v>
      </c>
      <c r="L15" s="111"/>
      <c r="M15" s="74">
        <v>2230.766845703125</v>
      </c>
      <c r="N15" s="74">
        <v>6231.90087890625</v>
      </c>
      <c r="O15" s="75"/>
      <c r="P15" s="76"/>
      <c r="Q15" s="76"/>
      <c r="R15" s="115"/>
      <c r="S15" s="48">
        <v>10</v>
      </c>
      <c r="T15" s="48">
        <v>1</v>
      </c>
      <c r="U15" s="49">
        <v>161.398268</v>
      </c>
      <c r="V15" s="49">
        <v>0.004926</v>
      </c>
      <c r="W15" s="49">
        <v>0.024875</v>
      </c>
      <c r="X15" s="49">
        <v>2.080712</v>
      </c>
      <c r="Y15" s="49">
        <v>0.22727272727272727</v>
      </c>
      <c r="Z15" s="49">
        <v>0</v>
      </c>
      <c r="AA15" s="72">
        <v>15</v>
      </c>
      <c r="AB15" s="72"/>
      <c r="AC15" s="73"/>
      <c r="AD15" s="79" t="s">
        <v>2266</v>
      </c>
      <c r="AE15" s="79">
        <v>1211</v>
      </c>
      <c r="AF15" s="79">
        <v>2697</v>
      </c>
      <c r="AG15" s="79">
        <v>25613</v>
      </c>
      <c r="AH15" s="79">
        <v>11087</v>
      </c>
      <c r="AI15" s="79"/>
      <c r="AJ15" s="79" t="s">
        <v>2372</v>
      </c>
      <c r="AK15" s="79" t="s">
        <v>2457</v>
      </c>
      <c r="AL15" s="82" t="s">
        <v>2531</v>
      </c>
      <c r="AM15" s="79"/>
      <c r="AN15" s="81">
        <v>41657.73510416667</v>
      </c>
      <c r="AO15" s="79"/>
      <c r="AP15" s="79" t="b">
        <v>0</v>
      </c>
      <c r="AQ15" s="79" t="b">
        <v>0</v>
      </c>
      <c r="AR15" s="79" t="b">
        <v>0</v>
      </c>
      <c r="AS15" s="79" t="s">
        <v>2139</v>
      </c>
      <c r="AT15" s="79">
        <v>102</v>
      </c>
      <c r="AU15" s="82" t="s">
        <v>2653</v>
      </c>
      <c r="AV15" s="79" t="b">
        <v>0</v>
      </c>
      <c r="AW15" s="79" t="s">
        <v>2673</v>
      </c>
      <c r="AX15" s="82" t="s">
        <v>2749</v>
      </c>
      <c r="AY15" s="79" t="s">
        <v>66</v>
      </c>
      <c r="AZ15" s="78" t="str">
        <f>REPLACE(INDEX(GroupVertices[Group],MATCH(Vertices[[#This Row],[Vertex]],GroupVertices[Vertex],0)),1,1,"")</f>
        <v>1</v>
      </c>
      <c r="BA15" s="48"/>
      <c r="BB15" s="48"/>
      <c r="BC15" s="48"/>
      <c r="BD15" s="48"/>
      <c r="BE15" s="48" t="s">
        <v>787</v>
      </c>
      <c r="BF15" s="48" t="s">
        <v>787</v>
      </c>
      <c r="BG15" s="105" t="s">
        <v>3188</v>
      </c>
      <c r="BH15" s="105" t="s">
        <v>3248</v>
      </c>
      <c r="BI15" s="105" t="s">
        <v>3326</v>
      </c>
      <c r="BJ15" s="105" t="s">
        <v>3371</v>
      </c>
      <c r="BK15" s="2"/>
      <c r="BL15" s="3"/>
      <c r="BM15" s="3"/>
      <c r="BN15" s="3"/>
      <c r="BO15" s="3"/>
    </row>
    <row r="16" spans="1:67" ht="15">
      <c r="A16" s="65" t="s">
        <v>308</v>
      </c>
      <c r="B16" s="66"/>
      <c r="C16" s="66"/>
      <c r="D16" s="67">
        <v>6.841292016443965</v>
      </c>
      <c r="E16" s="108">
        <v>59.57446808510638</v>
      </c>
      <c r="F16" s="87" t="s">
        <v>898</v>
      </c>
      <c r="G16" s="106"/>
      <c r="H16" s="70"/>
      <c r="I16" s="71"/>
      <c r="J16" s="110"/>
      <c r="K16" s="70" t="s">
        <v>3383</v>
      </c>
      <c r="L16" s="111"/>
      <c r="M16" s="74">
        <v>7404.7734375</v>
      </c>
      <c r="N16" s="74">
        <v>7942.947265625</v>
      </c>
      <c r="O16" s="75"/>
      <c r="P16" s="76"/>
      <c r="Q16" s="76"/>
      <c r="R16" s="115"/>
      <c r="S16" s="48">
        <v>9</v>
      </c>
      <c r="T16" s="48">
        <v>3</v>
      </c>
      <c r="U16" s="49">
        <v>158.23527</v>
      </c>
      <c r="V16" s="49">
        <v>0.004785</v>
      </c>
      <c r="W16" s="49">
        <v>0.02582</v>
      </c>
      <c r="X16" s="49">
        <v>1.871756</v>
      </c>
      <c r="Y16" s="49">
        <v>0.2909090909090909</v>
      </c>
      <c r="Z16" s="49">
        <v>0.09090909090909091</v>
      </c>
      <c r="AA16" s="72">
        <v>16</v>
      </c>
      <c r="AB16" s="72"/>
      <c r="AC16" s="73"/>
      <c r="AD16" s="79" t="s">
        <v>2213</v>
      </c>
      <c r="AE16" s="79">
        <v>3005</v>
      </c>
      <c r="AF16" s="79">
        <v>3480</v>
      </c>
      <c r="AG16" s="79">
        <v>74073</v>
      </c>
      <c r="AH16" s="79">
        <v>55309</v>
      </c>
      <c r="AI16" s="79"/>
      <c r="AJ16" s="79" t="s">
        <v>2318</v>
      </c>
      <c r="AK16" s="79"/>
      <c r="AL16" s="82" t="s">
        <v>2497</v>
      </c>
      <c r="AM16" s="79"/>
      <c r="AN16" s="81">
        <v>42139.47021990741</v>
      </c>
      <c r="AO16" s="82" t="s">
        <v>2570</v>
      </c>
      <c r="AP16" s="79" t="b">
        <v>0</v>
      </c>
      <c r="AQ16" s="79" t="b">
        <v>0</v>
      </c>
      <c r="AR16" s="79" t="b">
        <v>0</v>
      </c>
      <c r="AS16" s="79" t="s">
        <v>2647</v>
      </c>
      <c r="AT16" s="79">
        <v>158</v>
      </c>
      <c r="AU16" s="82" t="s">
        <v>2651</v>
      </c>
      <c r="AV16" s="79" t="b">
        <v>0</v>
      </c>
      <c r="AW16" s="79" t="s">
        <v>2673</v>
      </c>
      <c r="AX16" s="82" t="s">
        <v>2692</v>
      </c>
      <c r="AY16" s="79" t="s">
        <v>66</v>
      </c>
      <c r="AZ16" s="78" t="str">
        <f>REPLACE(INDEX(GroupVertices[Group],MATCH(Vertices[[#This Row],[Vertex]],GroupVertices[Vertex],0)),1,1,"")</f>
        <v>3</v>
      </c>
      <c r="BA16" s="48"/>
      <c r="BB16" s="48"/>
      <c r="BC16" s="48"/>
      <c r="BD16" s="48"/>
      <c r="BE16" s="48" t="s">
        <v>3121</v>
      </c>
      <c r="BF16" s="48" t="s">
        <v>3128</v>
      </c>
      <c r="BG16" s="105" t="s">
        <v>3144</v>
      </c>
      <c r="BH16" s="105" t="s">
        <v>3225</v>
      </c>
      <c r="BI16" s="105" t="s">
        <v>3283</v>
      </c>
      <c r="BJ16" s="105" t="s">
        <v>3283</v>
      </c>
      <c r="BK16" s="2"/>
      <c r="BL16" s="3"/>
      <c r="BM16" s="3"/>
      <c r="BN16" s="3"/>
      <c r="BO16" s="3"/>
    </row>
    <row r="17" spans="1:67" ht="15">
      <c r="A17" s="65" t="s">
        <v>299</v>
      </c>
      <c r="B17" s="66"/>
      <c r="C17" s="66"/>
      <c r="D17" s="67">
        <v>7.941832930992873</v>
      </c>
      <c r="E17" s="108">
        <v>51.06382978723404</v>
      </c>
      <c r="F17" s="87" t="s">
        <v>889</v>
      </c>
      <c r="G17" s="106"/>
      <c r="H17" s="70"/>
      <c r="I17" s="71"/>
      <c r="J17" s="110"/>
      <c r="K17" s="70" t="s">
        <v>3383</v>
      </c>
      <c r="L17" s="111"/>
      <c r="M17" s="74">
        <v>855.2142944335938</v>
      </c>
      <c r="N17" s="74">
        <v>1978.235107421875</v>
      </c>
      <c r="O17" s="75"/>
      <c r="P17" s="76"/>
      <c r="Q17" s="76"/>
      <c r="R17" s="115"/>
      <c r="S17" s="48">
        <v>1</v>
      </c>
      <c r="T17" s="48">
        <v>8</v>
      </c>
      <c r="U17" s="49">
        <v>252.812549</v>
      </c>
      <c r="V17" s="49">
        <v>0.004762</v>
      </c>
      <c r="W17" s="49">
        <v>0.01911</v>
      </c>
      <c r="X17" s="49">
        <v>1.534506</v>
      </c>
      <c r="Y17" s="49">
        <v>0.21428571428571427</v>
      </c>
      <c r="Z17" s="49">
        <v>0.125</v>
      </c>
      <c r="AA17" s="72">
        <v>17</v>
      </c>
      <c r="AB17" s="72"/>
      <c r="AC17" s="73"/>
      <c r="AD17" s="79" t="s">
        <v>2289</v>
      </c>
      <c r="AE17" s="79">
        <v>395</v>
      </c>
      <c r="AF17" s="79">
        <v>723</v>
      </c>
      <c r="AG17" s="79">
        <v>3920</v>
      </c>
      <c r="AH17" s="79">
        <v>14031</v>
      </c>
      <c r="AI17" s="79"/>
      <c r="AJ17" s="79" t="s">
        <v>2395</v>
      </c>
      <c r="AK17" s="79" t="s">
        <v>2476</v>
      </c>
      <c r="AL17" s="82" t="s">
        <v>2546</v>
      </c>
      <c r="AM17" s="79"/>
      <c r="AN17" s="81">
        <v>42011.79555555555</v>
      </c>
      <c r="AO17" s="82" t="s">
        <v>2635</v>
      </c>
      <c r="AP17" s="79" t="b">
        <v>1</v>
      </c>
      <c r="AQ17" s="79" t="b">
        <v>0</v>
      </c>
      <c r="AR17" s="79" t="b">
        <v>1</v>
      </c>
      <c r="AS17" s="79" t="s">
        <v>2139</v>
      </c>
      <c r="AT17" s="79">
        <v>38</v>
      </c>
      <c r="AU17" s="82" t="s">
        <v>2651</v>
      </c>
      <c r="AV17" s="79" t="b">
        <v>0</v>
      </c>
      <c r="AW17" s="79" t="s">
        <v>2673</v>
      </c>
      <c r="AX17" s="82" t="s">
        <v>2773</v>
      </c>
      <c r="AY17" s="79" t="s">
        <v>66</v>
      </c>
      <c r="AZ17" s="78" t="str">
        <f>REPLACE(INDEX(GroupVertices[Group],MATCH(Vertices[[#This Row],[Vertex]],GroupVertices[Vertex],0)),1,1,"")</f>
        <v>2</v>
      </c>
      <c r="BA17" s="48"/>
      <c r="BB17" s="48"/>
      <c r="BC17" s="48"/>
      <c r="BD17" s="48"/>
      <c r="BE17" s="48" t="s">
        <v>787</v>
      </c>
      <c r="BF17" s="48" t="s">
        <v>787</v>
      </c>
      <c r="BG17" s="105" t="s">
        <v>3209</v>
      </c>
      <c r="BH17" s="105" t="s">
        <v>3264</v>
      </c>
      <c r="BI17" s="105" t="s">
        <v>3346</v>
      </c>
      <c r="BJ17" s="105" t="s">
        <v>3379</v>
      </c>
      <c r="BK17" s="2"/>
      <c r="BL17" s="3"/>
      <c r="BM17" s="3"/>
      <c r="BN17" s="3"/>
      <c r="BO17" s="3"/>
    </row>
    <row r="18" spans="1:67" ht="15">
      <c r="A18" s="65" t="s">
        <v>294</v>
      </c>
      <c r="B18" s="66"/>
      <c r="C18" s="66"/>
      <c r="D18" s="67">
        <v>5.395250393747934</v>
      </c>
      <c r="E18" s="108">
        <v>53.191489361702125</v>
      </c>
      <c r="F18" s="87" t="s">
        <v>884</v>
      </c>
      <c r="G18" s="106"/>
      <c r="H18" s="70"/>
      <c r="I18" s="71"/>
      <c r="J18" s="110"/>
      <c r="K18" s="70" t="s">
        <v>3383</v>
      </c>
      <c r="L18" s="111"/>
      <c r="M18" s="74">
        <v>2977.950439453125</v>
      </c>
      <c r="N18" s="74">
        <v>6704.96875</v>
      </c>
      <c r="O18" s="75"/>
      <c r="P18" s="76"/>
      <c r="Q18" s="76"/>
      <c r="R18" s="115"/>
      <c r="S18" s="48">
        <v>3</v>
      </c>
      <c r="T18" s="48">
        <v>2</v>
      </c>
      <c r="U18" s="49">
        <v>33.966667</v>
      </c>
      <c r="V18" s="49">
        <v>0.004608</v>
      </c>
      <c r="W18" s="49">
        <v>0.016332</v>
      </c>
      <c r="X18" s="49">
        <v>1.011818</v>
      </c>
      <c r="Y18" s="49">
        <v>0.45</v>
      </c>
      <c r="Z18" s="49">
        <v>0</v>
      </c>
      <c r="AA18" s="72">
        <v>18</v>
      </c>
      <c r="AB18" s="72"/>
      <c r="AC18" s="73"/>
      <c r="AD18" s="79" t="s">
        <v>2279</v>
      </c>
      <c r="AE18" s="79">
        <v>765</v>
      </c>
      <c r="AF18" s="79">
        <v>455</v>
      </c>
      <c r="AG18" s="79">
        <v>4095</v>
      </c>
      <c r="AH18" s="79">
        <v>7253</v>
      </c>
      <c r="AI18" s="79"/>
      <c r="AJ18" s="79" t="s">
        <v>2386</v>
      </c>
      <c r="AK18" s="79" t="s">
        <v>2162</v>
      </c>
      <c r="AL18" s="82" t="s">
        <v>2538</v>
      </c>
      <c r="AM18" s="79"/>
      <c r="AN18" s="81">
        <v>40934.90666666667</v>
      </c>
      <c r="AO18" s="82" t="s">
        <v>2629</v>
      </c>
      <c r="AP18" s="79" t="b">
        <v>0</v>
      </c>
      <c r="AQ18" s="79" t="b">
        <v>0</v>
      </c>
      <c r="AR18" s="79" t="b">
        <v>0</v>
      </c>
      <c r="AS18" s="79" t="s">
        <v>2139</v>
      </c>
      <c r="AT18" s="79">
        <v>25</v>
      </c>
      <c r="AU18" s="82" t="s">
        <v>2651</v>
      </c>
      <c r="AV18" s="79" t="b">
        <v>0</v>
      </c>
      <c r="AW18" s="79" t="s">
        <v>2673</v>
      </c>
      <c r="AX18" s="82" t="s">
        <v>2763</v>
      </c>
      <c r="AY18" s="79" t="s">
        <v>66</v>
      </c>
      <c r="AZ18" s="78" t="str">
        <f>REPLACE(INDEX(GroupVertices[Group],MATCH(Vertices[[#This Row],[Vertex]],GroupVertices[Vertex],0)),1,1,"")</f>
        <v>1</v>
      </c>
      <c r="BA18" s="48"/>
      <c r="BB18" s="48"/>
      <c r="BC18" s="48"/>
      <c r="BD18" s="48"/>
      <c r="BE18" s="48" t="s">
        <v>787</v>
      </c>
      <c r="BF18" s="48" t="s">
        <v>787</v>
      </c>
      <c r="BG18" s="105" t="s">
        <v>3202</v>
      </c>
      <c r="BH18" s="105" t="s">
        <v>3259</v>
      </c>
      <c r="BI18" s="105" t="s">
        <v>3339</v>
      </c>
      <c r="BJ18" s="105" t="s">
        <v>3376</v>
      </c>
      <c r="BK18" s="2"/>
      <c r="BL18" s="3"/>
      <c r="BM18" s="3"/>
      <c r="BN18" s="3"/>
      <c r="BO18" s="3"/>
    </row>
    <row r="19" spans="1:67" ht="15">
      <c r="A19" s="65" t="s">
        <v>290</v>
      </c>
      <c r="B19" s="66"/>
      <c r="C19" s="66"/>
      <c r="D19" s="67">
        <v>6.618220791471148</v>
      </c>
      <c r="E19" s="108">
        <v>55.319148936170215</v>
      </c>
      <c r="F19" s="87" t="s">
        <v>880</v>
      </c>
      <c r="G19" s="106"/>
      <c r="H19" s="70"/>
      <c r="I19" s="71"/>
      <c r="J19" s="110"/>
      <c r="K19" s="70" t="s">
        <v>3383</v>
      </c>
      <c r="L19" s="111"/>
      <c r="M19" s="74">
        <v>7267.14990234375</v>
      </c>
      <c r="N19" s="74">
        <v>6694.56982421875</v>
      </c>
      <c r="O19" s="75"/>
      <c r="P19" s="76"/>
      <c r="Q19" s="76"/>
      <c r="R19" s="115"/>
      <c r="S19" s="48">
        <v>5</v>
      </c>
      <c r="T19" s="48">
        <v>8</v>
      </c>
      <c r="U19" s="49">
        <v>139.065179</v>
      </c>
      <c r="V19" s="49">
        <v>0.004566</v>
      </c>
      <c r="W19" s="49">
        <v>0.02744</v>
      </c>
      <c r="X19" s="49">
        <v>2.055303</v>
      </c>
      <c r="Y19" s="49">
        <v>0.2636363636363636</v>
      </c>
      <c r="Z19" s="49">
        <v>0</v>
      </c>
      <c r="AA19" s="72">
        <v>19</v>
      </c>
      <c r="AB19" s="72"/>
      <c r="AC19" s="73"/>
      <c r="AD19" s="79" t="s">
        <v>2272</v>
      </c>
      <c r="AE19" s="79">
        <v>1933</v>
      </c>
      <c r="AF19" s="79">
        <v>1741</v>
      </c>
      <c r="AG19" s="79">
        <v>21110</v>
      </c>
      <c r="AH19" s="79">
        <v>2384</v>
      </c>
      <c r="AI19" s="79"/>
      <c r="AJ19" s="79" t="s">
        <v>2379</v>
      </c>
      <c r="AK19" s="79"/>
      <c r="AL19" s="82" t="s">
        <v>2534</v>
      </c>
      <c r="AM19" s="79"/>
      <c r="AN19" s="81">
        <v>40192.42664351852</v>
      </c>
      <c r="AO19" s="79"/>
      <c r="AP19" s="79" t="b">
        <v>0</v>
      </c>
      <c r="AQ19" s="79" t="b">
        <v>0</v>
      </c>
      <c r="AR19" s="79" t="b">
        <v>0</v>
      </c>
      <c r="AS19" s="79" t="s">
        <v>2139</v>
      </c>
      <c r="AT19" s="79">
        <v>106</v>
      </c>
      <c r="AU19" s="82" t="s">
        <v>2655</v>
      </c>
      <c r="AV19" s="79" t="b">
        <v>0</v>
      </c>
      <c r="AW19" s="79" t="s">
        <v>2673</v>
      </c>
      <c r="AX19" s="82" t="s">
        <v>2756</v>
      </c>
      <c r="AY19" s="79" t="s">
        <v>66</v>
      </c>
      <c r="AZ19" s="78" t="str">
        <f>REPLACE(INDEX(GroupVertices[Group],MATCH(Vertices[[#This Row],[Vertex]],GroupVertices[Vertex],0)),1,1,"")</f>
        <v>3</v>
      </c>
      <c r="BA19" s="48"/>
      <c r="BB19" s="48"/>
      <c r="BC19" s="48"/>
      <c r="BD19" s="48"/>
      <c r="BE19" s="48" t="s">
        <v>787</v>
      </c>
      <c r="BF19" s="48" t="s">
        <v>787</v>
      </c>
      <c r="BG19" s="105" t="s">
        <v>3195</v>
      </c>
      <c r="BH19" s="105" t="s">
        <v>3253</v>
      </c>
      <c r="BI19" s="105" t="s">
        <v>3332</v>
      </c>
      <c r="BJ19" s="105" t="s">
        <v>3332</v>
      </c>
      <c r="BK19" s="2"/>
      <c r="BL19" s="3"/>
      <c r="BM19" s="3"/>
      <c r="BN19" s="3"/>
      <c r="BO19" s="3"/>
    </row>
    <row r="20" spans="1:67" ht="15">
      <c r="A20" s="65" t="s">
        <v>310</v>
      </c>
      <c r="B20" s="66"/>
      <c r="C20" s="66"/>
      <c r="D20" s="67">
        <v>10.441505534505803</v>
      </c>
      <c r="E20" s="108">
        <v>59.57446808510638</v>
      </c>
      <c r="F20" s="87" t="s">
        <v>900</v>
      </c>
      <c r="G20" s="106"/>
      <c r="H20" s="70"/>
      <c r="I20" s="71"/>
      <c r="J20" s="110"/>
      <c r="K20" s="70" t="s">
        <v>3383</v>
      </c>
      <c r="L20" s="111"/>
      <c r="M20" s="74">
        <v>1551.45703125</v>
      </c>
      <c r="N20" s="74">
        <v>1583.8929443359375</v>
      </c>
      <c r="O20" s="75"/>
      <c r="P20" s="76"/>
      <c r="Q20" s="76"/>
      <c r="R20" s="115"/>
      <c r="S20" s="48">
        <v>9</v>
      </c>
      <c r="T20" s="48">
        <v>2</v>
      </c>
      <c r="U20" s="49">
        <v>467.627128</v>
      </c>
      <c r="V20" s="49">
        <v>0.004545</v>
      </c>
      <c r="W20" s="49">
        <v>0.02081</v>
      </c>
      <c r="X20" s="49">
        <v>2.020127</v>
      </c>
      <c r="Y20" s="49">
        <v>0.16666666666666666</v>
      </c>
      <c r="Z20" s="49">
        <v>0</v>
      </c>
      <c r="AA20" s="72">
        <v>20</v>
      </c>
      <c r="AB20" s="72"/>
      <c r="AC20" s="73"/>
      <c r="AD20" s="79" t="s">
        <v>310</v>
      </c>
      <c r="AE20" s="79">
        <v>502</v>
      </c>
      <c r="AF20" s="79">
        <v>2374</v>
      </c>
      <c r="AG20" s="79">
        <v>14070</v>
      </c>
      <c r="AH20" s="79">
        <v>9306</v>
      </c>
      <c r="AI20" s="79"/>
      <c r="AJ20" s="79" t="s">
        <v>2360</v>
      </c>
      <c r="AK20" s="79" t="s">
        <v>2449</v>
      </c>
      <c r="AL20" s="82" t="s">
        <v>2522</v>
      </c>
      <c r="AM20" s="79"/>
      <c r="AN20" s="81">
        <v>42155.94857638889</v>
      </c>
      <c r="AO20" s="82" t="s">
        <v>2607</v>
      </c>
      <c r="AP20" s="79" t="b">
        <v>0</v>
      </c>
      <c r="AQ20" s="79" t="b">
        <v>0</v>
      </c>
      <c r="AR20" s="79" t="b">
        <v>0</v>
      </c>
      <c r="AS20" s="79" t="s">
        <v>2650</v>
      </c>
      <c r="AT20" s="79">
        <v>71</v>
      </c>
      <c r="AU20" s="82" t="s">
        <v>2651</v>
      </c>
      <c r="AV20" s="79" t="b">
        <v>0</v>
      </c>
      <c r="AW20" s="79" t="s">
        <v>2673</v>
      </c>
      <c r="AX20" s="82" t="s">
        <v>2737</v>
      </c>
      <c r="AY20" s="79" t="s">
        <v>66</v>
      </c>
      <c r="AZ20" s="78" t="str">
        <f>REPLACE(INDEX(GroupVertices[Group],MATCH(Vertices[[#This Row],[Vertex]],GroupVertices[Vertex],0)),1,1,"")</f>
        <v>2</v>
      </c>
      <c r="BA20" s="48" t="s">
        <v>3106</v>
      </c>
      <c r="BB20" s="48" t="s">
        <v>3106</v>
      </c>
      <c r="BC20" s="48" t="s">
        <v>780</v>
      </c>
      <c r="BD20" s="48" t="s">
        <v>780</v>
      </c>
      <c r="BE20" s="48" t="s">
        <v>787</v>
      </c>
      <c r="BF20" s="48" t="s">
        <v>787</v>
      </c>
      <c r="BG20" s="105" t="s">
        <v>3176</v>
      </c>
      <c r="BH20" s="105" t="s">
        <v>3239</v>
      </c>
      <c r="BI20" s="105" t="s">
        <v>3314</v>
      </c>
      <c r="BJ20" s="105" t="s">
        <v>3365</v>
      </c>
      <c r="BK20" s="2"/>
      <c r="BL20" s="3"/>
      <c r="BM20" s="3"/>
      <c r="BN20" s="3"/>
      <c r="BO20" s="3"/>
    </row>
    <row r="21" spans="1:67" ht="15">
      <c r="A21" s="65" t="s">
        <v>302</v>
      </c>
      <c r="B21" s="66"/>
      <c r="C21" s="66"/>
      <c r="D21" s="67">
        <v>5.365811764587438</v>
      </c>
      <c r="E21" s="108">
        <v>58.51063829787234</v>
      </c>
      <c r="F21" s="87" t="s">
        <v>892</v>
      </c>
      <c r="G21" s="106"/>
      <c r="H21" s="70"/>
      <c r="I21" s="71"/>
      <c r="J21" s="110"/>
      <c r="K21" s="70" t="s">
        <v>3384</v>
      </c>
      <c r="L21" s="111"/>
      <c r="M21" s="74">
        <v>1199.78564453125</v>
      </c>
      <c r="N21" s="74">
        <v>2617.422607421875</v>
      </c>
      <c r="O21" s="75"/>
      <c r="P21" s="76"/>
      <c r="Q21" s="76"/>
      <c r="R21" s="115"/>
      <c r="S21" s="48">
        <v>8</v>
      </c>
      <c r="T21" s="48">
        <v>5</v>
      </c>
      <c r="U21" s="49">
        <v>31.436797</v>
      </c>
      <c r="V21" s="49">
        <v>0.004484</v>
      </c>
      <c r="W21" s="49">
        <v>0.021215</v>
      </c>
      <c r="X21" s="49">
        <v>1.423653</v>
      </c>
      <c r="Y21" s="49">
        <v>0.47619047619047616</v>
      </c>
      <c r="Z21" s="49">
        <v>0.5714285714285714</v>
      </c>
      <c r="AA21" s="72">
        <v>21</v>
      </c>
      <c r="AB21" s="72"/>
      <c r="AC21" s="73"/>
      <c r="AD21" s="79" t="s">
        <v>2264</v>
      </c>
      <c r="AE21" s="79">
        <v>783</v>
      </c>
      <c r="AF21" s="79">
        <v>1666</v>
      </c>
      <c r="AG21" s="79">
        <v>11936</v>
      </c>
      <c r="AH21" s="79">
        <v>54379</v>
      </c>
      <c r="AI21" s="79"/>
      <c r="AJ21" s="79" t="s">
        <v>2370</v>
      </c>
      <c r="AK21" s="79" t="s">
        <v>2457</v>
      </c>
      <c r="AL21" s="82" t="s">
        <v>2530</v>
      </c>
      <c r="AM21" s="79"/>
      <c r="AN21" s="81">
        <v>42611.83513888889</v>
      </c>
      <c r="AO21" s="82" t="s">
        <v>2615</v>
      </c>
      <c r="AP21" s="79" t="b">
        <v>0</v>
      </c>
      <c r="AQ21" s="79" t="b">
        <v>0</v>
      </c>
      <c r="AR21" s="79" t="b">
        <v>0</v>
      </c>
      <c r="AS21" s="79" t="s">
        <v>2139</v>
      </c>
      <c r="AT21" s="79">
        <v>27</v>
      </c>
      <c r="AU21" s="82" t="s">
        <v>2651</v>
      </c>
      <c r="AV21" s="79" t="b">
        <v>0</v>
      </c>
      <c r="AW21" s="79" t="s">
        <v>2673</v>
      </c>
      <c r="AX21" s="82" t="s">
        <v>2747</v>
      </c>
      <c r="AY21" s="79" t="s">
        <v>66</v>
      </c>
      <c r="AZ21" s="78" t="str">
        <f>REPLACE(INDEX(GroupVertices[Group],MATCH(Vertices[[#This Row],[Vertex]],GroupVertices[Vertex],0)),1,1,"")</f>
        <v>2</v>
      </c>
      <c r="BA21" s="48" t="s">
        <v>767</v>
      </c>
      <c r="BB21" s="48" t="s">
        <v>767</v>
      </c>
      <c r="BC21" s="48" t="s">
        <v>784</v>
      </c>
      <c r="BD21" s="48" t="s">
        <v>784</v>
      </c>
      <c r="BE21" s="48" t="s">
        <v>787</v>
      </c>
      <c r="BF21" s="48" t="s">
        <v>787</v>
      </c>
      <c r="BG21" s="105" t="s">
        <v>3186</v>
      </c>
      <c r="BH21" s="105" t="s">
        <v>3247</v>
      </c>
      <c r="BI21" s="105" t="s">
        <v>3324</v>
      </c>
      <c r="BJ21" s="105" t="s">
        <v>3370</v>
      </c>
      <c r="BK21" s="2"/>
      <c r="BL21" s="3"/>
      <c r="BM21" s="3"/>
      <c r="BN21" s="3"/>
      <c r="BO21" s="3"/>
    </row>
    <row r="22" spans="1:67" ht="15">
      <c r="A22" s="65" t="s">
        <v>307</v>
      </c>
      <c r="B22" s="66"/>
      <c r="C22" s="66"/>
      <c r="D22" s="67">
        <v>5.1197359080100435</v>
      </c>
      <c r="E22" s="108">
        <v>50</v>
      </c>
      <c r="F22" s="87" t="s">
        <v>897</v>
      </c>
      <c r="G22" s="106"/>
      <c r="H22" s="70"/>
      <c r="I22" s="71"/>
      <c r="J22" s="110"/>
      <c r="K22" s="70" t="s">
        <v>3384</v>
      </c>
      <c r="L22" s="111"/>
      <c r="M22" s="74">
        <v>6695.419921875</v>
      </c>
      <c r="N22" s="74">
        <v>9018.8544921875</v>
      </c>
      <c r="O22" s="75"/>
      <c r="P22" s="76"/>
      <c r="Q22" s="76"/>
      <c r="R22" s="115"/>
      <c r="S22" s="48">
        <v>0</v>
      </c>
      <c r="T22" s="48">
        <v>5</v>
      </c>
      <c r="U22" s="49">
        <v>10.289755</v>
      </c>
      <c r="V22" s="49">
        <v>0.004444</v>
      </c>
      <c r="W22" s="49">
        <v>0.015321</v>
      </c>
      <c r="X22" s="49">
        <v>0.927213</v>
      </c>
      <c r="Y22" s="49">
        <v>0.55</v>
      </c>
      <c r="Z22" s="49">
        <v>0</v>
      </c>
      <c r="AA22" s="72">
        <v>22</v>
      </c>
      <c r="AB22" s="72"/>
      <c r="AC22" s="73"/>
      <c r="AD22" s="79" t="s">
        <v>2295</v>
      </c>
      <c r="AE22" s="79">
        <v>1973</v>
      </c>
      <c r="AF22" s="79">
        <v>2120</v>
      </c>
      <c r="AG22" s="79">
        <v>66839</v>
      </c>
      <c r="AH22" s="79">
        <v>8066</v>
      </c>
      <c r="AI22" s="79"/>
      <c r="AJ22" s="79" t="s">
        <v>2401</v>
      </c>
      <c r="AK22" s="79" t="s">
        <v>2481</v>
      </c>
      <c r="AL22" s="79"/>
      <c r="AM22" s="79"/>
      <c r="AN22" s="81">
        <v>39327.67849537037</v>
      </c>
      <c r="AO22" s="82" t="s">
        <v>2641</v>
      </c>
      <c r="AP22" s="79" t="b">
        <v>0</v>
      </c>
      <c r="AQ22" s="79" t="b">
        <v>0</v>
      </c>
      <c r="AR22" s="79" t="b">
        <v>0</v>
      </c>
      <c r="AS22" s="79" t="s">
        <v>2139</v>
      </c>
      <c r="AT22" s="79">
        <v>420</v>
      </c>
      <c r="AU22" s="82" t="s">
        <v>2663</v>
      </c>
      <c r="AV22" s="79" t="b">
        <v>0</v>
      </c>
      <c r="AW22" s="79" t="s">
        <v>2673</v>
      </c>
      <c r="AX22" s="82" t="s">
        <v>2779</v>
      </c>
      <c r="AY22" s="79" t="s">
        <v>66</v>
      </c>
      <c r="AZ22" s="78" t="str">
        <f>REPLACE(INDEX(GroupVertices[Group],MATCH(Vertices[[#This Row],[Vertex]],GroupVertices[Vertex],0)),1,1,"")</f>
        <v>3</v>
      </c>
      <c r="BA22" s="48"/>
      <c r="BB22" s="48"/>
      <c r="BC22" s="48"/>
      <c r="BD22" s="48"/>
      <c r="BE22" s="48" t="s">
        <v>787</v>
      </c>
      <c r="BF22" s="48" t="s">
        <v>787</v>
      </c>
      <c r="BG22" s="105" t="s">
        <v>3215</v>
      </c>
      <c r="BH22" s="105" t="s">
        <v>3268</v>
      </c>
      <c r="BI22" s="105" t="s">
        <v>3352</v>
      </c>
      <c r="BJ22" s="105" t="s">
        <v>3352</v>
      </c>
      <c r="BK22" s="2"/>
      <c r="BL22" s="3"/>
      <c r="BM22" s="3"/>
      <c r="BN22" s="3"/>
      <c r="BO22" s="3"/>
    </row>
    <row r="23" spans="1:67" ht="15">
      <c r="A23" s="65" t="s">
        <v>265</v>
      </c>
      <c r="B23" s="66"/>
      <c r="C23" s="66"/>
      <c r="D23" s="67">
        <v>5.266682222077398</v>
      </c>
      <c r="E23" s="108">
        <v>55.319148936170215</v>
      </c>
      <c r="F23" s="87" t="s">
        <v>855</v>
      </c>
      <c r="G23" s="106"/>
      <c r="H23" s="70"/>
      <c r="I23" s="71"/>
      <c r="J23" s="110"/>
      <c r="K23" s="70" t="s">
        <v>3384</v>
      </c>
      <c r="L23" s="111"/>
      <c r="M23" s="74">
        <v>2828.012939453125</v>
      </c>
      <c r="N23" s="74">
        <v>6204.20458984375</v>
      </c>
      <c r="O23" s="75"/>
      <c r="P23" s="76"/>
      <c r="Q23" s="76"/>
      <c r="R23" s="115"/>
      <c r="S23" s="48">
        <v>5</v>
      </c>
      <c r="T23" s="48">
        <v>2</v>
      </c>
      <c r="U23" s="49">
        <v>22.917893</v>
      </c>
      <c r="V23" s="49">
        <v>0.004405</v>
      </c>
      <c r="W23" s="49">
        <v>0.014933</v>
      </c>
      <c r="X23" s="49">
        <v>1.148282</v>
      </c>
      <c r="Y23" s="49">
        <v>0.25</v>
      </c>
      <c r="Z23" s="49">
        <v>0</v>
      </c>
      <c r="AA23" s="72">
        <v>23</v>
      </c>
      <c r="AB23" s="72"/>
      <c r="AC23" s="73"/>
      <c r="AD23" s="79" t="s">
        <v>2220</v>
      </c>
      <c r="AE23" s="79">
        <v>126</v>
      </c>
      <c r="AF23" s="79">
        <v>2311</v>
      </c>
      <c r="AG23" s="79">
        <v>311619</v>
      </c>
      <c r="AH23" s="79">
        <v>42187</v>
      </c>
      <c r="AI23" s="79"/>
      <c r="AJ23" s="79" t="s">
        <v>2325</v>
      </c>
      <c r="AK23" s="79" t="s">
        <v>2421</v>
      </c>
      <c r="AL23" s="82" t="s">
        <v>2499</v>
      </c>
      <c r="AM23" s="79"/>
      <c r="AN23" s="81">
        <v>39642.37998842593</v>
      </c>
      <c r="AO23" s="82" t="s">
        <v>2576</v>
      </c>
      <c r="AP23" s="79" t="b">
        <v>0</v>
      </c>
      <c r="AQ23" s="79" t="b">
        <v>0</v>
      </c>
      <c r="AR23" s="79" t="b">
        <v>1</v>
      </c>
      <c r="AS23" s="79" t="s">
        <v>2139</v>
      </c>
      <c r="AT23" s="79">
        <v>312</v>
      </c>
      <c r="AU23" s="82" t="s">
        <v>2651</v>
      </c>
      <c r="AV23" s="79" t="b">
        <v>0</v>
      </c>
      <c r="AW23" s="79" t="s">
        <v>2673</v>
      </c>
      <c r="AX23" s="82" t="s">
        <v>2699</v>
      </c>
      <c r="AY23" s="79" t="s">
        <v>66</v>
      </c>
      <c r="AZ23" s="78" t="str">
        <f>REPLACE(INDEX(GroupVertices[Group],MATCH(Vertices[[#This Row],[Vertex]],GroupVertices[Vertex],0)),1,1,"")</f>
        <v>1</v>
      </c>
      <c r="BA23" s="48" t="s">
        <v>752</v>
      </c>
      <c r="BB23" s="48" t="s">
        <v>752</v>
      </c>
      <c r="BC23" s="48" t="s">
        <v>782</v>
      </c>
      <c r="BD23" s="48" t="s">
        <v>782</v>
      </c>
      <c r="BE23" s="48" t="s">
        <v>787</v>
      </c>
      <c r="BF23" s="48" t="s">
        <v>787</v>
      </c>
      <c r="BG23" s="105" t="s">
        <v>3150</v>
      </c>
      <c r="BH23" s="105" t="s">
        <v>3229</v>
      </c>
      <c r="BI23" s="105" t="s">
        <v>3289</v>
      </c>
      <c r="BJ23" s="105" t="s">
        <v>3362</v>
      </c>
      <c r="BK23" s="2"/>
      <c r="BL23" s="3"/>
      <c r="BM23" s="3"/>
      <c r="BN23" s="3"/>
      <c r="BO23" s="3"/>
    </row>
    <row r="24" spans="1:67" ht="15">
      <c r="A24" s="65" t="s">
        <v>281</v>
      </c>
      <c r="B24" s="66"/>
      <c r="C24" s="66"/>
      <c r="D24" s="67">
        <v>7.358000403592927</v>
      </c>
      <c r="E24" s="108">
        <v>56.38297872340426</v>
      </c>
      <c r="F24" s="87" t="s">
        <v>871</v>
      </c>
      <c r="G24" s="106"/>
      <c r="H24" s="70"/>
      <c r="I24" s="71"/>
      <c r="J24" s="110"/>
      <c r="K24" s="70" t="s">
        <v>3384</v>
      </c>
      <c r="L24" s="111"/>
      <c r="M24" s="74">
        <v>4373.73095703125</v>
      </c>
      <c r="N24" s="74">
        <v>1949.8367919921875</v>
      </c>
      <c r="O24" s="75"/>
      <c r="P24" s="76"/>
      <c r="Q24" s="76"/>
      <c r="R24" s="115"/>
      <c r="S24" s="48">
        <v>6</v>
      </c>
      <c r="T24" s="48">
        <v>3</v>
      </c>
      <c r="U24" s="49">
        <v>202.639683</v>
      </c>
      <c r="V24" s="49">
        <v>0.004386</v>
      </c>
      <c r="W24" s="49">
        <v>0.018801</v>
      </c>
      <c r="X24" s="49">
        <v>1.555695</v>
      </c>
      <c r="Y24" s="49">
        <v>0.35714285714285715</v>
      </c>
      <c r="Z24" s="49">
        <v>0</v>
      </c>
      <c r="AA24" s="72">
        <v>24</v>
      </c>
      <c r="AB24" s="72"/>
      <c r="AC24" s="73"/>
      <c r="AD24" s="79" t="s">
        <v>2256</v>
      </c>
      <c r="AE24" s="79">
        <v>385</v>
      </c>
      <c r="AF24" s="79">
        <v>277</v>
      </c>
      <c r="AG24" s="79">
        <v>338</v>
      </c>
      <c r="AH24" s="79">
        <v>182</v>
      </c>
      <c r="AI24" s="79"/>
      <c r="AJ24" s="79" t="s">
        <v>2362</v>
      </c>
      <c r="AK24" s="79" t="s">
        <v>2451</v>
      </c>
      <c r="AL24" s="82" t="s">
        <v>2524</v>
      </c>
      <c r="AM24" s="79"/>
      <c r="AN24" s="81">
        <v>42219.44869212963</v>
      </c>
      <c r="AO24" s="82" t="s">
        <v>2609</v>
      </c>
      <c r="AP24" s="79" t="b">
        <v>0</v>
      </c>
      <c r="AQ24" s="79" t="b">
        <v>0</v>
      </c>
      <c r="AR24" s="79" t="b">
        <v>0</v>
      </c>
      <c r="AS24" s="79" t="s">
        <v>2649</v>
      </c>
      <c r="AT24" s="79">
        <v>12</v>
      </c>
      <c r="AU24" s="82" t="s">
        <v>2651</v>
      </c>
      <c r="AV24" s="79" t="b">
        <v>0</v>
      </c>
      <c r="AW24" s="79" t="s">
        <v>2673</v>
      </c>
      <c r="AX24" s="82" t="s">
        <v>2739</v>
      </c>
      <c r="AY24" s="79" t="s">
        <v>66</v>
      </c>
      <c r="AZ24" s="78" t="str">
        <f>REPLACE(INDEX(GroupVertices[Group],MATCH(Vertices[[#This Row],[Vertex]],GroupVertices[Vertex],0)),1,1,"")</f>
        <v>2</v>
      </c>
      <c r="BA24" s="48"/>
      <c r="BB24" s="48"/>
      <c r="BC24" s="48"/>
      <c r="BD24" s="48"/>
      <c r="BE24" s="48" t="s">
        <v>787</v>
      </c>
      <c r="BF24" s="48" t="s">
        <v>787</v>
      </c>
      <c r="BG24" s="105" t="s">
        <v>3178</v>
      </c>
      <c r="BH24" s="105" t="s">
        <v>3240</v>
      </c>
      <c r="BI24" s="105" t="s">
        <v>3316</v>
      </c>
      <c r="BJ24" s="105" t="s">
        <v>3316</v>
      </c>
      <c r="BK24" s="2"/>
      <c r="BL24" s="3"/>
      <c r="BM24" s="3"/>
      <c r="BN24" s="3"/>
      <c r="BO24" s="3"/>
    </row>
    <row r="25" spans="1:67" ht="15">
      <c r="A25" s="65" t="s">
        <v>275</v>
      </c>
      <c r="B25" s="66"/>
      <c r="C25" s="66"/>
      <c r="D25" s="67">
        <v>5</v>
      </c>
      <c r="E25" s="108">
        <v>50</v>
      </c>
      <c r="F25" s="87" t="s">
        <v>865</v>
      </c>
      <c r="G25" s="106"/>
      <c r="H25" s="70"/>
      <c r="I25" s="71"/>
      <c r="J25" s="110"/>
      <c r="K25" s="70" t="s">
        <v>3384</v>
      </c>
      <c r="L25" s="111"/>
      <c r="M25" s="74">
        <v>4034.822265625</v>
      </c>
      <c r="N25" s="74">
        <v>8737.390625</v>
      </c>
      <c r="O25" s="75"/>
      <c r="P25" s="76"/>
      <c r="Q25" s="76"/>
      <c r="R25" s="115"/>
      <c r="S25" s="48">
        <v>0</v>
      </c>
      <c r="T25" s="48">
        <v>3</v>
      </c>
      <c r="U25" s="49">
        <v>0</v>
      </c>
      <c r="V25" s="49">
        <v>0.004367</v>
      </c>
      <c r="W25" s="49">
        <v>0.011261</v>
      </c>
      <c r="X25" s="49">
        <v>0.656456</v>
      </c>
      <c r="Y25" s="49">
        <v>0.5</v>
      </c>
      <c r="Z25" s="49">
        <v>0</v>
      </c>
      <c r="AA25" s="72">
        <v>25</v>
      </c>
      <c r="AB25" s="72"/>
      <c r="AC25" s="73"/>
      <c r="AD25" s="79" t="s">
        <v>2269</v>
      </c>
      <c r="AE25" s="79">
        <v>1936</v>
      </c>
      <c r="AF25" s="79">
        <v>1877</v>
      </c>
      <c r="AG25" s="79">
        <v>89360</v>
      </c>
      <c r="AH25" s="79">
        <v>116959</v>
      </c>
      <c r="AI25" s="79"/>
      <c r="AJ25" s="79" t="s">
        <v>2375</v>
      </c>
      <c r="AK25" s="79" t="s">
        <v>2461</v>
      </c>
      <c r="AL25" s="79"/>
      <c r="AM25" s="79"/>
      <c r="AN25" s="81">
        <v>42231.74282407408</v>
      </c>
      <c r="AO25" s="82" t="s">
        <v>2619</v>
      </c>
      <c r="AP25" s="79" t="b">
        <v>0</v>
      </c>
      <c r="AQ25" s="79" t="b">
        <v>0</v>
      </c>
      <c r="AR25" s="79" t="b">
        <v>0</v>
      </c>
      <c r="AS25" s="79" t="s">
        <v>2139</v>
      </c>
      <c r="AT25" s="79">
        <v>34</v>
      </c>
      <c r="AU25" s="82" t="s">
        <v>2651</v>
      </c>
      <c r="AV25" s="79" t="b">
        <v>0</v>
      </c>
      <c r="AW25" s="79" t="s">
        <v>2673</v>
      </c>
      <c r="AX25" s="82" t="s">
        <v>2752</v>
      </c>
      <c r="AY25" s="79" t="s">
        <v>66</v>
      </c>
      <c r="AZ25" s="78" t="str">
        <f>REPLACE(INDEX(GroupVertices[Group],MATCH(Vertices[[#This Row],[Vertex]],GroupVertices[Vertex],0)),1,1,"")</f>
        <v>1</v>
      </c>
      <c r="BA25" s="48"/>
      <c r="BB25" s="48"/>
      <c r="BC25" s="48"/>
      <c r="BD25" s="48"/>
      <c r="BE25" s="48"/>
      <c r="BF25" s="48"/>
      <c r="BG25" s="105" t="s">
        <v>3191</v>
      </c>
      <c r="BH25" s="105" t="s">
        <v>3249</v>
      </c>
      <c r="BI25" s="105" t="s">
        <v>3316</v>
      </c>
      <c r="BJ25" s="105" t="s">
        <v>3316</v>
      </c>
      <c r="BK25" s="2"/>
      <c r="BL25" s="3"/>
      <c r="BM25" s="3"/>
      <c r="BN25" s="3"/>
      <c r="BO25" s="3"/>
    </row>
    <row r="26" spans="1:67" ht="15">
      <c r="A26" s="65" t="s">
        <v>295</v>
      </c>
      <c r="B26" s="66"/>
      <c r="C26" s="66"/>
      <c r="D26" s="67">
        <v>5</v>
      </c>
      <c r="E26" s="108">
        <v>50</v>
      </c>
      <c r="F26" s="87" t="s">
        <v>885</v>
      </c>
      <c r="G26" s="106"/>
      <c r="H26" s="70"/>
      <c r="I26" s="71"/>
      <c r="J26" s="110"/>
      <c r="K26" s="70" t="s">
        <v>3384</v>
      </c>
      <c r="L26" s="111"/>
      <c r="M26" s="74">
        <v>1777.2047119140625</v>
      </c>
      <c r="N26" s="74">
        <v>4365.34619140625</v>
      </c>
      <c r="O26" s="75"/>
      <c r="P26" s="76"/>
      <c r="Q26" s="76"/>
      <c r="R26" s="115"/>
      <c r="S26" s="48">
        <v>0</v>
      </c>
      <c r="T26" s="48">
        <v>3</v>
      </c>
      <c r="U26" s="49">
        <v>0</v>
      </c>
      <c r="V26" s="49">
        <v>0.004367</v>
      </c>
      <c r="W26" s="49">
        <v>0.011261</v>
      </c>
      <c r="X26" s="49">
        <v>0.656456</v>
      </c>
      <c r="Y26" s="49">
        <v>0.5</v>
      </c>
      <c r="Z26" s="49">
        <v>0</v>
      </c>
      <c r="AA26" s="72">
        <v>26</v>
      </c>
      <c r="AB26" s="72"/>
      <c r="AC26" s="73"/>
      <c r="AD26" s="79" t="s">
        <v>2285</v>
      </c>
      <c r="AE26" s="79">
        <v>228</v>
      </c>
      <c r="AF26" s="79">
        <v>857</v>
      </c>
      <c r="AG26" s="79">
        <v>396337</v>
      </c>
      <c r="AH26" s="79">
        <v>181079</v>
      </c>
      <c r="AI26" s="79"/>
      <c r="AJ26" s="79" t="s">
        <v>2392</v>
      </c>
      <c r="AK26" s="79"/>
      <c r="AL26" s="82" t="s">
        <v>2543</v>
      </c>
      <c r="AM26" s="79"/>
      <c r="AN26" s="81">
        <v>40993.006747685184</v>
      </c>
      <c r="AO26" s="82" t="s">
        <v>2633</v>
      </c>
      <c r="AP26" s="79" t="b">
        <v>0</v>
      </c>
      <c r="AQ26" s="79" t="b">
        <v>0</v>
      </c>
      <c r="AR26" s="79" t="b">
        <v>0</v>
      </c>
      <c r="AS26" s="79" t="s">
        <v>2139</v>
      </c>
      <c r="AT26" s="79">
        <v>300</v>
      </c>
      <c r="AU26" s="82" t="s">
        <v>2655</v>
      </c>
      <c r="AV26" s="79" t="b">
        <v>0</v>
      </c>
      <c r="AW26" s="79" t="s">
        <v>2673</v>
      </c>
      <c r="AX26" s="82" t="s">
        <v>2769</v>
      </c>
      <c r="AY26" s="79" t="s">
        <v>66</v>
      </c>
      <c r="AZ26" s="78" t="str">
        <f>REPLACE(INDEX(GroupVertices[Group],MATCH(Vertices[[#This Row],[Vertex]],GroupVertices[Vertex],0)),1,1,"")</f>
        <v>1</v>
      </c>
      <c r="BA26" s="48"/>
      <c r="BB26" s="48"/>
      <c r="BC26" s="48"/>
      <c r="BD26" s="48"/>
      <c r="BE26" s="48" t="s">
        <v>787</v>
      </c>
      <c r="BF26" s="48" t="s">
        <v>787</v>
      </c>
      <c r="BG26" s="105" t="s">
        <v>3207</v>
      </c>
      <c r="BH26" s="105" t="s">
        <v>3262</v>
      </c>
      <c r="BI26" s="105" t="s">
        <v>3344</v>
      </c>
      <c r="BJ26" s="105" t="s">
        <v>3344</v>
      </c>
      <c r="BK26" s="2"/>
      <c r="BL26" s="3"/>
      <c r="BM26" s="3"/>
      <c r="BN26" s="3"/>
      <c r="BO26" s="3"/>
    </row>
    <row r="27" spans="1:67" ht="15">
      <c r="A27" s="65" t="s">
        <v>288</v>
      </c>
      <c r="B27" s="66"/>
      <c r="C27" s="66"/>
      <c r="D27" s="67">
        <v>5.639075359476525</v>
      </c>
      <c r="E27" s="108">
        <v>50</v>
      </c>
      <c r="F27" s="87" t="s">
        <v>878</v>
      </c>
      <c r="G27" s="106"/>
      <c r="H27" s="70"/>
      <c r="I27" s="71"/>
      <c r="J27" s="110"/>
      <c r="K27" s="70" t="s">
        <v>3384</v>
      </c>
      <c r="L27" s="111"/>
      <c r="M27" s="74">
        <v>3770.5107421875</v>
      </c>
      <c r="N27" s="74">
        <v>5575.53271484375</v>
      </c>
      <c r="O27" s="75"/>
      <c r="P27" s="76"/>
      <c r="Q27" s="76"/>
      <c r="R27" s="115"/>
      <c r="S27" s="48">
        <v>0</v>
      </c>
      <c r="T27" s="48">
        <v>6</v>
      </c>
      <c r="U27" s="49">
        <v>54.920274</v>
      </c>
      <c r="V27" s="49">
        <v>0.00431</v>
      </c>
      <c r="W27" s="49">
        <v>0.016144</v>
      </c>
      <c r="X27" s="49">
        <v>1.129614</v>
      </c>
      <c r="Y27" s="49">
        <v>0.26666666666666666</v>
      </c>
      <c r="Z27" s="49">
        <v>0</v>
      </c>
      <c r="AA27" s="72">
        <v>27</v>
      </c>
      <c r="AB27" s="72"/>
      <c r="AC27" s="73"/>
      <c r="AD27" s="79" t="s">
        <v>2280</v>
      </c>
      <c r="AE27" s="79">
        <v>950</v>
      </c>
      <c r="AF27" s="79">
        <v>3003</v>
      </c>
      <c r="AG27" s="79">
        <v>15791</v>
      </c>
      <c r="AH27" s="79">
        <v>43640</v>
      </c>
      <c r="AI27" s="79"/>
      <c r="AJ27" s="79" t="s">
        <v>2387</v>
      </c>
      <c r="AK27" s="79" t="s">
        <v>2470</v>
      </c>
      <c r="AL27" s="82" t="s">
        <v>2539</v>
      </c>
      <c r="AM27" s="79"/>
      <c r="AN27" s="81">
        <v>43141.235081018516</v>
      </c>
      <c r="AO27" s="82" t="s">
        <v>2630</v>
      </c>
      <c r="AP27" s="79" t="b">
        <v>0</v>
      </c>
      <c r="AQ27" s="79" t="b">
        <v>0</v>
      </c>
      <c r="AR27" s="79" t="b">
        <v>0</v>
      </c>
      <c r="AS27" s="79" t="s">
        <v>2139</v>
      </c>
      <c r="AT27" s="79">
        <v>39</v>
      </c>
      <c r="AU27" s="82" t="s">
        <v>2651</v>
      </c>
      <c r="AV27" s="79" t="b">
        <v>0</v>
      </c>
      <c r="AW27" s="79" t="s">
        <v>2673</v>
      </c>
      <c r="AX27" s="82" t="s">
        <v>2764</v>
      </c>
      <c r="AY27" s="79" t="s">
        <v>66</v>
      </c>
      <c r="AZ27" s="78" t="str">
        <f>REPLACE(INDEX(GroupVertices[Group],MATCH(Vertices[[#This Row],[Vertex]],GroupVertices[Vertex],0)),1,1,"")</f>
        <v>1</v>
      </c>
      <c r="BA27" s="48"/>
      <c r="BB27" s="48"/>
      <c r="BC27" s="48"/>
      <c r="BD27" s="48"/>
      <c r="BE27" s="48"/>
      <c r="BF27" s="48"/>
      <c r="BG27" s="105" t="s">
        <v>3203</v>
      </c>
      <c r="BH27" s="105" t="s">
        <v>3260</v>
      </c>
      <c r="BI27" s="105" t="s">
        <v>3340</v>
      </c>
      <c r="BJ27" s="105" t="s">
        <v>3377</v>
      </c>
      <c r="BK27" s="2"/>
      <c r="BL27" s="3"/>
      <c r="BM27" s="3"/>
      <c r="BN27" s="3"/>
      <c r="BO27" s="3"/>
    </row>
    <row r="28" spans="1:67" ht="15">
      <c r="A28" s="65" t="s">
        <v>266</v>
      </c>
      <c r="B28" s="66"/>
      <c r="C28" s="66"/>
      <c r="D28" s="67">
        <v>5.252883662480442</v>
      </c>
      <c r="E28" s="108">
        <v>53.191489361702125</v>
      </c>
      <c r="F28" s="87" t="s">
        <v>856</v>
      </c>
      <c r="G28" s="106"/>
      <c r="H28" s="70"/>
      <c r="I28" s="71"/>
      <c r="J28" s="110"/>
      <c r="K28" s="70" t="s">
        <v>3384</v>
      </c>
      <c r="L28" s="111"/>
      <c r="M28" s="74">
        <v>706.1343994140625</v>
      </c>
      <c r="N28" s="74">
        <v>8010.8642578125</v>
      </c>
      <c r="O28" s="75"/>
      <c r="P28" s="76"/>
      <c r="Q28" s="76"/>
      <c r="R28" s="115"/>
      <c r="S28" s="48">
        <v>3</v>
      </c>
      <c r="T28" s="48">
        <v>5</v>
      </c>
      <c r="U28" s="49">
        <v>21.732085</v>
      </c>
      <c r="V28" s="49">
        <v>0.004255</v>
      </c>
      <c r="W28" s="49">
        <v>0.015463</v>
      </c>
      <c r="X28" s="49">
        <v>1.112823</v>
      </c>
      <c r="Y28" s="49">
        <v>0.23333333333333334</v>
      </c>
      <c r="Z28" s="49">
        <v>0.3333333333333333</v>
      </c>
      <c r="AA28" s="72">
        <v>28</v>
      </c>
      <c r="AB28" s="72"/>
      <c r="AC28" s="73"/>
      <c r="AD28" s="79" t="s">
        <v>2257</v>
      </c>
      <c r="AE28" s="79">
        <v>2655</v>
      </c>
      <c r="AF28" s="79">
        <v>4225</v>
      </c>
      <c r="AG28" s="79">
        <v>7294</v>
      </c>
      <c r="AH28" s="79">
        <v>9295</v>
      </c>
      <c r="AI28" s="79"/>
      <c r="AJ28" s="79" t="s">
        <v>2363</v>
      </c>
      <c r="AK28" s="79" t="s">
        <v>2452</v>
      </c>
      <c r="AL28" s="82" t="s">
        <v>2525</v>
      </c>
      <c r="AM28" s="79"/>
      <c r="AN28" s="81">
        <v>42195.40740740741</v>
      </c>
      <c r="AO28" s="82" t="s">
        <v>2610</v>
      </c>
      <c r="AP28" s="79" t="b">
        <v>0</v>
      </c>
      <c r="AQ28" s="79" t="b">
        <v>0</v>
      </c>
      <c r="AR28" s="79" t="b">
        <v>1</v>
      </c>
      <c r="AS28" s="79" t="s">
        <v>2139</v>
      </c>
      <c r="AT28" s="79">
        <v>127</v>
      </c>
      <c r="AU28" s="82" t="s">
        <v>2651</v>
      </c>
      <c r="AV28" s="79" t="b">
        <v>0</v>
      </c>
      <c r="AW28" s="79" t="s">
        <v>2673</v>
      </c>
      <c r="AX28" s="82" t="s">
        <v>2740</v>
      </c>
      <c r="AY28" s="79" t="s">
        <v>66</v>
      </c>
      <c r="AZ28" s="78" t="str">
        <f>REPLACE(INDEX(GroupVertices[Group],MATCH(Vertices[[#This Row],[Vertex]],GroupVertices[Vertex],0)),1,1,"")</f>
        <v>1</v>
      </c>
      <c r="BA28" s="48"/>
      <c r="BB28" s="48"/>
      <c r="BC28" s="48"/>
      <c r="BD28" s="48"/>
      <c r="BE28" s="48" t="s">
        <v>3124</v>
      </c>
      <c r="BF28" s="48" t="s">
        <v>799</v>
      </c>
      <c r="BG28" s="105" t="s">
        <v>3179</v>
      </c>
      <c r="BH28" s="105" t="s">
        <v>3241</v>
      </c>
      <c r="BI28" s="105" t="s">
        <v>3317</v>
      </c>
      <c r="BJ28" s="105" t="s">
        <v>3366</v>
      </c>
      <c r="BK28" s="2"/>
      <c r="BL28" s="3"/>
      <c r="BM28" s="3"/>
      <c r="BN28" s="3"/>
      <c r="BO28" s="3"/>
    </row>
    <row r="29" spans="1:67" ht="15">
      <c r="A29" s="65" t="s">
        <v>291</v>
      </c>
      <c r="B29" s="66"/>
      <c r="C29" s="66"/>
      <c r="D29" s="67">
        <v>9.646986586552368</v>
      </c>
      <c r="E29" s="108">
        <v>57.4468085106383</v>
      </c>
      <c r="F29" s="87" t="s">
        <v>881</v>
      </c>
      <c r="G29" s="106"/>
      <c r="H29" s="70"/>
      <c r="I29" s="71"/>
      <c r="J29" s="110"/>
      <c r="K29" s="70" t="s">
        <v>3384</v>
      </c>
      <c r="L29" s="111"/>
      <c r="M29" s="74">
        <v>7708.4853515625</v>
      </c>
      <c r="N29" s="74">
        <v>7396.72998046875</v>
      </c>
      <c r="O29" s="75"/>
      <c r="P29" s="76"/>
      <c r="Q29" s="76"/>
      <c r="R29" s="115"/>
      <c r="S29" s="48">
        <v>7</v>
      </c>
      <c r="T29" s="48">
        <v>2</v>
      </c>
      <c r="U29" s="49">
        <v>399.348485</v>
      </c>
      <c r="V29" s="49">
        <v>0.004219</v>
      </c>
      <c r="W29" s="49">
        <v>0.016097</v>
      </c>
      <c r="X29" s="49">
        <v>1.641802</v>
      </c>
      <c r="Y29" s="49">
        <v>0.19047619047619047</v>
      </c>
      <c r="Z29" s="49">
        <v>0</v>
      </c>
      <c r="AA29" s="72">
        <v>29</v>
      </c>
      <c r="AB29" s="72"/>
      <c r="AC29" s="73"/>
      <c r="AD29" s="79" t="s">
        <v>2225</v>
      </c>
      <c r="AE29" s="79">
        <v>432</v>
      </c>
      <c r="AF29" s="79">
        <v>4079</v>
      </c>
      <c r="AG29" s="79">
        <v>49236</v>
      </c>
      <c r="AH29" s="79">
        <v>61217</v>
      </c>
      <c r="AI29" s="79"/>
      <c r="AJ29" s="79" t="s">
        <v>2330</v>
      </c>
      <c r="AK29" s="79" t="s">
        <v>2426</v>
      </c>
      <c r="AL29" s="82" t="s">
        <v>2503</v>
      </c>
      <c r="AM29" s="79"/>
      <c r="AN29" s="81">
        <v>42974.15729166667</v>
      </c>
      <c r="AO29" s="82" t="s">
        <v>2580</v>
      </c>
      <c r="AP29" s="79" t="b">
        <v>1</v>
      </c>
      <c r="AQ29" s="79" t="b">
        <v>0</v>
      </c>
      <c r="AR29" s="79" t="b">
        <v>0</v>
      </c>
      <c r="AS29" s="79" t="s">
        <v>2139</v>
      </c>
      <c r="AT29" s="79">
        <v>45</v>
      </c>
      <c r="AU29" s="79"/>
      <c r="AV29" s="79" t="b">
        <v>0</v>
      </c>
      <c r="AW29" s="79" t="s">
        <v>2673</v>
      </c>
      <c r="AX29" s="82" t="s">
        <v>2704</v>
      </c>
      <c r="AY29" s="79" t="s">
        <v>66</v>
      </c>
      <c r="AZ29" s="78" t="str">
        <f>REPLACE(INDEX(GroupVertices[Group],MATCH(Vertices[[#This Row],[Vertex]],GroupVertices[Vertex],0)),1,1,"")</f>
        <v>3</v>
      </c>
      <c r="BA29" s="48" t="s">
        <v>3104</v>
      </c>
      <c r="BB29" s="48" t="s">
        <v>3104</v>
      </c>
      <c r="BC29" s="48" t="s">
        <v>780</v>
      </c>
      <c r="BD29" s="48" t="s">
        <v>780</v>
      </c>
      <c r="BE29" s="48" t="s">
        <v>789</v>
      </c>
      <c r="BF29" s="48" t="s">
        <v>793</v>
      </c>
      <c r="BG29" s="105" t="s">
        <v>3155</v>
      </c>
      <c r="BH29" s="105" t="s">
        <v>3231</v>
      </c>
      <c r="BI29" s="105" t="s">
        <v>3294</v>
      </c>
      <c r="BJ29" s="105" t="s">
        <v>3294</v>
      </c>
      <c r="BK29" s="2"/>
      <c r="BL29" s="3"/>
      <c r="BM29" s="3"/>
      <c r="BN29" s="3"/>
      <c r="BO29" s="3"/>
    </row>
    <row r="30" spans="1:67" ht="15">
      <c r="A30" s="65" t="s">
        <v>300</v>
      </c>
      <c r="B30" s="66"/>
      <c r="C30" s="66"/>
      <c r="D30" s="67">
        <v>5</v>
      </c>
      <c r="E30" s="108">
        <v>53.191489361702125</v>
      </c>
      <c r="F30" s="87" t="s">
        <v>890</v>
      </c>
      <c r="G30" s="106"/>
      <c r="H30" s="70"/>
      <c r="I30" s="71"/>
      <c r="J30" s="110"/>
      <c r="K30" s="70" t="s">
        <v>3384</v>
      </c>
      <c r="L30" s="111"/>
      <c r="M30" s="74">
        <v>1868.67236328125</v>
      </c>
      <c r="N30" s="74">
        <v>176.97434997558594</v>
      </c>
      <c r="O30" s="75"/>
      <c r="P30" s="76"/>
      <c r="Q30" s="76"/>
      <c r="R30" s="115"/>
      <c r="S30" s="48">
        <v>3</v>
      </c>
      <c r="T30" s="48">
        <v>2</v>
      </c>
      <c r="U30" s="49">
        <v>0</v>
      </c>
      <c r="V30" s="49">
        <v>0.004202</v>
      </c>
      <c r="W30" s="49">
        <v>0.011389</v>
      </c>
      <c r="X30" s="49">
        <v>0.82223</v>
      </c>
      <c r="Y30" s="49">
        <v>0.5</v>
      </c>
      <c r="Z30" s="49">
        <v>0</v>
      </c>
      <c r="AA30" s="72">
        <v>30</v>
      </c>
      <c r="AB30" s="72"/>
      <c r="AC30" s="73"/>
      <c r="AD30" s="79" t="s">
        <v>2290</v>
      </c>
      <c r="AE30" s="79">
        <v>144</v>
      </c>
      <c r="AF30" s="79">
        <v>44</v>
      </c>
      <c r="AG30" s="79">
        <v>1431</v>
      </c>
      <c r="AH30" s="79">
        <v>9045</v>
      </c>
      <c r="AI30" s="79"/>
      <c r="AJ30" s="79" t="s">
        <v>2396</v>
      </c>
      <c r="AK30" s="79" t="s">
        <v>2421</v>
      </c>
      <c r="AL30" s="79"/>
      <c r="AM30" s="79"/>
      <c r="AN30" s="81">
        <v>42591.7737037037</v>
      </c>
      <c r="AO30" s="82" t="s">
        <v>2636</v>
      </c>
      <c r="AP30" s="79" t="b">
        <v>1</v>
      </c>
      <c r="AQ30" s="79" t="b">
        <v>0</v>
      </c>
      <c r="AR30" s="79" t="b">
        <v>0</v>
      </c>
      <c r="AS30" s="79" t="s">
        <v>2139</v>
      </c>
      <c r="AT30" s="79">
        <v>1</v>
      </c>
      <c r="AU30" s="79"/>
      <c r="AV30" s="79" t="b">
        <v>0</v>
      </c>
      <c r="AW30" s="79" t="s">
        <v>2673</v>
      </c>
      <c r="AX30" s="82" t="s">
        <v>2774</v>
      </c>
      <c r="AY30" s="79" t="s">
        <v>66</v>
      </c>
      <c r="AZ30" s="78" t="str">
        <f>REPLACE(INDEX(GroupVertices[Group],MATCH(Vertices[[#This Row],[Vertex]],GroupVertices[Vertex],0)),1,1,"")</f>
        <v>2</v>
      </c>
      <c r="BA30" s="48" t="s">
        <v>3112</v>
      </c>
      <c r="BB30" s="48" t="s">
        <v>3112</v>
      </c>
      <c r="BC30" s="48" t="s">
        <v>780</v>
      </c>
      <c r="BD30" s="48" t="s">
        <v>780</v>
      </c>
      <c r="BE30" s="48" t="s">
        <v>787</v>
      </c>
      <c r="BF30" s="48" t="s">
        <v>787</v>
      </c>
      <c r="BG30" s="105" t="s">
        <v>3210</v>
      </c>
      <c r="BH30" s="105" t="s">
        <v>3265</v>
      </c>
      <c r="BI30" s="105" t="s">
        <v>3347</v>
      </c>
      <c r="BJ30" s="105" t="s">
        <v>3347</v>
      </c>
      <c r="BK30" s="2"/>
      <c r="BL30" s="3"/>
      <c r="BM30" s="3"/>
      <c r="BN30" s="3"/>
      <c r="BO30" s="3"/>
    </row>
    <row r="31" spans="1:67" ht="15">
      <c r="A31" s="65" t="s">
        <v>286</v>
      </c>
      <c r="B31" s="66"/>
      <c r="C31" s="66"/>
      <c r="D31" s="67">
        <v>5.133883478743702</v>
      </c>
      <c r="E31" s="108">
        <v>52.12765957446808</v>
      </c>
      <c r="F31" s="87" t="s">
        <v>876</v>
      </c>
      <c r="G31" s="106"/>
      <c r="H31" s="70"/>
      <c r="I31" s="71"/>
      <c r="J31" s="110"/>
      <c r="K31" s="70" t="s">
        <v>3384</v>
      </c>
      <c r="L31" s="111"/>
      <c r="M31" s="74">
        <v>506.88470458984375</v>
      </c>
      <c r="N31" s="74">
        <v>7621.0400390625</v>
      </c>
      <c r="O31" s="75"/>
      <c r="P31" s="76"/>
      <c r="Q31" s="76"/>
      <c r="R31" s="115"/>
      <c r="S31" s="48">
        <v>2</v>
      </c>
      <c r="T31" s="48">
        <v>1</v>
      </c>
      <c r="U31" s="49">
        <v>11.505556</v>
      </c>
      <c r="V31" s="49">
        <v>0.004184</v>
      </c>
      <c r="W31" s="49">
        <v>0.009377</v>
      </c>
      <c r="X31" s="49">
        <v>0.69355</v>
      </c>
      <c r="Y31" s="49">
        <v>0.3333333333333333</v>
      </c>
      <c r="Z31" s="49">
        <v>0</v>
      </c>
      <c r="AA31" s="72">
        <v>31</v>
      </c>
      <c r="AB31" s="72"/>
      <c r="AC31" s="73"/>
      <c r="AD31" s="79" t="s">
        <v>2277</v>
      </c>
      <c r="AE31" s="79">
        <v>741</v>
      </c>
      <c r="AF31" s="79">
        <v>6081</v>
      </c>
      <c r="AG31" s="79">
        <v>148076</v>
      </c>
      <c r="AH31" s="79">
        <v>27245</v>
      </c>
      <c r="AI31" s="79"/>
      <c r="AJ31" s="79" t="s">
        <v>2384</v>
      </c>
      <c r="AK31" s="79" t="s">
        <v>2468</v>
      </c>
      <c r="AL31" s="82" t="s">
        <v>2537</v>
      </c>
      <c r="AM31" s="79"/>
      <c r="AN31" s="81">
        <v>40827.48006944444</v>
      </c>
      <c r="AO31" s="82" t="s">
        <v>2627</v>
      </c>
      <c r="AP31" s="79" t="b">
        <v>0</v>
      </c>
      <c r="AQ31" s="79" t="b">
        <v>0</v>
      </c>
      <c r="AR31" s="79" t="b">
        <v>0</v>
      </c>
      <c r="AS31" s="79" t="s">
        <v>2139</v>
      </c>
      <c r="AT31" s="79">
        <v>165</v>
      </c>
      <c r="AU31" s="82" t="s">
        <v>2655</v>
      </c>
      <c r="AV31" s="79" t="b">
        <v>0</v>
      </c>
      <c r="AW31" s="79" t="s">
        <v>2673</v>
      </c>
      <c r="AX31" s="82" t="s">
        <v>2761</v>
      </c>
      <c r="AY31" s="79" t="s">
        <v>66</v>
      </c>
      <c r="AZ31" s="78" t="str">
        <f>REPLACE(INDEX(GroupVertices[Group],MATCH(Vertices[[#This Row],[Vertex]],GroupVertices[Vertex],0)),1,1,"")</f>
        <v>1</v>
      </c>
      <c r="BA31" s="48"/>
      <c r="BB31" s="48"/>
      <c r="BC31" s="48"/>
      <c r="BD31" s="48"/>
      <c r="BE31" s="48" t="s">
        <v>787</v>
      </c>
      <c r="BF31" s="48" t="s">
        <v>787</v>
      </c>
      <c r="BG31" s="105" t="s">
        <v>3200</v>
      </c>
      <c r="BH31" s="105" t="s">
        <v>3257</v>
      </c>
      <c r="BI31" s="105" t="s">
        <v>3337</v>
      </c>
      <c r="BJ31" s="105" t="s">
        <v>3374</v>
      </c>
      <c r="BK31" s="2"/>
      <c r="BL31" s="3"/>
      <c r="BM31" s="3"/>
      <c r="BN31" s="3"/>
      <c r="BO31" s="3"/>
    </row>
    <row r="32" spans="1:67" ht="15">
      <c r="A32" s="65" t="s">
        <v>283</v>
      </c>
      <c r="B32" s="66"/>
      <c r="C32" s="66"/>
      <c r="D32" s="67">
        <v>5</v>
      </c>
      <c r="E32" s="108">
        <v>52.12765957446808</v>
      </c>
      <c r="F32" s="87" t="s">
        <v>873</v>
      </c>
      <c r="G32" s="106"/>
      <c r="H32" s="70"/>
      <c r="I32" s="71"/>
      <c r="J32" s="110"/>
      <c r="K32" s="70" t="s">
        <v>3384</v>
      </c>
      <c r="L32" s="111"/>
      <c r="M32" s="74">
        <v>3954.79296875</v>
      </c>
      <c r="N32" s="74">
        <v>3704.354248046875</v>
      </c>
      <c r="O32" s="75"/>
      <c r="P32" s="76"/>
      <c r="Q32" s="76"/>
      <c r="R32" s="115"/>
      <c r="S32" s="48">
        <v>2</v>
      </c>
      <c r="T32" s="48">
        <v>2</v>
      </c>
      <c r="U32" s="49">
        <v>0</v>
      </c>
      <c r="V32" s="49">
        <v>0.004167</v>
      </c>
      <c r="W32" s="49">
        <v>0.009675</v>
      </c>
      <c r="X32" s="49">
        <v>0.675997</v>
      </c>
      <c r="Y32" s="49">
        <v>0.5</v>
      </c>
      <c r="Z32" s="49">
        <v>0</v>
      </c>
      <c r="AA32" s="72">
        <v>32</v>
      </c>
      <c r="AB32" s="72"/>
      <c r="AC32" s="73"/>
      <c r="AD32" s="79" t="s">
        <v>2274</v>
      </c>
      <c r="AE32" s="79">
        <v>1039</v>
      </c>
      <c r="AF32" s="79">
        <v>3871</v>
      </c>
      <c r="AG32" s="79">
        <v>79106</v>
      </c>
      <c r="AH32" s="79">
        <v>55632</v>
      </c>
      <c r="AI32" s="79"/>
      <c r="AJ32" s="79" t="s">
        <v>2381</v>
      </c>
      <c r="AK32" s="79" t="s">
        <v>2465</v>
      </c>
      <c r="AL32" s="82" t="s">
        <v>2535</v>
      </c>
      <c r="AM32" s="79"/>
      <c r="AN32" s="81">
        <v>39746.89953703704</v>
      </c>
      <c r="AO32" s="82" t="s">
        <v>2624</v>
      </c>
      <c r="AP32" s="79" t="b">
        <v>0</v>
      </c>
      <c r="AQ32" s="79" t="b">
        <v>0</v>
      </c>
      <c r="AR32" s="79" t="b">
        <v>1</v>
      </c>
      <c r="AS32" s="79" t="s">
        <v>2139</v>
      </c>
      <c r="AT32" s="79">
        <v>227</v>
      </c>
      <c r="AU32" s="82" t="s">
        <v>2664</v>
      </c>
      <c r="AV32" s="79" t="b">
        <v>0</v>
      </c>
      <c r="AW32" s="79" t="s">
        <v>2673</v>
      </c>
      <c r="AX32" s="82" t="s">
        <v>2758</v>
      </c>
      <c r="AY32" s="79" t="s">
        <v>66</v>
      </c>
      <c r="AZ32" s="78" t="str">
        <f>REPLACE(INDEX(GroupVertices[Group],MATCH(Vertices[[#This Row],[Vertex]],GroupVertices[Vertex],0)),1,1,"")</f>
        <v>2</v>
      </c>
      <c r="BA32" s="48" t="s">
        <v>3110</v>
      </c>
      <c r="BB32" s="48" t="s">
        <v>3110</v>
      </c>
      <c r="BC32" s="48" t="s">
        <v>780</v>
      </c>
      <c r="BD32" s="48" t="s">
        <v>780</v>
      </c>
      <c r="BE32" s="48" t="s">
        <v>787</v>
      </c>
      <c r="BF32" s="48" t="s">
        <v>787</v>
      </c>
      <c r="BG32" s="105" t="s">
        <v>3197</v>
      </c>
      <c r="BH32" s="105" t="s">
        <v>3255</v>
      </c>
      <c r="BI32" s="105" t="s">
        <v>3334</v>
      </c>
      <c r="BJ32" s="105" t="s">
        <v>3334</v>
      </c>
      <c r="BK32" s="2"/>
      <c r="BL32" s="3"/>
      <c r="BM32" s="3"/>
      <c r="BN32" s="3"/>
      <c r="BO32" s="3"/>
    </row>
    <row r="33" spans="1:67" ht="15">
      <c r="A33" s="65" t="s">
        <v>279</v>
      </c>
      <c r="B33" s="66"/>
      <c r="C33" s="66"/>
      <c r="D33" s="67">
        <v>5</v>
      </c>
      <c r="E33" s="108">
        <v>51.06382978723404</v>
      </c>
      <c r="F33" s="87" t="s">
        <v>869</v>
      </c>
      <c r="G33" s="106"/>
      <c r="H33" s="70"/>
      <c r="I33" s="71"/>
      <c r="J33" s="110"/>
      <c r="K33" s="70" t="s">
        <v>3384</v>
      </c>
      <c r="L33" s="111"/>
      <c r="M33" s="74">
        <v>4008.42578125</v>
      </c>
      <c r="N33" s="74">
        <v>541.7831420898438</v>
      </c>
      <c r="O33" s="75"/>
      <c r="P33" s="76"/>
      <c r="Q33" s="76"/>
      <c r="R33" s="115"/>
      <c r="S33" s="48">
        <v>1</v>
      </c>
      <c r="T33" s="48">
        <v>1</v>
      </c>
      <c r="U33" s="49">
        <v>0</v>
      </c>
      <c r="V33" s="49">
        <v>0.004167</v>
      </c>
      <c r="W33" s="49">
        <v>0.008878</v>
      </c>
      <c r="X33" s="49">
        <v>0.484465</v>
      </c>
      <c r="Y33" s="49">
        <v>0.5</v>
      </c>
      <c r="Z33" s="49">
        <v>0</v>
      </c>
      <c r="AA33" s="72">
        <v>33</v>
      </c>
      <c r="AB33" s="72"/>
      <c r="AC33" s="73"/>
      <c r="AD33" s="79" t="s">
        <v>2270</v>
      </c>
      <c r="AE33" s="79">
        <v>416</v>
      </c>
      <c r="AF33" s="79">
        <v>386</v>
      </c>
      <c r="AG33" s="79">
        <v>4759</v>
      </c>
      <c r="AH33" s="79">
        <v>9278</v>
      </c>
      <c r="AI33" s="79"/>
      <c r="AJ33" s="79" t="s">
        <v>2377</v>
      </c>
      <c r="AK33" s="79" t="s">
        <v>2462</v>
      </c>
      <c r="AL33" s="79"/>
      <c r="AM33" s="79"/>
      <c r="AN33" s="81">
        <v>43415.93525462963</v>
      </c>
      <c r="AO33" s="82" t="s">
        <v>2621</v>
      </c>
      <c r="AP33" s="79" t="b">
        <v>0</v>
      </c>
      <c r="AQ33" s="79" t="b">
        <v>0</v>
      </c>
      <c r="AR33" s="79" t="b">
        <v>0</v>
      </c>
      <c r="AS33" s="79" t="s">
        <v>2139</v>
      </c>
      <c r="AT33" s="79">
        <v>6</v>
      </c>
      <c r="AU33" s="82" t="s">
        <v>2651</v>
      </c>
      <c r="AV33" s="79" t="b">
        <v>0</v>
      </c>
      <c r="AW33" s="79" t="s">
        <v>2673</v>
      </c>
      <c r="AX33" s="82" t="s">
        <v>2754</v>
      </c>
      <c r="AY33" s="79" t="s">
        <v>66</v>
      </c>
      <c r="AZ33" s="78" t="str">
        <f>REPLACE(INDEX(GroupVertices[Group],MATCH(Vertices[[#This Row],[Vertex]],GroupVertices[Vertex],0)),1,1,"")</f>
        <v>2</v>
      </c>
      <c r="BA33" s="48"/>
      <c r="BB33" s="48"/>
      <c r="BC33" s="48"/>
      <c r="BD33" s="48"/>
      <c r="BE33" s="48" t="s">
        <v>787</v>
      </c>
      <c r="BF33" s="48" t="s">
        <v>787</v>
      </c>
      <c r="BG33" s="105" t="s">
        <v>3193</v>
      </c>
      <c r="BH33" s="105" t="s">
        <v>3251</v>
      </c>
      <c r="BI33" s="105" t="s">
        <v>3330</v>
      </c>
      <c r="BJ33" s="105" t="s">
        <v>3372</v>
      </c>
      <c r="BK33" s="2"/>
      <c r="BL33" s="3"/>
      <c r="BM33" s="3"/>
      <c r="BN33" s="3"/>
      <c r="BO33" s="3"/>
    </row>
    <row r="34" spans="1:67" ht="15">
      <c r="A34" s="65" t="s">
        <v>292</v>
      </c>
      <c r="B34" s="66"/>
      <c r="C34" s="66"/>
      <c r="D34" s="67">
        <v>5</v>
      </c>
      <c r="E34" s="108">
        <v>51.06382978723404</v>
      </c>
      <c r="F34" s="87" t="s">
        <v>882</v>
      </c>
      <c r="G34" s="106"/>
      <c r="H34" s="70"/>
      <c r="I34" s="71"/>
      <c r="J34" s="110"/>
      <c r="K34" s="70" t="s">
        <v>3384</v>
      </c>
      <c r="L34" s="111"/>
      <c r="M34" s="74">
        <v>4778.93359375</v>
      </c>
      <c r="N34" s="74">
        <v>3413.062255859375</v>
      </c>
      <c r="O34" s="75"/>
      <c r="P34" s="76"/>
      <c r="Q34" s="76"/>
      <c r="R34" s="115"/>
      <c r="S34" s="48">
        <v>1</v>
      </c>
      <c r="T34" s="48">
        <v>1</v>
      </c>
      <c r="U34" s="49">
        <v>0</v>
      </c>
      <c r="V34" s="49">
        <v>0.004167</v>
      </c>
      <c r="W34" s="49">
        <v>0.008878</v>
      </c>
      <c r="X34" s="49">
        <v>0.484465</v>
      </c>
      <c r="Y34" s="49">
        <v>0.5</v>
      </c>
      <c r="Z34" s="49">
        <v>0</v>
      </c>
      <c r="AA34" s="72">
        <v>34</v>
      </c>
      <c r="AB34" s="72"/>
      <c r="AC34" s="73"/>
      <c r="AD34" s="79" t="s">
        <v>2283</v>
      </c>
      <c r="AE34" s="79">
        <v>330</v>
      </c>
      <c r="AF34" s="79">
        <v>1005</v>
      </c>
      <c r="AG34" s="79">
        <v>4815</v>
      </c>
      <c r="AH34" s="79">
        <v>5922</v>
      </c>
      <c r="AI34" s="79"/>
      <c r="AJ34" s="79" t="s">
        <v>2390</v>
      </c>
      <c r="AK34" s="79" t="s">
        <v>2472</v>
      </c>
      <c r="AL34" s="82" t="s">
        <v>2542</v>
      </c>
      <c r="AM34" s="79"/>
      <c r="AN34" s="81">
        <v>42862.29736111111</v>
      </c>
      <c r="AO34" s="82" t="s">
        <v>2632</v>
      </c>
      <c r="AP34" s="79" t="b">
        <v>1</v>
      </c>
      <c r="AQ34" s="79" t="b">
        <v>0</v>
      </c>
      <c r="AR34" s="79" t="b">
        <v>0</v>
      </c>
      <c r="AS34" s="79" t="s">
        <v>2648</v>
      </c>
      <c r="AT34" s="79">
        <v>4</v>
      </c>
      <c r="AU34" s="79"/>
      <c r="AV34" s="79" t="b">
        <v>0</v>
      </c>
      <c r="AW34" s="79" t="s">
        <v>2673</v>
      </c>
      <c r="AX34" s="82" t="s">
        <v>2767</v>
      </c>
      <c r="AY34" s="79" t="s">
        <v>66</v>
      </c>
      <c r="AZ34" s="78" t="str">
        <f>REPLACE(INDEX(GroupVertices[Group],MATCH(Vertices[[#This Row],[Vertex]],GroupVertices[Vertex],0)),1,1,"")</f>
        <v>2</v>
      </c>
      <c r="BA34" s="48" t="s">
        <v>761</v>
      </c>
      <c r="BB34" s="48" t="s">
        <v>761</v>
      </c>
      <c r="BC34" s="48" t="s">
        <v>780</v>
      </c>
      <c r="BD34" s="48" t="s">
        <v>780</v>
      </c>
      <c r="BE34" s="48" t="s">
        <v>787</v>
      </c>
      <c r="BF34" s="48" t="s">
        <v>787</v>
      </c>
      <c r="BG34" s="105" t="s">
        <v>3205</v>
      </c>
      <c r="BH34" s="105" t="s">
        <v>3261</v>
      </c>
      <c r="BI34" s="105" t="s">
        <v>3342</v>
      </c>
      <c r="BJ34" s="105" t="s">
        <v>3378</v>
      </c>
      <c r="BK34" s="2"/>
      <c r="BL34" s="3"/>
      <c r="BM34" s="3"/>
      <c r="BN34" s="3"/>
      <c r="BO34" s="3"/>
    </row>
    <row r="35" spans="1:67" ht="15">
      <c r="A35" s="65" t="s">
        <v>271</v>
      </c>
      <c r="B35" s="66"/>
      <c r="C35" s="66"/>
      <c r="D35" s="67">
        <v>5.080948683973177</v>
      </c>
      <c r="E35" s="108">
        <v>51.06382978723404</v>
      </c>
      <c r="F35" s="87" t="s">
        <v>861</v>
      </c>
      <c r="G35" s="106"/>
      <c r="H35" s="70"/>
      <c r="I35" s="71"/>
      <c r="J35" s="110"/>
      <c r="K35" s="70" t="s">
        <v>3384</v>
      </c>
      <c r="L35" s="111"/>
      <c r="M35" s="74">
        <v>2706.13427734375</v>
      </c>
      <c r="N35" s="74">
        <v>3486.44482421875</v>
      </c>
      <c r="O35" s="75"/>
      <c r="P35" s="76"/>
      <c r="Q35" s="76"/>
      <c r="R35" s="115"/>
      <c r="S35" s="48">
        <v>1</v>
      </c>
      <c r="T35" s="48">
        <v>5</v>
      </c>
      <c r="U35" s="49">
        <v>6.956494</v>
      </c>
      <c r="V35" s="49">
        <v>0.004115</v>
      </c>
      <c r="W35" s="49">
        <v>0.0132</v>
      </c>
      <c r="X35" s="49">
        <v>0.962453</v>
      </c>
      <c r="Y35" s="49">
        <v>0.5</v>
      </c>
      <c r="Z35" s="49">
        <v>0.2</v>
      </c>
      <c r="AA35" s="72">
        <v>35</v>
      </c>
      <c r="AB35" s="72"/>
      <c r="AC35" s="73"/>
      <c r="AD35" s="79" t="s">
        <v>2262</v>
      </c>
      <c r="AE35" s="79">
        <v>105</v>
      </c>
      <c r="AF35" s="79">
        <v>82</v>
      </c>
      <c r="AG35" s="79">
        <v>308</v>
      </c>
      <c r="AH35" s="79">
        <v>126</v>
      </c>
      <c r="AI35" s="79"/>
      <c r="AJ35" s="79" t="s">
        <v>2368</v>
      </c>
      <c r="AK35" s="79"/>
      <c r="AL35" s="82" t="s">
        <v>2529</v>
      </c>
      <c r="AM35" s="79"/>
      <c r="AN35" s="81">
        <v>39205.87396990741</v>
      </c>
      <c r="AO35" s="79"/>
      <c r="AP35" s="79" t="b">
        <v>0</v>
      </c>
      <c r="AQ35" s="79" t="b">
        <v>0</v>
      </c>
      <c r="AR35" s="79" t="b">
        <v>1</v>
      </c>
      <c r="AS35" s="79" t="s">
        <v>2139</v>
      </c>
      <c r="AT35" s="79">
        <v>20</v>
      </c>
      <c r="AU35" s="82" t="s">
        <v>2651</v>
      </c>
      <c r="AV35" s="79" t="b">
        <v>0</v>
      </c>
      <c r="AW35" s="79" t="s">
        <v>2673</v>
      </c>
      <c r="AX35" s="82" t="s">
        <v>2745</v>
      </c>
      <c r="AY35" s="79" t="s">
        <v>66</v>
      </c>
      <c r="AZ35" s="78" t="str">
        <f>REPLACE(INDEX(GroupVertices[Group],MATCH(Vertices[[#This Row],[Vertex]],GroupVertices[Vertex],0)),1,1,"")</f>
        <v>2</v>
      </c>
      <c r="BA35" s="48"/>
      <c r="BB35" s="48"/>
      <c r="BC35" s="48"/>
      <c r="BD35" s="48"/>
      <c r="BE35" s="48" t="s">
        <v>787</v>
      </c>
      <c r="BF35" s="48" t="s">
        <v>787</v>
      </c>
      <c r="BG35" s="105" t="s">
        <v>3184</v>
      </c>
      <c r="BH35" s="105" t="s">
        <v>3245</v>
      </c>
      <c r="BI35" s="105" t="s">
        <v>3322</v>
      </c>
      <c r="BJ35" s="105" t="s">
        <v>3368</v>
      </c>
      <c r="BK35" s="2"/>
      <c r="BL35" s="3"/>
      <c r="BM35" s="3"/>
      <c r="BN35" s="3"/>
      <c r="BO35" s="3"/>
    </row>
    <row r="36" spans="1:67" ht="15">
      <c r="A36" s="65" t="s">
        <v>231</v>
      </c>
      <c r="B36" s="66"/>
      <c r="C36" s="66"/>
      <c r="D36" s="67">
        <v>5.041724873104784</v>
      </c>
      <c r="E36" s="108">
        <v>50</v>
      </c>
      <c r="F36" s="87" t="s">
        <v>822</v>
      </c>
      <c r="G36" s="106"/>
      <c r="H36" s="70"/>
      <c r="I36" s="71"/>
      <c r="J36" s="110"/>
      <c r="K36" s="70" t="s">
        <v>3384</v>
      </c>
      <c r="L36" s="111"/>
      <c r="M36" s="74">
        <v>1928.9771728515625</v>
      </c>
      <c r="N36" s="74">
        <v>9265.3232421875</v>
      </c>
      <c r="O36" s="75"/>
      <c r="P36" s="76"/>
      <c r="Q36" s="76"/>
      <c r="R36" s="115"/>
      <c r="S36" s="48">
        <v>0</v>
      </c>
      <c r="T36" s="48">
        <v>3</v>
      </c>
      <c r="U36" s="49">
        <v>3.585714</v>
      </c>
      <c r="V36" s="49">
        <v>0.004115</v>
      </c>
      <c r="W36" s="49">
        <v>0.009212</v>
      </c>
      <c r="X36" s="49">
        <v>0.6618</v>
      </c>
      <c r="Y36" s="49">
        <v>0.3333333333333333</v>
      </c>
      <c r="Z36" s="49">
        <v>0</v>
      </c>
      <c r="AA36" s="72">
        <v>36</v>
      </c>
      <c r="AB36" s="72"/>
      <c r="AC36" s="73"/>
      <c r="AD36" s="79" t="s">
        <v>2219</v>
      </c>
      <c r="AE36" s="79">
        <v>37</v>
      </c>
      <c r="AF36" s="79">
        <v>11</v>
      </c>
      <c r="AG36" s="79">
        <v>71</v>
      </c>
      <c r="AH36" s="79">
        <v>391</v>
      </c>
      <c r="AI36" s="79"/>
      <c r="AJ36" s="79" t="s">
        <v>2324</v>
      </c>
      <c r="AK36" s="79"/>
      <c r="AL36" s="79"/>
      <c r="AM36" s="79"/>
      <c r="AN36" s="81">
        <v>43467.71875</v>
      </c>
      <c r="AO36" s="82" t="s">
        <v>2575</v>
      </c>
      <c r="AP36" s="79" t="b">
        <v>1</v>
      </c>
      <c r="AQ36" s="79" t="b">
        <v>0</v>
      </c>
      <c r="AR36" s="79" t="b">
        <v>0</v>
      </c>
      <c r="AS36" s="79" t="s">
        <v>2139</v>
      </c>
      <c r="AT36" s="79">
        <v>0</v>
      </c>
      <c r="AU36" s="79"/>
      <c r="AV36" s="79" t="b">
        <v>0</v>
      </c>
      <c r="AW36" s="79" t="s">
        <v>2673</v>
      </c>
      <c r="AX36" s="82" t="s">
        <v>2698</v>
      </c>
      <c r="AY36" s="79" t="s">
        <v>66</v>
      </c>
      <c r="AZ36" s="78" t="str">
        <f>REPLACE(INDEX(GroupVertices[Group],MATCH(Vertices[[#This Row],[Vertex]],GroupVertices[Vertex],0)),1,1,"")</f>
        <v>1</v>
      </c>
      <c r="BA36" s="48"/>
      <c r="BB36" s="48"/>
      <c r="BC36" s="48"/>
      <c r="BD36" s="48"/>
      <c r="BE36" s="48"/>
      <c r="BF36" s="48"/>
      <c r="BG36" s="105" t="s">
        <v>3149</v>
      </c>
      <c r="BH36" s="105" t="s">
        <v>3228</v>
      </c>
      <c r="BI36" s="105" t="s">
        <v>3288</v>
      </c>
      <c r="BJ36" s="105" t="s">
        <v>3361</v>
      </c>
      <c r="BK36" s="2"/>
      <c r="BL36" s="3"/>
      <c r="BM36" s="3"/>
      <c r="BN36" s="3"/>
      <c r="BO36" s="3"/>
    </row>
    <row r="37" spans="1:67" ht="15">
      <c r="A37" s="65" t="s">
        <v>309</v>
      </c>
      <c r="B37" s="66"/>
      <c r="C37" s="66"/>
      <c r="D37" s="67">
        <v>5.035413779413963</v>
      </c>
      <c r="E37" s="108">
        <v>58.51063829787234</v>
      </c>
      <c r="F37" s="87" t="s">
        <v>899</v>
      </c>
      <c r="G37" s="106"/>
      <c r="H37" s="70"/>
      <c r="I37" s="71"/>
      <c r="J37" s="110"/>
      <c r="K37" s="70" t="s">
        <v>3384</v>
      </c>
      <c r="L37" s="111"/>
      <c r="M37" s="74">
        <v>7409.91357421875</v>
      </c>
      <c r="N37" s="74">
        <v>8758.6845703125</v>
      </c>
      <c r="O37" s="75"/>
      <c r="P37" s="76"/>
      <c r="Q37" s="76"/>
      <c r="R37" s="115"/>
      <c r="S37" s="48">
        <v>8</v>
      </c>
      <c r="T37" s="48">
        <v>1</v>
      </c>
      <c r="U37" s="49">
        <v>3.043357</v>
      </c>
      <c r="V37" s="49">
        <v>0.003953</v>
      </c>
      <c r="W37" s="49">
        <v>0.017375</v>
      </c>
      <c r="X37" s="49">
        <v>1.351122</v>
      </c>
      <c r="Y37" s="49">
        <v>0.42857142857142855</v>
      </c>
      <c r="Z37" s="49">
        <v>0</v>
      </c>
      <c r="AA37" s="72">
        <v>37</v>
      </c>
      <c r="AB37" s="72"/>
      <c r="AC37" s="73"/>
      <c r="AD37" s="79" t="s">
        <v>2212</v>
      </c>
      <c r="AE37" s="79">
        <v>2403</v>
      </c>
      <c r="AF37" s="79">
        <v>3496</v>
      </c>
      <c r="AG37" s="79">
        <v>27132</v>
      </c>
      <c r="AH37" s="79">
        <v>19003</v>
      </c>
      <c r="AI37" s="79"/>
      <c r="AJ37" s="79" t="s">
        <v>2317</v>
      </c>
      <c r="AK37" s="79" t="s">
        <v>2417</v>
      </c>
      <c r="AL37" s="82" t="s">
        <v>2496</v>
      </c>
      <c r="AM37" s="79"/>
      <c r="AN37" s="81">
        <v>39643.95858796296</v>
      </c>
      <c r="AO37" s="82" t="s">
        <v>2569</v>
      </c>
      <c r="AP37" s="79" t="b">
        <v>0</v>
      </c>
      <c r="AQ37" s="79" t="b">
        <v>0</v>
      </c>
      <c r="AR37" s="79" t="b">
        <v>0</v>
      </c>
      <c r="AS37" s="79" t="s">
        <v>2139</v>
      </c>
      <c r="AT37" s="79">
        <v>333</v>
      </c>
      <c r="AU37" s="82" t="s">
        <v>2651</v>
      </c>
      <c r="AV37" s="79" t="b">
        <v>0</v>
      </c>
      <c r="AW37" s="79" t="s">
        <v>2673</v>
      </c>
      <c r="AX37" s="82" t="s">
        <v>2691</v>
      </c>
      <c r="AY37" s="79" t="s">
        <v>66</v>
      </c>
      <c r="AZ37" s="78" t="str">
        <f>REPLACE(INDEX(GroupVertices[Group],MATCH(Vertices[[#This Row],[Vertex]],GroupVertices[Vertex],0)),1,1,"")</f>
        <v>3</v>
      </c>
      <c r="BA37" s="48"/>
      <c r="BB37" s="48"/>
      <c r="BC37" s="48"/>
      <c r="BD37" s="48"/>
      <c r="BE37" s="48" t="s">
        <v>787</v>
      </c>
      <c r="BF37" s="48" t="s">
        <v>787</v>
      </c>
      <c r="BG37" s="105" t="s">
        <v>3143</v>
      </c>
      <c r="BH37" s="105" t="s">
        <v>3143</v>
      </c>
      <c r="BI37" s="105" t="s">
        <v>3282</v>
      </c>
      <c r="BJ37" s="105" t="s">
        <v>3282</v>
      </c>
      <c r="BK37" s="2"/>
      <c r="BL37" s="3"/>
      <c r="BM37" s="3"/>
      <c r="BN37" s="3"/>
      <c r="BO37" s="3"/>
    </row>
    <row r="38" spans="1:67" ht="15">
      <c r="A38" s="65" t="s">
        <v>255</v>
      </c>
      <c r="B38" s="66"/>
      <c r="C38" s="66"/>
      <c r="D38" s="67">
        <v>7.280738265388096</v>
      </c>
      <c r="E38" s="108">
        <v>52.12765957446808</v>
      </c>
      <c r="F38" s="87" t="s">
        <v>845</v>
      </c>
      <c r="G38" s="106"/>
      <c r="H38" s="70"/>
      <c r="I38" s="71"/>
      <c r="J38" s="110"/>
      <c r="K38" s="70" t="s">
        <v>3384</v>
      </c>
      <c r="L38" s="111"/>
      <c r="M38" s="74">
        <v>3896.72705078125</v>
      </c>
      <c r="N38" s="74">
        <v>9449.9462890625</v>
      </c>
      <c r="O38" s="75"/>
      <c r="P38" s="76"/>
      <c r="Q38" s="76"/>
      <c r="R38" s="115"/>
      <c r="S38" s="48">
        <v>2</v>
      </c>
      <c r="T38" s="48">
        <v>2</v>
      </c>
      <c r="U38" s="49">
        <v>196</v>
      </c>
      <c r="V38" s="49">
        <v>0.003937</v>
      </c>
      <c r="W38" s="49">
        <v>0.005262</v>
      </c>
      <c r="X38" s="49">
        <v>0.966425</v>
      </c>
      <c r="Y38" s="49">
        <v>0</v>
      </c>
      <c r="Z38" s="49">
        <v>0</v>
      </c>
      <c r="AA38" s="72">
        <v>38</v>
      </c>
      <c r="AB38" s="72"/>
      <c r="AC38" s="73"/>
      <c r="AD38" s="79" t="s">
        <v>2243</v>
      </c>
      <c r="AE38" s="79">
        <v>1637</v>
      </c>
      <c r="AF38" s="79">
        <v>4468</v>
      </c>
      <c r="AG38" s="79">
        <v>108949</v>
      </c>
      <c r="AH38" s="79">
        <v>2829</v>
      </c>
      <c r="AI38" s="79"/>
      <c r="AJ38" s="79" t="s">
        <v>2347</v>
      </c>
      <c r="AK38" s="79" t="s">
        <v>2438</v>
      </c>
      <c r="AL38" s="82" t="s">
        <v>2513</v>
      </c>
      <c r="AM38" s="79"/>
      <c r="AN38" s="81">
        <v>39292.36809027778</v>
      </c>
      <c r="AO38" s="82" t="s">
        <v>2596</v>
      </c>
      <c r="AP38" s="79" t="b">
        <v>0</v>
      </c>
      <c r="AQ38" s="79" t="b">
        <v>0</v>
      </c>
      <c r="AR38" s="79" t="b">
        <v>0</v>
      </c>
      <c r="AS38" s="79" t="s">
        <v>2139</v>
      </c>
      <c r="AT38" s="79">
        <v>110</v>
      </c>
      <c r="AU38" s="82" t="s">
        <v>2659</v>
      </c>
      <c r="AV38" s="79" t="b">
        <v>0</v>
      </c>
      <c r="AW38" s="79" t="s">
        <v>2673</v>
      </c>
      <c r="AX38" s="82" t="s">
        <v>2724</v>
      </c>
      <c r="AY38" s="79" t="s">
        <v>66</v>
      </c>
      <c r="AZ38" s="78" t="str">
        <f>REPLACE(INDEX(GroupVertices[Group],MATCH(Vertices[[#This Row],[Vertex]],GroupVertices[Vertex],0)),1,1,"")</f>
        <v>1</v>
      </c>
      <c r="BA38" s="48" t="s">
        <v>3103</v>
      </c>
      <c r="BB38" s="48" t="s">
        <v>3103</v>
      </c>
      <c r="BC38" s="48" t="s">
        <v>780</v>
      </c>
      <c r="BD38" s="48" t="s">
        <v>780</v>
      </c>
      <c r="BE38" s="48" t="s">
        <v>787</v>
      </c>
      <c r="BF38" s="48" t="s">
        <v>787</v>
      </c>
      <c r="BG38" s="105" t="s">
        <v>3169</v>
      </c>
      <c r="BH38" s="105" t="s">
        <v>3236</v>
      </c>
      <c r="BI38" s="105" t="s">
        <v>3307</v>
      </c>
      <c r="BJ38" s="105" t="s">
        <v>3307</v>
      </c>
      <c r="BK38" s="2"/>
      <c r="BL38" s="3"/>
      <c r="BM38" s="3"/>
      <c r="BN38" s="3"/>
      <c r="BO38" s="3"/>
    </row>
    <row r="39" spans="1:67" ht="15">
      <c r="A39" s="65" t="s">
        <v>272</v>
      </c>
      <c r="B39" s="66"/>
      <c r="C39" s="66"/>
      <c r="D39" s="67">
        <v>5</v>
      </c>
      <c r="E39" s="108">
        <v>50</v>
      </c>
      <c r="F39" s="87" t="s">
        <v>862</v>
      </c>
      <c r="G39" s="106"/>
      <c r="H39" s="70"/>
      <c r="I39" s="71"/>
      <c r="J39" s="110"/>
      <c r="K39" s="70" t="s">
        <v>3384</v>
      </c>
      <c r="L39" s="111"/>
      <c r="M39" s="74">
        <v>4349.2685546875</v>
      </c>
      <c r="N39" s="74">
        <v>7606.83837890625</v>
      </c>
      <c r="O39" s="75"/>
      <c r="P39" s="76"/>
      <c r="Q39" s="76"/>
      <c r="R39" s="115"/>
      <c r="S39" s="48">
        <v>0</v>
      </c>
      <c r="T39" s="48">
        <v>2</v>
      </c>
      <c r="U39" s="49">
        <v>0</v>
      </c>
      <c r="V39" s="49">
        <v>0.003922</v>
      </c>
      <c r="W39" s="49">
        <v>0.006841</v>
      </c>
      <c r="X39" s="49">
        <v>0.49314</v>
      </c>
      <c r="Y39" s="49">
        <v>0.5</v>
      </c>
      <c r="Z39" s="49">
        <v>0</v>
      </c>
      <c r="AA39" s="72">
        <v>39</v>
      </c>
      <c r="AB39" s="72"/>
      <c r="AC39" s="73"/>
      <c r="AD39" s="79" t="s">
        <v>2265</v>
      </c>
      <c r="AE39" s="79">
        <v>2743</v>
      </c>
      <c r="AF39" s="79">
        <v>946</v>
      </c>
      <c r="AG39" s="79">
        <v>44887</v>
      </c>
      <c r="AH39" s="79">
        <v>36300</v>
      </c>
      <c r="AI39" s="79"/>
      <c r="AJ39" s="79" t="s">
        <v>2371</v>
      </c>
      <c r="AK39" s="79" t="s">
        <v>2458</v>
      </c>
      <c r="AL39" s="79"/>
      <c r="AM39" s="79"/>
      <c r="AN39" s="81">
        <v>40607.103483796294</v>
      </c>
      <c r="AO39" s="82" t="s">
        <v>2616</v>
      </c>
      <c r="AP39" s="79" t="b">
        <v>0</v>
      </c>
      <c r="AQ39" s="79" t="b">
        <v>0</v>
      </c>
      <c r="AR39" s="79" t="b">
        <v>0</v>
      </c>
      <c r="AS39" s="79" t="s">
        <v>2647</v>
      </c>
      <c r="AT39" s="79">
        <v>20</v>
      </c>
      <c r="AU39" s="82" t="s">
        <v>2656</v>
      </c>
      <c r="AV39" s="79" t="b">
        <v>0</v>
      </c>
      <c r="AW39" s="79" t="s">
        <v>2673</v>
      </c>
      <c r="AX39" s="82" t="s">
        <v>2748</v>
      </c>
      <c r="AY39" s="79" t="s">
        <v>66</v>
      </c>
      <c r="AZ39" s="78" t="str">
        <f>REPLACE(INDEX(GroupVertices[Group],MATCH(Vertices[[#This Row],[Vertex]],GroupVertices[Vertex],0)),1,1,"")</f>
        <v>1</v>
      </c>
      <c r="BA39" s="48"/>
      <c r="BB39" s="48"/>
      <c r="BC39" s="48"/>
      <c r="BD39" s="48"/>
      <c r="BE39" s="48"/>
      <c r="BF39" s="48"/>
      <c r="BG39" s="105" t="s">
        <v>3187</v>
      </c>
      <c r="BH39" s="105" t="s">
        <v>3187</v>
      </c>
      <c r="BI39" s="105" t="s">
        <v>3325</v>
      </c>
      <c r="BJ39" s="105" t="s">
        <v>3325</v>
      </c>
      <c r="BK39" s="2"/>
      <c r="BL39" s="3"/>
      <c r="BM39" s="3"/>
      <c r="BN39" s="3"/>
      <c r="BO39" s="3"/>
    </row>
    <row r="40" spans="1:67" ht="15">
      <c r="A40" s="65" t="s">
        <v>305</v>
      </c>
      <c r="B40" s="66"/>
      <c r="C40" s="66"/>
      <c r="D40" s="67">
        <v>5</v>
      </c>
      <c r="E40" s="108">
        <v>50</v>
      </c>
      <c r="F40" s="87" t="s">
        <v>895</v>
      </c>
      <c r="G40" s="106"/>
      <c r="H40" s="70"/>
      <c r="I40" s="71"/>
      <c r="J40" s="110"/>
      <c r="K40" s="70" t="s">
        <v>3384</v>
      </c>
      <c r="L40" s="111"/>
      <c r="M40" s="74">
        <v>2098.145751953125</v>
      </c>
      <c r="N40" s="74">
        <v>8320.6796875</v>
      </c>
      <c r="O40" s="75"/>
      <c r="P40" s="76"/>
      <c r="Q40" s="76"/>
      <c r="R40" s="115"/>
      <c r="S40" s="48">
        <v>0</v>
      </c>
      <c r="T40" s="48">
        <v>2</v>
      </c>
      <c r="U40" s="49">
        <v>0</v>
      </c>
      <c r="V40" s="49">
        <v>0.003922</v>
      </c>
      <c r="W40" s="49">
        <v>0.006841</v>
      </c>
      <c r="X40" s="49">
        <v>0.49314</v>
      </c>
      <c r="Y40" s="49">
        <v>0.5</v>
      </c>
      <c r="Z40" s="49">
        <v>0</v>
      </c>
      <c r="AA40" s="72">
        <v>40</v>
      </c>
      <c r="AB40" s="72"/>
      <c r="AC40" s="73"/>
      <c r="AD40" s="79" t="s">
        <v>2293</v>
      </c>
      <c r="AE40" s="79">
        <v>1896</v>
      </c>
      <c r="AF40" s="79">
        <v>1360</v>
      </c>
      <c r="AG40" s="79">
        <v>2633</v>
      </c>
      <c r="AH40" s="79">
        <v>394</v>
      </c>
      <c r="AI40" s="79"/>
      <c r="AJ40" s="79" t="s">
        <v>2399</v>
      </c>
      <c r="AK40" s="79" t="s">
        <v>2479</v>
      </c>
      <c r="AL40" s="82" t="s">
        <v>2549</v>
      </c>
      <c r="AM40" s="79"/>
      <c r="AN40" s="81">
        <v>42377.01865740741</v>
      </c>
      <c r="AO40" s="82" t="s">
        <v>2639</v>
      </c>
      <c r="AP40" s="79" t="b">
        <v>1</v>
      </c>
      <c r="AQ40" s="79" t="b">
        <v>0</v>
      </c>
      <c r="AR40" s="79" t="b">
        <v>0</v>
      </c>
      <c r="AS40" s="79" t="s">
        <v>2139</v>
      </c>
      <c r="AT40" s="79">
        <v>56</v>
      </c>
      <c r="AU40" s="79"/>
      <c r="AV40" s="79" t="b">
        <v>0</v>
      </c>
      <c r="AW40" s="79" t="s">
        <v>2673</v>
      </c>
      <c r="AX40" s="82" t="s">
        <v>2777</v>
      </c>
      <c r="AY40" s="79" t="s">
        <v>66</v>
      </c>
      <c r="AZ40" s="78" t="str">
        <f>REPLACE(INDEX(GroupVertices[Group],MATCH(Vertices[[#This Row],[Vertex]],GroupVertices[Vertex],0)),1,1,"")</f>
        <v>1</v>
      </c>
      <c r="BA40" s="48"/>
      <c r="BB40" s="48"/>
      <c r="BC40" s="48"/>
      <c r="BD40" s="48"/>
      <c r="BE40" s="48" t="s">
        <v>787</v>
      </c>
      <c r="BF40" s="48" t="s">
        <v>787</v>
      </c>
      <c r="BG40" s="105" t="s">
        <v>3213</v>
      </c>
      <c r="BH40" s="105" t="s">
        <v>3266</v>
      </c>
      <c r="BI40" s="105" t="s">
        <v>3350</v>
      </c>
      <c r="BJ40" s="105" t="s">
        <v>3350</v>
      </c>
      <c r="BK40" s="2"/>
      <c r="BL40" s="3"/>
      <c r="BM40" s="3"/>
      <c r="BN40" s="3"/>
      <c r="BO40" s="3"/>
    </row>
    <row r="41" spans="1:67" ht="15">
      <c r="A41" s="65" t="s">
        <v>293</v>
      </c>
      <c r="B41" s="66"/>
      <c r="C41" s="66"/>
      <c r="D41" s="67">
        <v>5</v>
      </c>
      <c r="E41" s="108">
        <v>51.06382978723404</v>
      </c>
      <c r="F41" s="87" t="s">
        <v>883</v>
      </c>
      <c r="G41" s="106"/>
      <c r="H41" s="70"/>
      <c r="I41" s="71"/>
      <c r="J41" s="110"/>
      <c r="K41" s="70" t="s">
        <v>3384</v>
      </c>
      <c r="L41" s="111"/>
      <c r="M41" s="74">
        <v>568.5830078125</v>
      </c>
      <c r="N41" s="74">
        <v>6709.32177734375</v>
      </c>
      <c r="O41" s="75"/>
      <c r="P41" s="76"/>
      <c r="Q41" s="76"/>
      <c r="R41" s="115"/>
      <c r="S41" s="48">
        <v>1</v>
      </c>
      <c r="T41" s="48">
        <v>1</v>
      </c>
      <c r="U41" s="49">
        <v>0</v>
      </c>
      <c r="V41" s="49">
        <v>0.003922</v>
      </c>
      <c r="W41" s="49">
        <v>0.006137</v>
      </c>
      <c r="X41" s="49">
        <v>0.504367</v>
      </c>
      <c r="Y41" s="49">
        <v>0.5</v>
      </c>
      <c r="Z41" s="49">
        <v>0</v>
      </c>
      <c r="AA41" s="72">
        <v>41</v>
      </c>
      <c r="AB41" s="72"/>
      <c r="AC41" s="73"/>
      <c r="AD41" s="79" t="s">
        <v>2284</v>
      </c>
      <c r="AE41" s="79">
        <v>1172</v>
      </c>
      <c r="AF41" s="79">
        <v>1435</v>
      </c>
      <c r="AG41" s="79">
        <v>48760</v>
      </c>
      <c r="AH41" s="79">
        <v>141007</v>
      </c>
      <c r="AI41" s="79"/>
      <c r="AJ41" s="79" t="s">
        <v>2391</v>
      </c>
      <c r="AK41" s="79"/>
      <c r="AL41" s="79"/>
      <c r="AM41" s="79"/>
      <c r="AN41" s="81">
        <v>41513.52043981481</v>
      </c>
      <c r="AO41" s="79"/>
      <c r="AP41" s="79" t="b">
        <v>1</v>
      </c>
      <c r="AQ41" s="79" t="b">
        <v>0</v>
      </c>
      <c r="AR41" s="79" t="b">
        <v>0</v>
      </c>
      <c r="AS41" s="79" t="s">
        <v>2139</v>
      </c>
      <c r="AT41" s="79">
        <v>37</v>
      </c>
      <c r="AU41" s="82" t="s">
        <v>2651</v>
      </c>
      <c r="AV41" s="79" t="b">
        <v>0</v>
      </c>
      <c r="AW41" s="79" t="s">
        <v>2673</v>
      </c>
      <c r="AX41" s="82" t="s">
        <v>2768</v>
      </c>
      <c r="AY41" s="79" t="s">
        <v>66</v>
      </c>
      <c r="AZ41" s="78" t="str">
        <f>REPLACE(INDEX(GroupVertices[Group],MATCH(Vertices[[#This Row],[Vertex]],GroupVertices[Vertex],0)),1,1,"")</f>
        <v>1</v>
      </c>
      <c r="BA41" s="48"/>
      <c r="BB41" s="48"/>
      <c r="BC41" s="48"/>
      <c r="BD41" s="48"/>
      <c r="BE41" s="48" t="s">
        <v>795</v>
      </c>
      <c r="BF41" s="48" t="s">
        <v>795</v>
      </c>
      <c r="BG41" s="105" t="s">
        <v>3206</v>
      </c>
      <c r="BH41" s="105" t="s">
        <v>3206</v>
      </c>
      <c r="BI41" s="105" t="s">
        <v>3343</v>
      </c>
      <c r="BJ41" s="105" t="s">
        <v>3343</v>
      </c>
      <c r="BK41" s="2"/>
      <c r="BL41" s="3"/>
      <c r="BM41" s="3"/>
      <c r="BN41" s="3"/>
      <c r="BO41" s="3"/>
    </row>
    <row r="42" spans="1:67" ht="15">
      <c r="A42" s="65" t="s">
        <v>287</v>
      </c>
      <c r="B42" s="66"/>
      <c r="C42" s="66"/>
      <c r="D42" s="67">
        <v>5</v>
      </c>
      <c r="E42" s="108">
        <v>51.06382978723404</v>
      </c>
      <c r="F42" s="87" t="s">
        <v>877</v>
      </c>
      <c r="G42" s="106"/>
      <c r="H42" s="70"/>
      <c r="I42" s="71"/>
      <c r="J42" s="110"/>
      <c r="K42" s="70" t="s">
        <v>3384</v>
      </c>
      <c r="L42" s="111"/>
      <c r="M42" s="74">
        <v>2800.68505859375</v>
      </c>
      <c r="N42" s="74">
        <v>8146.36767578125</v>
      </c>
      <c r="O42" s="75"/>
      <c r="P42" s="76"/>
      <c r="Q42" s="76"/>
      <c r="R42" s="115"/>
      <c r="S42" s="48">
        <v>1</v>
      </c>
      <c r="T42" s="48">
        <v>3</v>
      </c>
      <c r="U42" s="49">
        <v>0</v>
      </c>
      <c r="V42" s="49">
        <v>0.003922</v>
      </c>
      <c r="W42" s="49">
        <v>0.006064</v>
      </c>
      <c r="X42" s="49">
        <v>0.737949</v>
      </c>
      <c r="Y42" s="49">
        <v>0.5</v>
      </c>
      <c r="Z42" s="49">
        <v>0</v>
      </c>
      <c r="AA42" s="72">
        <v>42</v>
      </c>
      <c r="AB42" s="72"/>
      <c r="AC42" s="73"/>
      <c r="AD42" s="79" t="s">
        <v>2278</v>
      </c>
      <c r="AE42" s="79">
        <v>260</v>
      </c>
      <c r="AF42" s="79">
        <v>191</v>
      </c>
      <c r="AG42" s="79">
        <v>5141</v>
      </c>
      <c r="AH42" s="79">
        <v>3749</v>
      </c>
      <c r="AI42" s="79"/>
      <c r="AJ42" s="79" t="s">
        <v>2385</v>
      </c>
      <c r="AK42" s="79" t="s">
        <v>2469</v>
      </c>
      <c r="AL42" s="79"/>
      <c r="AM42" s="79"/>
      <c r="AN42" s="81">
        <v>42823.95364583333</v>
      </c>
      <c r="AO42" s="82" t="s">
        <v>2628</v>
      </c>
      <c r="AP42" s="79" t="b">
        <v>0</v>
      </c>
      <c r="AQ42" s="79" t="b">
        <v>0</v>
      </c>
      <c r="AR42" s="79" t="b">
        <v>0</v>
      </c>
      <c r="AS42" s="79" t="s">
        <v>2139</v>
      </c>
      <c r="AT42" s="79">
        <v>4</v>
      </c>
      <c r="AU42" s="82" t="s">
        <v>2651</v>
      </c>
      <c r="AV42" s="79" t="b">
        <v>0</v>
      </c>
      <c r="AW42" s="79" t="s">
        <v>2673</v>
      </c>
      <c r="AX42" s="82" t="s">
        <v>2762</v>
      </c>
      <c r="AY42" s="79" t="s">
        <v>66</v>
      </c>
      <c r="AZ42" s="78" t="str">
        <f>REPLACE(INDEX(GroupVertices[Group],MATCH(Vertices[[#This Row],[Vertex]],GroupVertices[Vertex],0)),1,1,"")</f>
        <v>1</v>
      </c>
      <c r="BA42" s="48" t="s">
        <v>759</v>
      </c>
      <c r="BB42" s="48" t="s">
        <v>759</v>
      </c>
      <c r="BC42" s="48" t="s">
        <v>780</v>
      </c>
      <c r="BD42" s="48" t="s">
        <v>780</v>
      </c>
      <c r="BE42" s="48" t="s">
        <v>787</v>
      </c>
      <c r="BF42" s="48" t="s">
        <v>787</v>
      </c>
      <c r="BG42" s="105" t="s">
        <v>3201</v>
      </c>
      <c r="BH42" s="105" t="s">
        <v>3258</v>
      </c>
      <c r="BI42" s="105" t="s">
        <v>3338</v>
      </c>
      <c r="BJ42" s="105" t="s">
        <v>3375</v>
      </c>
      <c r="BK42" s="2"/>
      <c r="BL42" s="3"/>
      <c r="BM42" s="3"/>
      <c r="BN42" s="3"/>
      <c r="BO42" s="3"/>
    </row>
    <row r="43" spans="1:67" ht="15">
      <c r="A43" s="65" t="s">
        <v>219</v>
      </c>
      <c r="B43" s="66"/>
      <c r="C43" s="66"/>
      <c r="D43" s="67">
        <v>5</v>
      </c>
      <c r="E43" s="108">
        <v>50</v>
      </c>
      <c r="F43" s="87" t="s">
        <v>810</v>
      </c>
      <c r="G43" s="106"/>
      <c r="H43" s="70"/>
      <c r="I43" s="71"/>
      <c r="J43" s="110"/>
      <c r="K43" s="70" t="s">
        <v>3384</v>
      </c>
      <c r="L43" s="111"/>
      <c r="M43" s="74">
        <v>2387.35107421875</v>
      </c>
      <c r="N43" s="74">
        <v>9690.9150390625</v>
      </c>
      <c r="O43" s="75"/>
      <c r="P43" s="76"/>
      <c r="Q43" s="76"/>
      <c r="R43" s="115"/>
      <c r="S43" s="48">
        <v>0</v>
      </c>
      <c r="T43" s="48">
        <v>1</v>
      </c>
      <c r="U43" s="49">
        <v>0</v>
      </c>
      <c r="V43" s="49">
        <v>0.003906</v>
      </c>
      <c r="W43" s="49">
        <v>0.004793</v>
      </c>
      <c r="X43" s="49">
        <v>0.332358</v>
      </c>
      <c r="Y43" s="49">
        <v>0</v>
      </c>
      <c r="Z43" s="49">
        <v>0</v>
      </c>
      <c r="AA43" s="72">
        <v>43</v>
      </c>
      <c r="AB43" s="72"/>
      <c r="AC43" s="73"/>
      <c r="AD43" s="79" t="s">
        <v>2204</v>
      </c>
      <c r="AE43" s="79">
        <v>61</v>
      </c>
      <c r="AF43" s="79">
        <v>128</v>
      </c>
      <c r="AG43" s="79">
        <v>1201</v>
      </c>
      <c r="AH43" s="79">
        <v>20557</v>
      </c>
      <c r="AI43" s="79"/>
      <c r="AJ43" s="79" t="s">
        <v>2310</v>
      </c>
      <c r="AK43" s="79"/>
      <c r="AL43" s="79"/>
      <c r="AM43" s="79"/>
      <c r="AN43" s="81">
        <v>42783.695914351854</v>
      </c>
      <c r="AO43" s="82" t="s">
        <v>2563</v>
      </c>
      <c r="AP43" s="79" t="b">
        <v>0</v>
      </c>
      <c r="AQ43" s="79" t="b">
        <v>0</v>
      </c>
      <c r="AR43" s="79" t="b">
        <v>0</v>
      </c>
      <c r="AS43" s="79" t="s">
        <v>2139</v>
      </c>
      <c r="AT43" s="79">
        <v>0</v>
      </c>
      <c r="AU43" s="82" t="s">
        <v>2651</v>
      </c>
      <c r="AV43" s="79" t="b">
        <v>0</v>
      </c>
      <c r="AW43" s="79" t="s">
        <v>2673</v>
      </c>
      <c r="AX43" s="82" t="s">
        <v>2683</v>
      </c>
      <c r="AY43" s="79" t="s">
        <v>66</v>
      </c>
      <c r="AZ43" s="78" t="str">
        <f>REPLACE(INDEX(GroupVertices[Group],MATCH(Vertices[[#This Row],[Vertex]],GroupVertices[Vertex],0)),1,1,"")</f>
        <v>1</v>
      </c>
      <c r="BA43" s="48"/>
      <c r="BB43" s="48"/>
      <c r="BC43" s="48"/>
      <c r="BD43" s="48"/>
      <c r="BE43" s="48" t="s">
        <v>787</v>
      </c>
      <c r="BF43" s="48" t="s">
        <v>787</v>
      </c>
      <c r="BG43" s="105" t="s">
        <v>3136</v>
      </c>
      <c r="BH43" s="105" t="s">
        <v>3136</v>
      </c>
      <c r="BI43" s="105" t="s">
        <v>3275</v>
      </c>
      <c r="BJ43" s="105" t="s">
        <v>3275</v>
      </c>
      <c r="BK43" s="2"/>
      <c r="BL43" s="3"/>
      <c r="BM43" s="3"/>
      <c r="BN43" s="3"/>
      <c r="BO43" s="3"/>
    </row>
    <row r="44" spans="1:67" ht="15">
      <c r="A44" s="65" t="s">
        <v>221</v>
      </c>
      <c r="B44" s="66"/>
      <c r="C44" s="66"/>
      <c r="D44" s="67">
        <v>5</v>
      </c>
      <c r="E44" s="108">
        <v>50</v>
      </c>
      <c r="F44" s="87" t="s">
        <v>812</v>
      </c>
      <c r="G44" s="106"/>
      <c r="H44" s="70"/>
      <c r="I44" s="71"/>
      <c r="J44" s="110"/>
      <c r="K44" s="70" t="s">
        <v>3384</v>
      </c>
      <c r="L44" s="111"/>
      <c r="M44" s="74">
        <v>4778.93359375</v>
      </c>
      <c r="N44" s="74">
        <v>6959.546875</v>
      </c>
      <c r="O44" s="75"/>
      <c r="P44" s="76"/>
      <c r="Q44" s="76"/>
      <c r="R44" s="115"/>
      <c r="S44" s="48">
        <v>0</v>
      </c>
      <c r="T44" s="48">
        <v>1</v>
      </c>
      <c r="U44" s="49">
        <v>0</v>
      </c>
      <c r="V44" s="49">
        <v>0.003906</v>
      </c>
      <c r="W44" s="49">
        <v>0.004793</v>
      </c>
      <c r="X44" s="49">
        <v>0.332358</v>
      </c>
      <c r="Y44" s="49">
        <v>0</v>
      </c>
      <c r="Z44" s="49">
        <v>0</v>
      </c>
      <c r="AA44" s="72">
        <v>44</v>
      </c>
      <c r="AB44" s="72"/>
      <c r="AC44" s="73"/>
      <c r="AD44" s="79" t="s">
        <v>2207</v>
      </c>
      <c r="AE44" s="79">
        <v>25</v>
      </c>
      <c r="AF44" s="79">
        <v>5</v>
      </c>
      <c r="AG44" s="79">
        <v>521</v>
      </c>
      <c r="AH44" s="79">
        <v>656</v>
      </c>
      <c r="AI44" s="79"/>
      <c r="AJ44" s="79"/>
      <c r="AK44" s="79"/>
      <c r="AL44" s="79"/>
      <c r="AM44" s="79"/>
      <c r="AN44" s="81">
        <v>43448.790034722224</v>
      </c>
      <c r="AO44" s="82" t="s">
        <v>2564</v>
      </c>
      <c r="AP44" s="79" t="b">
        <v>0</v>
      </c>
      <c r="AQ44" s="79" t="b">
        <v>0</v>
      </c>
      <c r="AR44" s="79" t="b">
        <v>0</v>
      </c>
      <c r="AS44" s="79" t="s">
        <v>2139</v>
      </c>
      <c r="AT44" s="79">
        <v>0</v>
      </c>
      <c r="AU44" s="82" t="s">
        <v>2651</v>
      </c>
      <c r="AV44" s="79" t="b">
        <v>0</v>
      </c>
      <c r="AW44" s="79" t="s">
        <v>2673</v>
      </c>
      <c r="AX44" s="82" t="s">
        <v>2686</v>
      </c>
      <c r="AY44" s="79" t="s">
        <v>66</v>
      </c>
      <c r="AZ44" s="78" t="str">
        <f>REPLACE(INDEX(GroupVertices[Group],MATCH(Vertices[[#This Row],[Vertex]],GroupVertices[Vertex],0)),1,1,"")</f>
        <v>1</v>
      </c>
      <c r="BA44" s="48"/>
      <c r="BB44" s="48"/>
      <c r="BC44" s="48"/>
      <c r="BD44" s="48"/>
      <c r="BE44" s="48" t="s">
        <v>787</v>
      </c>
      <c r="BF44" s="48" t="s">
        <v>787</v>
      </c>
      <c r="BG44" s="105" t="s">
        <v>3138</v>
      </c>
      <c r="BH44" s="105" t="s">
        <v>3138</v>
      </c>
      <c r="BI44" s="105" t="s">
        <v>3277</v>
      </c>
      <c r="BJ44" s="105" t="s">
        <v>3277</v>
      </c>
      <c r="BK44" s="2"/>
      <c r="BL44" s="3"/>
      <c r="BM44" s="3"/>
      <c r="BN44" s="3"/>
      <c r="BO44" s="3"/>
    </row>
    <row r="45" spans="1:67" ht="15">
      <c r="A45" s="65" t="s">
        <v>222</v>
      </c>
      <c r="B45" s="66"/>
      <c r="C45" s="66"/>
      <c r="D45" s="67">
        <v>5</v>
      </c>
      <c r="E45" s="108">
        <v>50</v>
      </c>
      <c r="F45" s="87" t="s">
        <v>813</v>
      </c>
      <c r="G45" s="106"/>
      <c r="H45" s="70"/>
      <c r="I45" s="71"/>
      <c r="J45" s="110"/>
      <c r="K45" s="70" t="s">
        <v>3384</v>
      </c>
      <c r="L45" s="111"/>
      <c r="M45" s="74">
        <v>4384.4794921875</v>
      </c>
      <c r="N45" s="74">
        <v>9131.83984375</v>
      </c>
      <c r="O45" s="75"/>
      <c r="P45" s="76"/>
      <c r="Q45" s="76"/>
      <c r="R45" s="115"/>
      <c r="S45" s="48">
        <v>0</v>
      </c>
      <c r="T45" s="48">
        <v>1</v>
      </c>
      <c r="U45" s="49">
        <v>0</v>
      </c>
      <c r="V45" s="49">
        <v>0.003906</v>
      </c>
      <c r="W45" s="49">
        <v>0.004793</v>
      </c>
      <c r="X45" s="49">
        <v>0.332358</v>
      </c>
      <c r="Y45" s="49">
        <v>0</v>
      </c>
      <c r="Z45" s="49">
        <v>0</v>
      </c>
      <c r="AA45" s="72">
        <v>45</v>
      </c>
      <c r="AB45" s="72"/>
      <c r="AC45" s="73"/>
      <c r="AD45" s="79" t="s">
        <v>2208</v>
      </c>
      <c r="AE45" s="79">
        <v>1043</v>
      </c>
      <c r="AF45" s="79">
        <v>823</v>
      </c>
      <c r="AG45" s="79">
        <v>4789</v>
      </c>
      <c r="AH45" s="79">
        <v>13684</v>
      </c>
      <c r="AI45" s="79"/>
      <c r="AJ45" s="79" t="s">
        <v>2313</v>
      </c>
      <c r="AK45" s="79" t="s">
        <v>2415</v>
      </c>
      <c r="AL45" s="82" t="s">
        <v>2493</v>
      </c>
      <c r="AM45" s="79"/>
      <c r="AN45" s="81">
        <v>41073.868726851855</v>
      </c>
      <c r="AO45" s="82" t="s">
        <v>2565</v>
      </c>
      <c r="AP45" s="79" t="b">
        <v>1</v>
      </c>
      <c r="AQ45" s="79" t="b">
        <v>0</v>
      </c>
      <c r="AR45" s="79" t="b">
        <v>1</v>
      </c>
      <c r="AS45" s="79" t="s">
        <v>2139</v>
      </c>
      <c r="AT45" s="79">
        <v>10</v>
      </c>
      <c r="AU45" s="82" t="s">
        <v>2651</v>
      </c>
      <c r="AV45" s="79" t="b">
        <v>0</v>
      </c>
      <c r="AW45" s="79" t="s">
        <v>2673</v>
      </c>
      <c r="AX45" s="82" t="s">
        <v>2687</v>
      </c>
      <c r="AY45" s="79" t="s">
        <v>66</v>
      </c>
      <c r="AZ45" s="78" t="str">
        <f>REPLACE(INDEX(GroupVertices[Group],MATCH(Vertices[[#This Row],[Vertex]],GroupVertices[Vertex],0)),1,1,"")</f>
        <v>1</v>
      </c>
      <c r="BA45" s="48"/>
      <c r="BB45" s="48"/>
      <c r="BC45" s="48"/>
      <c r="BD45" s="48"/>
      <c r="BE45" s="48" t="s">
        <v>787</v>
      </c>
      <c r="BF45" s="48" t="s">
        <v>787</v>
      </c>
      <c r="BG45" s="105" t="s">
        <v>3139</v>
      </c>
      <c r="BH45" s="105" t="s">
        <v>3224</v>
      </c>
      <c r="BI45" s="105" t="s">
        <v>3278</v>
      </c>
      <c r="BJ45" s="105" t="s">
        <v>3278</v>
      </c>
      <c r="BK45" s="2"/>
      <c r="BL45" s="3"/>
      <c r="BM45" s="3"/>
      <c r="BN45" s="3"/>
      <c r="BO45" s="3"/>
    </row>
    <row r="46" spans="1:67" ht="15">
      <c r="A46" s="65" t="s">
        <v>224</v>
      </c>
      <c r="B46" s="66"/>
      <c r="C46" s="66"/>
      <c r="D46" s="67">
        <v>5</v>
      </c>
      <c r="E46" s="108">
        <v>50</v>
      </c>
      <c r="F46" s="87" t="s">
        <v>815</v>
      </c>
      <c r="G46" s="106"/>
      <c r="H46" s="70"/>
      <c r="I46" s="71"/>
      <c r="J46" s="110"/>
      <c r="K46" s="70" t="s">
        <v>3384</v>
      </c>
      <c r="L46" s="111"/>
      <c r="M46" s="74">
        <v>1340.38427734375</v>
      </c>
      <c r="N46" s="74">
        <v>9143.876953125</v>
      </c>
      <c r="O46" s="75"/>
      <c r="P46" s="76"/>
      <c r="Q46" s="76"/>
      <c r="R46" s="115"/>
      <c r="S46" s="48">
        <v>0</v>
      </c>
      <c r="T46" s="48">
        <v>1</v>
      </c>
      <c r="U46" s="49">
        <v>0</v>
      </c>
      <c r="V46" s="49">
        <v>0.003906</v>
      </c>
      <c r="W46" s="49">
        <v>0.004793</v>
      </c>
      <c r="X46" s="49">
        <v>0.332358</v>
      </c>
      <c r="Y46" s="49">
        <v>0</v>
      </c>
      <c r="Z46" s="49">
        <v>0</v>
      </c>
      <c r="AA46" s="72">
        <v>46</v>
      </c>
      <c r="AB46" s="72"/>
      <c r="AC46" s="73"/>
      <c r="AD46" s="79" t="s">
        <v>2210</v>
      </c>
      <c r="AE46" s="79">
        <v>663</v>
      </c>
      <c r="AF46" s="79">
        <v>949</v>
      </c>
      <c r="AG46" s="79">
        <v>27172</v>
      </c>
      <c r="AH46" s="79">
        <v>28891</v>
      </c>
      <c r="AI46" s="79"/>
      <c r="AJ46" s="79" t="s">
        <v>2315</v>
      </c>
      <c r="AK46" s="79" t="s">
        <v>2416</v>
      </c>
      <c r="AL46" s="82" t="s">
        <v>2494</v>
      </c>
      <c r="AM46" s="79"/>
      <c r="AN46" s="81">
        <v>41251.812743055554</v>
      </c>
      <c r="AO46" s="82" t="s">
        <v>2567</v>
      </c>
      <c r="AP46" s="79" t="b">
        <v>0</v>
      </c>
      <c r="AQ46" s="79" t="b">
        <v>0</v>
      </c>
      <c r="AR46" s="79" t="b">
        <v>1</v>
      </c>
      <c r="AS46" s="79" t="s">
        <v>2139</v>
      </c>
      <c r="AT46" s="79">
        <v>39</v>
      </c>
      <c r="AU46" s="82" t="s">
        <v>2651</v>
      </c>
      <c r="AV46" s="79" t="b">
        <v>0</v>
      </c>
      <c r="AW46" s="79" t="s">
        <v>2673</v>
      </c>
      <c r="AX46" s="82" t="s">
        <v>2689</v>
      </c>
      <c r="AY46" s="79" t="s">
        <v>66</v>
      </c>
      <c r="AZ46" s="78" t="str">
        <f>REPLACE(INDEX(GroupVertices[Group],MATCH(Vertices[[#This Row],[Vertex]],GroupVertices[Vertex],0)),1,1,"")</f>
        <v>1</v>
      </c>
      <c r="BA46" s="48"/>
      <c r="BB46" s="48"/>
      <c r="BC46" s="48"/>
      <c r="BD46" s="48"/>
      <c r="BE46" s="48" t="s">
        <v>787</v>
      </c>
      <c r="BF46" s="48" t="s">
        <v>787</v>
      </c>
      <c r="BG46" s="105" t="s">
        <v>3141</v>
      </c>
      <c r="BH46" s="105" t="s">
        <v>3141</v>
      </c>
      <c r="BI46" s="105" t="s">
        <v>3280</v>
      </c>
      <c r="BJ46" s="105" t="s">
        <v>3280</v>
      </c>
      <c r="BK46" s="2"/>
      <c r="BL46" s="3"/>
      <c r="BM46" s="3"/>
      <c r="BN46" s="3"/>
      <c r="BO46" s="3"/>
    </row>
    <row r="47" spans="1:67" ht="15">
      <c r="A47" s="65" t="s">
        <v>230</v>
      </c>
      <c r="B47" s="66"/>
      <c r="C47" s="66"/>
      <c r="D47" s="67">
        <v>5</v>
      </c>
      <c r="E47" s="108">
        <v>50</v>
      </c>
      <c r="F47" s="87" t="s">
        <v>821</v>
      </c>
      <c r="G47" s="106"/>
      <c r="H47" s="70"/>
      <c r="I47" s="71"/>
      <c r="J47" s="110"/>
      <c r="K47" s="70" t="s">
        <v>3384</v>
      </c>
      <c r="L47" s="111"/>
      <c r="M47" s="74">
        <v>893.7379150390625</v>
      </c>
      <c r="N47" s="74">
        <v>5887.443359375</v>
      </c>
      <c r="O47" s="75"/>
      <c r="P47" s="76"/>
      <c r="Q47" s="76"/>
      <c r="R47" s="115"/>
      <c r="S47" s="48">
        <v>0</v>
      </c>
      <c r="T47" s="48">
        <v>1</v>
      </c>
      <c r="U47" s="49">
        <v>0</v>
      </c>
      <c r="V47" s="49">
        <v>0.003906</v>
      </c>
      <c r="W47" s="49">
        <v>0.004793</v>
      </c>
      <c r="X47" s="49">
        <v>0.332358</v>
      </c>
      <c r="Y47" s="49">
        <v>0</v>
      </c>
      <c r="Z47" s="49">
        <v>0</v>
      </c>
      <c r="AA47" s="72">
        <v>47</v>
      </c>
      <c r="AB47" s="72"/>
      <c r="AC47" s="73"/>
      <c r="AD47" s="79" t="s">
        <v>2218</v>
      </c>
      <c r="AE47" s="79">
        <v>290</v>
      </c>
      <c r="AF47" s="79">
        <v>370</v>
      </c>
      <c r="AG47" s="79">
        <v>13505</v>
      </c>
      <c r="AH47" s="79">
        <v>18933</v>
      </c>
      <c r="AI47" s="79"/>
      <c r="AJ47" s="79" t="s">
        <v>2323</v>
      </c>
      <c r="AK47" s="79"/>
      <c r="AL47" s="79"/>
      <c r="AM47" s="79"/>
      <c r="AN47" s="81">
        <v>42960.66222222222</v>
      </c>
      <c r="AO47" s="82" t="s">
        <v>2574</v>
      </c>
      <c r="AP47" s="79" t="b">
        <v>1</v>
      </c>
      <c r="AQ47" s="79" t="b">
        <v>0</v>
      </c>
      <c r="AR47" s="79" t="b">
        <v>0</v>
      </c>
      <c r="AS47" s="79" t="s">
        <v>2139</v>
      </c>
      <c r="AT47" s="79">
        <v>6</v>
      </c>
      <c r="AU47" s="79"/>
      <c r="AV47" s="79" t="b">
        <v>0</v>
      </c>
      <c r="AW47" s="79" t="s">
        <v>2673</v>
      </c>
      <c r="AX47" s="82" t="s">
        <v>2697</v>
      </c>
      <c r="AY47" s="79" t="s">
        <v>66</v>
      </c>
      <c r="AZ47" s="78" t="str">
        <f>REPLACE(INDEX(GroupVertices[Group],MATCH(Vertices[[#This Row],[Vertex]],GroupVertices[Vertex],0)),1,1,"")</f>
        <v>1</v>
      </c>
      <c r="BA47" s="48"/>
      <c r="BB47" s="48"/>
      <c r="BC47" s="48"/>
      <c r="BD47" s="48"/>
      <c r="BE47" s="48" t="s">
        <v>787</v>
      </c>
      <c r="BF47" s="48" t="s">
        <v>787</v>
      </c>
      <c r="BG47" s="105" t="s">
        <v>3148</v>
      </c>
      <c r="BH47" s="105" t="s">
        <v>3148</v>
      </c>
      <c r="BI47" s="105" t="s">
        <v>3287</v>
      </c>
      <c r="BJ47" s="105" t="s">
        <v>3287</v>
      </c>
      <c r="BK47" s="2"/>
      <c r="BL47" s="3"/>
      <c r="BM47" s="3"/>
      <c r="BN47" s="3"/>
      <c r="BO47" s="3"/>
    </row>
    <row r="48" spans="1:67" ht="15">
      <c r="A48" s="65" t="s">
        <v>233</v>
      </c>
      <c r="B48" s="66"/>
      <c r="C48" s="66"/>
      <c r="D48" s="67">
        <v>5</v>
      </c>
      <c r="E48" s="108">
        <v>50</v>
      </c>
      <c r="F48" s="87" t="s">
        <v>824</v>
      </c>
      <c r="G48" s="106"/>
      <c r="H48" s="70"/>
      <c r="I48" s="71"/>
      <c r="J48" s="110"/>
      <c r="K48" s="70" t="s">
        <v>3384</v>
      </c>
      <c r="L48" s="111"/>
      <c r="M48" s="74">
        <v>849.73095703125</v>
      </c>
      <c r="N48" s="74">
        <v>8430.5576171875</v>
      </c>
      <c r="O48" s="75"/>
      <c r="P48" s="76"/>
      <c r="Q48" s="76"/>
      <c r="R48" s="115"/>
      <c r="S48" s="48">
        <v>0</v>
      </c>
      <c r="T48" s="48">
        <v>1</v>
      </c>
      <c r="U48" s="49">
        <v>0</v>
      </c>
      <c r="V48" s="49">
        <v>0.003906</v>
      </c>
      <c r="W48" s="49">
        <v>0.004793</v>
      </c>
      <c r="X48" s="49">
        <v>0.332358</v>
      </c>
      <c r="Y48" s="49">
        <v>0</v>
      </c>
      <c r="Z48" s="49">
        <v>0</v>
      </c>
      <c r="AA48" s="72">
        <v>48</v>
      </c>
      <c r="AB48" s="72"/>
      <c r="AC48" s="73"/>
      <c r="AD48" s="79" t="s">
        <v>2222</v>
      </c>
      <c r="AE48" s="79">
        <v>1430</v>
      </c>
      <c r="AF48" s="79">
        <v>1315</v>
      </c>
      <c r="AG48" s="79">
        <v>415</v>
      </c>
      <c r="AH48" s="79">
        <v>854</v>
      </c>
      <c r="AI48" s="79"/>
      <c r="AJ48" s="79" t="s">
        <v>2327</v>
      </c>
      <c r="AK48" s="79" t="s">
        <v>2423</v>
      </c>
      <c r="AL48" s="82" t="s">
        <v>2500</v>
      </c>
      <c r="AM48" s="79"/>
      <c r="AN48" s="81">
        <v>43203.88917824074</v>
      </c>
      <c r="AO48" s="82" t="s">
        <v>2578</v>
      </c>
      <c r="AP48" s="79" t="b">
        <v>1</v>
      </c>
      <c r="AQ48" s="79" t="b">
        <v>0</v>
      </c>
      <c r="AR48" s="79" t="b">
        <v>0</v>
      </c>
      <c r="AS48" s="79" t="s">
        <v>2139</v>
      </c>
      <c r="AT48" s="79">
        <v>9</v>
      </c>
      <c r="AU48" s="79"/>
      <c r="AV48" s="79" t="b">
        <v>0</v>
      </c>
      <c r="AW48" s="79" t="s">
        <v>2673</v>
      </c>
      <c r="AX48" s="82" t="s">
        <v>2701</v>
      </c>
      <c r="AY48" s="79" t="s">
        <v>66</v>
      </c>
      <c r="AZ48" s="78" t="str">
        <f>REPLACE(INDEX(GroupVertices[Group],MATCH(Vertices[[#This Row],[Vertex]],GroupVertices[Vertex],0)),1,1,"")</f>
        <v>1</v>
      </c>
      <c r="BA48" s="48"/>
      <c r="BB48" s="48"/>
      <c r="BC48" s="48"/>
      <c r="BD48" s="48"/>
      <c r="BE48" s="48" t="s">
        <v>3122</v>
      </c>
      <c r="BF48" s="48" t="s">
        <v>3129</v>
      </c>
      <c r="BG48" s="105" t="s">
        <v>3152</v>
      </c>
      <c r="BH48" s="105" t="s">
        <v>3230</v>
      </c>
      <c r="BI48" s="105" t="s">
        <v>3291</v>
      </c>
      <c r="BJ48" s="105" t="s">
        <v>3291</v>
      </c>
      <c r="BK48" s="2"/>
      <c r="BL48" s="3"/>
      <c r="BM48" s="3"/>
      <c r="BN48" s="3"/>
      <c r="BO48" s="3"/>
    </row>
    <row r="49" spans="1:67" ht="15">
      <c r="A49" s="65" t="s">
        <v>234</v>
      </c>
      <c r="B49" s="66"/>
      <c r="C49" s="66"/>
      <c r="D49" s="67">
        <v>5</v>
      </c>
      <c r="E49" s="108">
        <v>50</v>
      </c>
      <c r="F49" s="87" t="s">
        <v>825</v>
      </c>
      <c r="G49" s="106"/>
      <c r="H49" s="70"/>
      <c r="I49" s="71"/>
      <c r="J49" s="110"/>
      <c r="K49" s="70" t="s">
        <v>3384</v>
      </c>
      <c r="L49" s="111"/>
      <c r="M49" s="74">
        <v>3974.75439453125</v>
      </c>
      <c r="N49" s="74">
        <v>6913.01123046875</v>
      </c>
      <c r="O49" s="75"/>
      <c r="P49" s="76"/>
      <c r="Q49" s="76"/>
      <c r="R49" s="115"/>
      <c r="S49" s="48">
        <v>0</v>
      </c>
      <c r="T49" s="48">
        <v>1</v>
      </c>
      <c r="U49" s="49">
        <v>0</v>
      </c>
      <c r="V49" s="49">
        <v>0.003906</v>
      </c>
      <c r="W49" s="49">
        <v>0.004793</v>
      </c>
      <c r="X49" s="49">
        <v>0.332358</v>
      </c>
      <c r="Y49" s="49">
        <v>0</v>
      </c>
      <c r="Z49" s="49">
        <v>0</v>
      </c>
      <c r="AA49" s="72">
        <v>49</v>
      </c>
      <c r="AB49" s="72"/>
      <c r="AC49" s="73"/>
      <c r="AD49" s="79" t="s">
        <v>2223</v>
      </c>
      <c r="AE49" s="79">
        <v>398</v>
      </c>
      <c r="AF49" s="79">
        <v>441</v>
      </c>
      <c r="AG49" s="79">
        <v>1148</v>
      </c>
      <c r="AH49" s="79">
        <v>2316</v>
      </c>
      <c r="AI49" s="79"/>
      <c r="AJ49" s="79" t="s">
        <v>2328</v>
      </c>
      <c r="AK49" s="79" t="s">
        <v>2424</v>
      </c>
      <c r="AL49" s="82" t="s">
        <v>2501</v>
      </c>
      <c r="AM49" s="79"/>
      <c r="AN49" s="81">
        <v>43331.03425925926</v>
      </c>
      <c r="AO49" s="82" t="s">
        <v>2579</v>
      </c>
      <c r="AP49" s="79" t="b">
        <v>0</v>
      </c>
      <c r="AQ49" s="79" t="b">
        <v>0</v>
      </c>
      <c r="AR49" s="79" t="b">
        <v>0</v>
      </c>
      <c r="AS49" s="79" t="s">
        <v>2139</v>
      </c>
      <c r="AT49" s="79">
        <v>2</v>
      </c>
      <c r="AU49" s="82" t="s">
        <v>2651</v>
      </c>
      <c r="AV49" s="79" t="b">
        <v>0</v>
      </c>
      <c r="AW49" s="79" t="s">
        <v>2673</v>
      </c>
      <c r="AX49" s="82" t="s">
        <v>2702</v>
      </c>
      <c r="AY49" s="79" t="s">
        <v>66</v>
      </c>
      <c r="AZ49" s="78" t="str">
        <f>REPLACE(INDEX(GroupVertices[Group],MATCH(Vertices[[#This Row],[Vertex]],GroupVertices[Vertex],0)),1,1,"")</f>
        <v>1</v>
      </c>
      <c r="BA49" s="48"/>
      <c r="BB49" s="48"/>
      <c r="BC49" s="48"/>
      <c r="BD49" s="48"/>
      <c r="BE49" s="48" t="s">
        <v>787</v>
      </c>
      <c r="BF49" s="48" t="s">
        <v>787</v>
      </c>
      <c r="BG49" s="105" t="s">
        <v>3153</v>
      </c>
      <c r="BH49" s="105" t="s">
        <v>3153</v>
      </c>
      <c r="BI49" s="105" t="s">
        <v>3292</v>
      </c>
      <c r="BJ49" s="105" t="s">
        <v>3292</v>
      </c>
      <c r="BK49" s="2"/>
      <c r="BL49" s="3"/>
      <c r="BM49" s="3"/>
      <c r="BN49" s="3"/>
      <c r="BO49" s="3"/>
    </row>
    <row r="50" spans="1:67" ht="15">
      <c r="A50" s="65" t="s">
        <v>240</v>
      </c>
      <c r="B50" s="66"/>
      <c r="C50" s="66"/>
      <c r="D50" s="67">
        <v>5</v>
      </c>
      <c r="E50" s="108">
        <v>50</v>
      </c>
      <c r="F50" s="87" t="s">
        <v>831</v>
      </c>
      <c r="G50" s="106"/>
      <c r="H50" s="70"/>
      <c r="I50" s="71"/>
      <c r="J50" s="110"/>
      <c r="K50" s="70" t="s">
        <v>3384</v>
      </c>
      <c r="L50" s="111"/>
      <c r="M50" s="74">
        <v>1390.04345703125</v>
      </c>
      <c r="N50" s="74">
        <v>5945.56201171875</v>
      </c>
      <c r="O50" s="75"/>
      <c r="P50" s="76"/>
      <c r="Q50" s="76"/>
      <c r="R50" s="115"/>
      <c r="S50" s="48">
        <v>0</v>
      </c>
      <c r="T50" s="48">
        <v>1</v>
      </c>
      <c r="U50" s="49">
        <v>0</v>
      </c>
      <c r="V50" s="49">
        <v>0.003906</v>
      </c>
      <c r="W50" s="49">
        <v>0.004793</v>
      </c>
      <c r="X50" s="49">
        <v>0.332358</v>
      </c>
      <c r="Y50" s="49">
        <v>0</v>
      </c>
      <c r="Z50" s="49">
        <v>0</v>
      </c>
      <c r="AA50" s="72">
        <v>50</v>
      </c>
      <c r="AB50" s="72"/>
      <c r="AC50" s="73"/>
      <c r="AD50" s="79" t="s">
        <v>2230</v>
      </c>
      <c r="AE50" s="79">
        <v>371</v>
      </c>
      <c r="AF50" s="79">
        <v>309</v>
      </c>
      <c r="AG50" s="79">
        <v>5927</v>
      </c>
      <c r="AH50" s="79">
        <v>166</v>
      </c>
      <c r="AI50" s="79"/>
      <c r="AJ50" s="79" t="s">
        <v>2333</v>
      </c>
      <c r="AK50" s="79" t="s">
        <v>2430</v>
      </c>
      <c r="AL50" s="82" t="s">
        <v>2505</v>
      </c>
      <c r="AM50" s="79"/>
      <c r="AN50" s="81">
        <v>40081.665972222225</v>
      </c>
      <c r="AO50" s="82" t="s">
        <v>2583</v>
      </c>
      <c r="AP50" s="79" t="b">
        <v>0</v>
      </c>
      <c r="AQ50" s="79" t="b">
        <v>0</v>
      </c>
      <c r="AR50" s="79" t="b">
        <v>0</v>
      </c>
      <c r="AS50" s="79" t="s">
        <v>2139</v>
      </c>
      <c r="AT50" s="79">
        <v>16</v>
      </c>
      <c r="AU50" s="82" t="s">
        <v>2656</v>
      </c>
      <c r="AV50" s="79" t="b">
        <v>0</v>
      </c>
      <c r="AW50" s="79" t="s">
        <v>2673</v>
      </c>
      <c r="AX50" s="82" t="s">
        <v>2709</v>
      </c>
      <c r="AY50" s="79" t="s">
        <v>66</v>
      </c>
      <c r="AZ50" s="78" t="str">
        <f>REPLACE(INDEX(GroupVertices[Group],MATCH(Vertices[[#This Row],[Vertex]],GroupVertices[Vertex],0)),1,1,"")</f>
        <v>1</v>
      </c>
      <c r="BA50" s="48" t="s">
        <v>747</v>
      </c>
      <c r="BB50" s="48" t="s">
        <v>747</v>
      </c>
      <c r="BC50" s="48" t="s">
        <v>780</v>
      </c>
      <c r="BD50" s="48" t="s">
        <v>780</v>
      </c>
      <c r="BE50" s="48" t="s">
        <v>787</v>
      </c>
      <c r="BF50" s="48" t="s">
        <v>787</v>
      </c>
      <c r="BG50" s="105" t="s">
        <v>3158</v>
      </c>
      <c r="BH50" s="105" t="s">
        <v>3158</v>
      </c>
      <c r="BI50" s="105" t="s">
        <v>3297</v>
      </c>
      <c r="BJ50" s="105" t="s">
        <v>3297</v>
      </c>
      <c r="BK50" s="2"/>
      <c r="BL50" s="3"/>
      <c r="BM50" s="3"/>
      <c r="BN50" s="3"/>
      <c r="BO50" s="3"/>
    </row>
    <row r="51" spans="1:67" ht="15">
      <c r="A51" s="65" t="s">
        <v>244</v>
      </c>
      <c r="B51" s="66"/>
      <c r="C51" s="66"/>
      <c r="D51" s="67">
        <v>5</v>
      </c>
      <c r="E51" s="108">
        <v>50</v>
      </c>
      <c r="F51" s="87" t="s">
        <v>835</v>
      </c>
      <c r="G51" s="106"/>
      <c r="H51" s="70"/>
      <c r="I51" s="71"/>
      <c r="J51" s="110"/>
      <c r="K51" s="70" t="s">
        <v>3384</v>
      </c>
      <c r="L51" s="111"/>
      <c r="M51" s="74">
        <v>3907.486572265625</v>
      </c>
      <c r="N51" s="74">
        <v>8074.6533203125</v>
      </c>
      <c r="O51" s="75"/>
      <c r="P51" s="76"/>
      <c r="Q51" s="76"/>
      <c r="R51" s="115"/>
      <c r="S51" s="48">
        <v>0</v>
      </c>
      <c r="T51" s="48">
        <v>1</v>
      </c>
      <c r="U51" s="49">
        <v>0</v>
      </c>
      <c r="V51" s="49">
        <v>0.003906</v>
      </c>
      <c r="W51" s="49">
        <v>0.004793</v>
      </c>
      <c r="X51" s="49">
        <v>0.332358</v>
      </c>
      <c r="Y51" s="49">
        <v>0</v>
      </c>
      <c r="Z51" s="49">
        <v>0</v>
      </c>
      <c r="AA51" s="72">
        <v>51</v>
      </c>
      <c r="AB51" s="72"/>
      <c r="AC51" s="73"/>
      <c r="AD51" s="79" t="s">
        <v>2233</v>
      </c>
      <c r="AE51" s="79">
        <v>172</v>
      </c>
      <c r="AF51" s="79">
        <v>231</v>
      </c>
      <c r="AG51" s="79">
        <v>319</v>
      </c>
      <c r="AH51" s="79">
        <v>249</v>
      </c>
      <c r="AI51" s="79"/>
      <c r="AJ51" s="79" t="s">
        <v>2337</v>
      </c>
      <c r="AK51" s="79" t="s">
        <v>2157</v>
      </c>
      <c r="AL51" s="82" t="s">
        <v>2508</v>
      </c>
      <c r="AM51" s="79"/>
      <c r="AN51" s="81">
        <v>43103.175092592595</v>
      </c>
      <c r="AO51" s="82" t="s">
        <v>2587</v>
      </c>
      <c r="AP51" s="79" t="b">
        <v>0</v>
      </c>
      <c r="AQ51" s="79" t="b">
        <v>0</v>
      </c>
      <c r="AR51" s="79" t="b">
        <v>0</v>
      </c>
      <c r="AS51" s="79" t="s">
        <v>2139</v>
      </c>
      <c r="AT51" s="79">
        <v>5</v>
      </c>
      <c r="AU51" s="82" t="s">
        <v>2651</v>
      </c>
      <c r="AV51" s="79" t="b">
        <v>0</v>
      </c>
      <c r="AW51" s="79" t="s">
        <v>2673</v>
      </c>
      <c r="AX51" s="82" t="s">
        <v>2713</v>
      </c>
      <c r="AY51" s="79" t="s">
        <v>66</v>
      </c>
      <c r="AZ51" s="78" t="str">
        <f>REPLACE(INDEX(GroupVertices[Group],MATCH(Vertices[[#This Row],[Vertex]],GroupVertices[Vertex],0)),1,1,"")</f>
        <v>1</v>
      </c>
      <c r="BA51" s="48"/>
      <c r="BB51" s="48"/>
      <c r="BC51" s="48"/>
      <c r="BD51" s="48"/>
      <c r="BE51" s="48"/>
      <c r="BF51" s="48"/>
      <c r="BG51" s="105" t="s">
        <v>3160</v>
      </c>
      <c r="BH51" s="105" t="s">
        <v>3160</v>
      </c>
      <c r="BI51" s="105" t="s">
        <v>3299</v>
      </c>
      <c r="BJ51" s="105" t="s">
        <v>3299</v>
      </c>
      <c r="BK51" s="2"/>
      <c r="BL51" s="3"/>
      <c r="BM51" s="3"/>
      <c r="BN51" s="3"/>
      <c r="BO51" s="3"/>
    </row>
    <row r="52" spans="1:67" ht="15">
      <c r="A52" s="65" t="s">
        <v>252</v>
      </c>
      <c r="B52" s="66"/>
      <c r="C52" s="66"/>
      <c r="D52" s="67">
        <v>5</v>
      </c>
      <c r="E52" s="108">
        <v>50</v>
      </c>
      <c r="F52" s="87" t="s">
        <v>842</v>
      </c>
      <c r="G52" s="106"/>
      <c r="H52" s="70"/>
      <c r="I52" s="71"/>
      <c r="J52" s="110"/>
      <c r="K52" s="70" t="s">
        <v>3384</v>
      </c>
      <c r="L52" s="111"/>
      <c r="M52" s="74">
        <v>949.6083374023438</v>
      </c>
      <c r="N52" s="74">
        <v>4712.66845703125</v>
      </c>
      <c r="O52" s="75"/>
      <c r="P52" s="76"/>
      <c r="Q52" s="76"/>
      <c r="R52" s="115"/>
      <c r="S52" s="48">
        <v>0</v>
      </c>
      <c r="T52" s="48">
        <v>1</v>
      </c>
      <c r="U52" s="49">
        <v>0</v>
      </c>
      <c r="V52" s="49">
        <v>0.003906</v>
      </c>
      <c r="W52" s="49">
        <v>0.004793</v>
      </c>
      <c r="X52" s="49">
        <v>0.332358</v>
      </c>
      <c r="Y52" s="49">
        <v>0</v>
      </c>
      <c r="Z52" s="49">
        <v>0</v>
      </c>
      <c r="AA52" s="72">
        <v>52</v>
      </c>
      <c r="AB52" s="72"/>
      <c r="AC52" s="73"/>
      <c r="AD52" s="79" t="s">
        <v>2240</v>
      </c>
      <c r="AE52" s="79">
        <v>886</v>
      </c>
      <c r="AF52" s="79">
        <v>803</v>
      </c>
      <c r="AG52" s="79">
        <v>3168</v>
      </c>
      <c r="AH52" s="79">
        <v>450</v>
      </c>
      <c r="AI52" s="79"/>
      <c r="AJ52" s="79" t="s">
        <v>2345</v>
      </c>
      <c r="AK52" s="79" t="s">
        <v>2162</v>
      </c>
      <c r="AL52" s="79"/>
      <c r="AM52" s="79"/>
      <c r="AN52" s="81">
        <v>42616.04115740741</v>
      </c>
      <c r="AO52" s="82" t="s">
        <v>2594</v>
      </c>
      <c r="AP52" s="79" t="b">
        <v>0</v>
      </c>
      <c r="AQ52" s="79" t="b">
        <v>0</v>
      </c>
      <c r="AR52" s="79" t="b">
        <v>1</v>
      </c>
      <c r="AS52" s="79" t="s">
        <v>2139</v>
      </c>
      <c r="AT52" s="79">
        <v>30</v>
      </c>
      <c r="AU52" s="82" t="s">
        <v>2651</v>
      </c>
      <c r="AV52" s="79" t="b">
        <v>0</v>
      </c>
      <c r="AW52" s="79" t="s">
        <v>2673</v>
      </c>
      <c r="AX52" s="82" t="s">
        <v>2721</v>
      </c>
      <c r="AY52" s="79" t="s">
        <v>66</v>
      </c>
      <c r="AZ52" s="78" t="str">
        <f>REPLACE(INDEX(GroupVertices[Group],MATCH(Vertices[[#This Row],[Vertex]],GroupVertices[Vertex],0)),1,1,"")</f>
        <v>1</v>
      </c>
      <c r="BA52" s="48"/>
      <c r="BB52" s="48"/>
      <c r="BC52" s="48"/>
      <c r="BD52" s="48"/>
      <c r="BE52" s="48" t="s">
        <v>787</v>
      </c>
      <c r="BF52" s="48" t="s">
        <v>787</v>
      </c>
      <c r="BG52" s="105" t="s">
        <v>3167</v>
      </c>
      <c r="BH52" s="105" t="s">
        <v>3167</v>
      </c>
      <c r="BI52" s="105" t="s">
        <v>3305</v>
      </c>
      <c r="BJ52" s="105" t="s">
        <v>3305</v>
      </c>
      <c r="BK52" s="2"/>
      <c r="BL52" s="3"/>
      <c r="BM52" s="3"/>
      <c r="BN52" s="3"/>
      <c r="BO52" s="3"/>
    </row>
    <row r="53" spans="1:67" ht="15">
      <c r="A53" s="65" t="s">
        <v>253</v>
      </c>
      <c r="B53" s="66"/>
      <c r="C53" s="66"/>
      <c r="D53" s="67">
        <v>5</v>
      </c>
      <c r="E53" s="108">
        <v>50</v>
      </c>
      <c r="F53" s="87" t="s">
        <v>843</v>
      </c>
      <c r="G53" s="106"/>
      <c r="H53" s="70"/>
      <c r="I53" s="71"/>
      <c r="J53" s="110"/>
      <c r="K53" s="70" t="s">
        <v>3384</v>
      </c>
      <c r="L53" s="111"/>
      <c r="M53" s="74">
        <v>1139.5762939453125</v>
      </c>
      <c r="N53" s="74">
        <v>7230.6005859375</v>
      </c>
      <c r="O53" s="75"/>
      <c r="P53" s="76"/>
      <c r="Q53" s="76"/>
      <c r="R53" s="115"/>
      <c r="S53" s="48">
        <v>0</v>
      </c>
      <c r="T53" s="48">
        <v>1</v>
      </c>
      <c r="U53" s="49">
        <v>0</v>
      </c>
      <c r="V53" s="49">
        <v>0.003906</v>
      </c>
      <c r="W53" s="49">
        <v>0.004793</v>
      </c>
      <c r="X53" s="49">
        <v>0.332358</v>
      </c>
      <c r="Y53" s="49">
        <v>0</v>
      </c>
      <c r="Z53" s="49">
        <v>0</v>
      </c>
      <c r="AA53" s="72">
        <v>53</v>
      </c>
      <c r="AB53" s="72"/>
      <c r="AC53" s="73"/>
      <c r="AD53" s="79" t="s">
        <v>2241</v>
      </c>
      <c r="AE53" s="79">
        <v>13</v>
      </c>
      <c r="AF53" s="79">
        <v>4</v>
      </c>
      <c r="AG53" s="79">
        <v>10</v>
      </c>
      <c r="AH53" s="79">
        <v>2</v>
      </c>
      <c r="AI53" s="79"/>
      <c r="AJ53" s="79"/>
      <c r="AK53" s="79"/>
      <c r="AL53" s="79"/>
      <c r="AM53" s="79"/>
      <c r="AN53" s="81">
        <v>43501.93777777778</v>
      </c>
      <c r="AO53" s="79"/>
      <c r="AP53" s="79" t="b">
        <v>1</v>
      </c>
      <c r="AQ53" s="79" t="b">
        <v>0</v>
      </c>
      <c r="AR53" s="79" t="b">
        <v>0</v>
      </c>
      <c r="AS53" s="79" t="s">
        <v>2139</v>
      </c>
      <c r="AT53" s="79">
        <v>0</v>
      </c>
      <c r="AU53" s="79"/>
      <c r="AV53" s="79" t="b">
        <v>0</v>
      </c>
      <c r="AW53" s="79" t="s">
        <v>2673</v>
      </c>
      <c r="AX53" s="82" t="s">
        <v>2722</v>
      </c>
      <c r="AY53" s="79" t="s">
        <v>66</v>
      </c>
      <c r="AZ53" s="78" t="str">
        <f>REPLACE(INDEX(GroupVertices[Group],MATCH(Vertices[[#This Row],[Vertex]],GroupVertices[Vertex],0)),1,1,"")</f>
        <v>1</v>
      </c>
      <c r="BA53" s="48"/>
      <c r="BB53" s="48"/>
      <c r="BC53" s="48"/>
      <c r="BD53" s="48"/>
      <c r="BE53" s="48" t="s">
        <v>787</v>
      </c>
      <c r="BF53" s="48" t="s">
        <v>787</v>
      </c>
      <c r="BG53" s="105" t="s">
        <v>3168</v>
      </c>
      <c r="BH53" s="105" t="s">
        <v>3168</v>
      </c>
      <c r="BI53" s="105" t="s">
        <v>3306</v>
      </c>
      <c r="BJ53" s="105" t="s">
        <v>3306</v>
      </c>
      <c r="BK53" s="2"/>
      <c r="BL53" s="3"/>
      <c r="BM53" s="3"/>
      <c r="BN53" s="3"/>
      <c r="BO53" s="3"/>
    </row>
    <row r="54" spans="1:67" ht="15">
      <c r="A54" s="65" t="s">
        <v>260</v>
      </c>
      <c r="B54" s="66"/>
      <c r="C54" s="66"/>
      <c r="D54" s="67">
        <v>5</v>
      </c>
      <c r="E54" s="108">
        <v>50</v>
      </c>
      <c r="F54" s="87" t="s">
        <v>850</v>
      </c>
      <c r="G54" s="106"/>
      <c r="H54" s="70"/>
      <c r="I54" s="71"/>
      <c r="J54" s="110"/>
      <c r="K54" s="70" t="s">
        <v>3384</v>
      </c>
      <c r="L54" s="111"/>
      <c r="M54" s="74">
        <v>2961.27099609375</v>
      </c>
      <c r="N54" s="74">
        <v>9822.0263671875</v>
      </c>
      <c r="O54" s="75"/>
      <c r="P54" s="76"/>
      <c r="Q54" s="76"/>
      <c r="R54" s="115"/>
      <c r="S54" s="48">
        <v>0</v>
      </c>
      <c r="T54" s="48">
        <v>1</v>
      </c>
      <c r="U54" s="49">
        <v>0</v>
      </c>
      <c r="V54" s="49">
        <v>0.003906</v>
      </c>
      <c r="W54" s="49">
        <v>0.004793</v>
      </c>
      <c r="X54" s="49">
        <v>0.332358</v>
      </c>
      <c r="Y54" s="49">
        <v>0</v>
      </c>
      <c r="Z54" s="49">
        <v>0</v>
      </c>
      <c r="AA54" s="72">
        <v>54</v>
      </c>
      <c r="AB54" s="72"/>
      <c r="AC54" s="73"/>
      <c r="AD54" s="79" t="s">
        <v>2252</v>
      </c>
      <c r="AE54" s="79">
        <v>244</v>
      </c>
      <c r="AF54" s="79">
        <v>178</v>
      </c>
      <c r="AG54" s="79">
        <v>4403</v>
      </c>
      <c r="AH54" s="79">
        <v>67</v>
      </c>
      <c r="AI54" s="79"/>
      <c r="AJ54" s="79" t="s">
        <v>2357</v>
      </c>
      <c r="AK54" s="79" t="s">
        <v>2446</v>
      </c>
      <c r="AL54" s="79"/>
      <c r="AM54" s="79"/>
      <c r="AN54" s="81">
        <v>42934.774305555555</v>
      </c>
      <c r="AO54" s="82" t="s">
        <v>2604</v>
      </c>
      <c r="AP54" s="79" t="b">
        <v>0</v>
      </c>
      <c r="AQ54" s="79" t="b">
        <v>0</v>
      </c>
      <c r="AR54" s="79" t="b">
        <v>0</v>
      </c>
      <c r="AS54" s="79" t="s">
        <v>2139</v>
      </c>
      <c r="AT54" s="79">
        <v>2</v>
      </c>
      <c r="AU54" s="82" t="s">
        <v>2651</v>
      </c>
      <c r="AV54" s="79" t="b">
        <v>0</v>
      </c>
      <c r="AW54" s="79" t="s">
        <v>2673</v>
      </c>
      <c r="AX54" s="82" t="s">
        <v>2734</v>
      </c>
      <c r="AY54" s="79" t="s">
        <v>66</v>
      </c>
      <c r="AZ54" s="78" t="str">
        <f>REPLACE(INDEX(GroupVertices[Group],MATCH(Vertices[[#This Row],[Vertex]],GroupVertices[Vertex],0)),1,1,"")</f>
        <v>1</v>
      </c>
      <c r="BA54" s="48"/>
      <c r="BB54" s="48"/>
      <c r="BC54" s="48"/>
      <c r="BD54" s="48"/>
      <c r="BE54" s="48" t="s">
        <v>789</v>
      </c>
      <c r="BF54" s="48" t="s">
        <v>793</v>
      </c>
      <c r="BG54" s="105" t="s">
        <v>3173</v>
      </c>
      <c r="BH54" s="105" t="s">
        <v>3238</v>
      </c>
      <c r="BI54" s="105" t="s">
        <v>3311</v>
      </c>
      <c r="BJ54" s="105" t="s">
        <v>3364</v>
      </c>
      <c r="BK54" s="2"/>
      <c r="BL54" s="3"/>
      <c r="BM54" s="3"/>
      <c r="BN54" s="3"/>
      <c r="BO54" s="3"/>
    </row>
    <row r="55" spans="1:67" ht="15">
      <c r="A55" s="65" t="s">
        <v>261</v>
      </c>
      <c r="B55" s="66"/>
      <c r="C55" s="66"/>
      <c r="D55" s="67">
        <v>5</v>
      </c>
      <c r="E55" s="108">
        <v>50</v>
      </c>
      <c r="F55" s="87" t="s">
        <v>851</v>
      </c>
      <c r="G55" s="106"/>
      <c r="H55" s="70"/>
      <c r="I55" s="71"/>
      <c r="J55" s="110"/>
      <c r="K55" s="70" t="s">
        <v>3384</v>
      </c>
      <c r="L55" s="111"/>
      <c r="M55" s="74">
        <v>2874.591552734375</v>
      </c>
      <c r="N55" s="74">
        <v>5232.33251953125</v>
      </c>
      <c r="O55" s="75"/>
      <c r="P55" s="76"/>
      <c r="Q55" s="76"/>
      <c r="R55" s="115"/>
      <c r="S55" s="48">
        <v>0</v>
      </c>
      <c r="T55" s="48">
        <v>1</v>
      </c>
      <c r="U55" s="49">
        <v>0</v>
      </c>
      <c r="V55" s="49">
        <v>0.003906</v>
      </c>
      <c r="W55" s="49">
        <v>0.004793</v>
      </c>
      <c r="X55" s="49">
        <v>0.332358</v>
      </c>
      <c r="Y55" s="49">
        <v>0</v>
      </c>
      <c r="Z55" s="49">
        <v>0</v>
      </c>
      <c r="AA55" s="72">
        <v>55</v>
      </c>
      <c r="AB55" s="72"/>
      <c r="AC55" s="73"/>
      <c r="AD55" s="79" t="s">
        <v>2253</v>
      </c>
      <c r="AE55" s="79">
        <v>1908</v>
      </c>
      <c r="AF55" s="79">
        <v>3634</v>
      </c>
      <c r="AG55" s="79">
        <v>72835</v>
      </c>
      <c r="AH55" s="79">
        <v>249392</v>
      </c>
      <c r="AI55" s="79"/>
      <c r="AJ55" s="79" t="s">
        <v>2358</v>
      </c>
      <c r="AK55" s="79" t="s">
        <v>2447</v>
      </c>
      <c r="AL55" s="82" t="s">
        <v>2520</v>
      </c>
      <c r="AM55" s="79"/>
      <c r="AN55" s="81">
        <v>42122.9083912037</v>
      </c>
      <c r="AO55" s="82" t="s">
        <v>2605</v>
      </c>
      <c r="AP55" s="79" t="b">
        <v>1</v>
      </c>
      <c r="AQ55" s="79" t="b">
        <v>0</v>
      </c>
      <c r="AR55" s="79" t="b">
        <v>0</v>
      </c>
      <c r="AS55" s="79" t="s">
        <v>2139</v>
      </c>
      <c r="AT55" s="79">
        <v>94</v>
      </c>
      <c r="AU55" s="82" t="s">
        <v>2651</v>
      </c>
      <c r="AV55" s="79" t="b">
        <v>0</v>
      </c>
      <c r="AW55" s="79" t="s">
        <v>2673</v>
      </c>
      <c r="AX55" s="82" t="s">
        <v>2735</v>
      </c>
      <c r="AY55" s="79" t="s">
        <v>66</v>
      </c>
      <c r="AZ55" s="78" t="str">
        <f>REPLACE(INDEX(GroupVertices[Group],MATCH(Vertices[[#This Row],[Vertex]],GroupVertices[Vertex],0)),1,1,"")</f>
        <v>1</v>
      </c>
      <c r="BA55" s="48"/>
      <c r="BB55" s="48"/>
      <c r="BC55" s="48"/>
      <c r="BD55" s="48"/>
      <c r="BE55" s="48" t="s">
        <v>787</v>
      </c>
      <c r="BF55" s="48" t="s">
        <v>787</v>
      </c>
      <c r="BG55" s="105" t="s">
        <v>3174</v>
      </c>
      <c r="BH55" s="105" t="s">
        <v>3174</v>
      </c>
      <c r="BI55" s="105" t="s">
        <v>3312</v>
      </c>
      <c r="BJ55" s="105" t="s">
        <v>3312</v>
      </c>
      <c r="BK55" s="2"/>
      <c r="BL55" s="3"/>
      <c r="BM55" s="3"/>
      <c r="BN55" s="3"/>
      <c r="BO55" s="3"/>
    </row>
    <row r="56" spans="1:67" ht="15">
      <c r="A56" s="65" t="s">
        <v>303</v>
      </c>
      <c r="B56" s="66"/>
      <c r="C56" s="66"/>
      <c r="D56" s="67">
        <v>5</v>
      </c>
      <c r="E56" s="108">
        <v>50</v>
      </c>
      <c r="F56" s="87" t="s">
        <v>893</v>
      </c>
      <c r="G56" s="106"/>
      <c r="H56" s="70"/>
      <c r="I56" s="71"/>
      <c r="J56" s="110"/>
      <c r="K56" s="70" t="s">
        <v>3384</v>
      </c>
      <c r="L56" s="111"/>
      <c r="M56" s="74">
        <v>176.45278930664062</v>
      </c>
      <c r="N56" s="74">
        <v>6357.728515625</v>
      </c>
      <c r="O56" s="75"/>
      <c r="P56" s="76"/>
      <c r="Q56" s="76"/>
      <c r="R56" s="115"/>
      <c r="S56" s="48">
        <v>0</v>
      </c>
      <c r="T56" s="48">
        <v>1</v>
      </c>
      <c r="U56" s="49">
        <v>0</v>
      </c>
      <c r="V56" s="49">
        <v>0.003906</v>
      </c>
      <c r="W56" s="49">
        <v>0.004793</v>
      </c>
      <c r="X56" s="49">
        <v>0.332358</v>
      </c>
      <c r="Y56" s="49">
        <v>0</v>
      </c>
      <c r="Z56" s="49">
        <v>0</v>
      </c>
      <c r="AA56" s="72">
        <v>56</v>
      </c>
      <c r="AB56" s="72"/>
      <c r="AC56" s="73"/>
      <c r="AD56" s="79" t="s">
        <v>2292</v>
      </c>
      <c r="AE56" s="79">
        <v>3732</v>
      </c>
      <c r="AF56" s="79">
        <v>3081</v>
      </c>
      <c r="AG56" s="79">
        <v>4551</v>
      </c>
      <c r="AH56" s="79">
        <v>175</v>
      </c>
      <c r="AI56" s="79"/>
      <c r="AJ56" s="79" t="s">
        <v>2398</v>
      </c>
      <c r="AK56" s="79" t="s">
        <v>2478</v>
      </c>
      <c r="AL56" s="82" t="s">
        <v>2548</v>
      </c>
      <c r="AM56" s="79"/>
      <c r="AN56" s="81">
        <v>41877.51224537037</v>
      </c>
      <c r="AO56" s="82" t="s">
        <v>2638</v>
      </c>
      <c r="AP56" s="79" t="b">
        <v>0</v>
      </c>
      <c r="AQ56" s="79" t="b">
        <v>0</v>
      </c>
      <c r="AR56" s="79" t="b">
        <v>1</v>
      </c>
      <c r="AS56" s="79" t="s">
        <v>2139</v>
      </c>
      <c r="AT56" s="79">
        <v>64</v>
      </c>
      <c r="AU56" s="82" t="s">
        <v>2651</v>
      </c>
      <c r="AV56" s="79" t="b">
        <v>0</v>
      </c>
      <c r="AW56" s="79" t="s">
        <v>2673</v>
      </c>
      <c r="AX56" s="82" t="s">
        <v>2776</v>
      </c>
      <c r="AY56" s="79" t="s">
        <v>66</v>
      </c>
      <c r="AZ56" s="78" t="str">
        <f>REPLACE(INDEX(GroupVertices[Group],MATCH(Vertices[[#This Row],[Vertex]],GroupVertices[Vertex],0)),1,1,"")</f>
        <v>1</v>
      </c>
      <c r="BA56" s="48"/>
      <c r="BB56" s="48"/>
      <c r="BC56" s="48"/>
      <c r="BD56" s="48"/>
      <c r="BE56" s="48" t="s">
        <v>787</v>
      </c>
      <c r="BF56" s="48" t="s">
        <v>787</v>
      </c>
      <c r="BG56" s="105" t="s">
        <v>3212</v>
      </c>
      <c r="BH56" s="105" t="s">
        <v>3212</v>
      </c>
      <c r="BI56" s="105" t="s">
        <v>3349</v>
      </c>
      <c r="BJ56" s="105" t="s">
        <v>3349</v>
      </c>
      <c r="BK56" s="2"/>
      <c r="BL56" s="3"/>
      <c r="BM56" s="3"/>
      <c r="BN56" s="3"/>
      <c r="BO56" s="3"/>
    </row>
    <row r="57" spans="1:67" ht="15">
      <c r="A57" s="65" t="s">
        <v>306</v>
      </c>
      <c r="B57" s="66"/>
      <c r="C57" s="66"/>
      <c r="D57" s="67">
        <v>5</v>
      </c>
      <c r="E57" s="108">
        <v>50</v>
      </c>
      <c r="F57" s="87" t="s">
        <v>896</v>
      </c>
      <c r="G57" s="106"/>
      <c r="H57" s="70"/>
      <c r="I57" s="71"/>
      <c r="J57" s="110"/>
      <c r="K57" s="70" t="s">
        <v>3384</v>
      </c>
      <c r="L57" s="111"/>
      <c r="M57" s="74">
        <v>2270.3662109375</v>
      </c>
      <c r="N57" s="74">
        <v>5023.37939453125</v>
      </c>
      <c r="O57" s="75"/>
      <c r="P57" s="76"/>
      <c r="Q57" s="76"/>
      <c r="R57" s="115"/>
      <c r="S57" s="48">
        <v>0</v>
      </c>
      <c r="T57" s="48">
        <v>1</v>
      </c>
      <c r="U57" s="49">
        <v>0</v>
      </c>
      <c r="V57" s="49">
        <v>0.003906</v>
      </c>
      <c r="W57" s="49">
        <v>0.004793</v>
      </c>
      <c r="X57" s="49">
        <v>0.332358</v>
      </c>
      <c r="Y57" s="49">
        <v>0</v>
      </c>
      <c r="Z57" s="49">
        <v>0</v>
      </c>
      <c r="AA57" s="72">
        <v>57</v>
      </c>
      <c r="AB57" s="72"/>
      <c r="AC57" s="73"/>
      <c r="AD57" s="79" t="s">
        <v>2294</v>
      </c>
      <c r="AE57" s="79">
        <v>360</v>
      </c>
      <c r="AF57" s="79">
        <v>54</v>
      </c>
      <c r="AG57" s="79">
        <v>9469</v>
      </c>
      <c r="AH57" s="79">
        <v>2252</v>
      </c>
      <c r="AI57" s="79"/>
      <c r="AJ57" s="79" t="s">
        <v>2400</v>
      </c>
      <c r="AK57" s="79" t="s">
        <v>2480</v>
      </c>
      <c r="AL57" s="82" t="s">
        <v>2550</v>
      </c>
      <c r="AM57" s="79"/>
      <c r="AN57" s="81">
        <v>43223.97542824074</v>
      </c>
      <c r="AO57" s="82" t="s">
        <v>2640</v>
      </c>
      <c r="AP57" s="79" t="b">
        <v>1</v>
      </c>
      <c r="AQ57" s="79" t="b">
        <v>0</v>
      </c>
      <c r="AR57" s="79" t="b">
        <v>0</v>
      </c>
      <c r="AS57" s="79" t="s">
        <v>2139</v>
      </c>
      <c r="AT57" s="79">
        <v>0</v>
      </c>
      <c r="AU57" s="79"/>
      <c r="AV57" s="79" t="b">
        <v>0</v>
      </c>
      <c r="AW57" s="79" t="s">
        <v>2673</v>
      </c>
      <c r="AX57" s="82" t="s">
        <v>2778</v>
      </c>
      <c r="AY57" s="79" t="s">
        <v>66</v>
      </c>
      <c r="AZ57" s="78" t="str">
        <f>REPLACE(INDEX(GroupVertices[Group],MATCH(Vertices[[#This Row],[Vertex]],GroupVertices[Vertex],0)),1,1,"")</f>
        <v>1</v>
      </c>
      <c r="BA57" s="48"/>
      <c r="BB57" s="48"/>
      <c r="BC57" s="48"/>
      <c r="BD57" s="48"/>
      <c r="BE57" s="48" t="s">
        <v>787</v>
      </c>
      <c r="BF57" s="48" t="s">
        <v>787</v>
      </c>
      <c r="BG57" s="105" t="s">
        <v>3214</v>
      </c>
      <c r="BH57" s="105" t="s">
        <v>3267</v>
      </c>
      <c r="BI57" s="105" t="s">
        <v>3351</v>
      </c>
      <c r="BJ57" s="105" t="s">
        <v>3351</v>
      </c>
      <c r="BK57" s="2"/>
      <c r="BL57" s="3"/>
      <c r="BM57" s="3"/>
      <c r="BN57" s="3"/>
      <c r="BO57" s="3"/>
    </row>
    <row r="58" spans="1:67" ht="15">
      <c r="A58" s="65" t="s">
        <v>314</v>
      </c>
      <c r="B58" s="66"/>
      <c r="C58" s="66"/>
      <c r="D58" s="67">
        <v>5.292362950943817</v>
      </c>
      <c r="E58" s="108">
        <v>55.319148936170215</v>
      </c>
      <c r="F58" s="87" t="s">
        <v>904</v>
      </c>
      <c r="G58" s="106"/>
      <c r="H58" s="70"/>
      <c r="I58" s="71"/>
      <c r="J58" s="110"/>
      <c r="K58" s="70" t="s">
        <v>3384</v>
      </c>
      <c r="L58" s="111"/>
      <c r="M58" s="74">
        <v>6606.84814453125</v>
      </c>
      <c r="N58" s="74">
        <v>4183.79296875</v>
      </c>
      <c r="O58" s="75"/>
      <c r="P58" s="76"/>
      <c r="Q58" s="76"/>
      <c r="R58" s="115"/>
      <c r="S58" s="48">
        <v>5</v>
      </c>
      <c r="T58" s="48">
        <v>1</v>
      </c>
      <c r="U58" s="49">
        <v>25.12482</v>
      </c>
      <c r="V58" s="49">
        <v>0.003891</v>
      </c>
      <c r="W58" s="49">
        <v>0.008863</v>
      </c>
      <c r="X58" s="49">
        <v>1.042414</v>
      </c>
      <c r="Y58" s="49">
        <v>0.4166666666666667</v>
      </c>
      <c r="Z58" s="49">
        <v>0</v>
      </c>
      <c r="AA58" s="72">
        <v>58</v>
      </c>
      <c r="AB58" s="72"/>
      <c r="AC58" s="73"/>
      <c r="AD58" s="79" t="s">
        <v>2276</v>
      </c>
      <c r="AE58" s="79">
        <v>290</v>
      </c>
      <c r="AF58" s="79">
        <v>269</v>
      </c>
      <c r="AG58" s="79">
        <v>5596</v>
      </c>
      <c r="AH58" s="79">
        <v>13339</v>
      </c>
      <c r="AI58" s="79"/>
      <c r="AJ58" s="79" t="s">
        <v>2383</v>
      </c>
      <c r="AK58" s="79" t="s">
        <v>2467</v>
      </c>
      <c r="AL58" s="82" t="s">
        <v>2536</v>
      </c>
      <c r="AM58" s="79"/>
      <c r="AN58" s="81">
        <v>41614.66826388889</v>
      </c>
      <c r="AO58" s="82" t="s">
        <v>2626</v>
      </c>
      <c r="AP58" s="79" t="b">
        <v>0</v>
      </c>
      <c r="AQ58" s="79" t="b">
        <v>0</v>
      </c>
      <c r="AR58" s="79" t="b">
        <v>0</v>
      </c>
      <c r="AS58" s="79" t="s">
        <v>2647</v>
      </c>
      <c r="AT58" s="79">
        <v>7</v>
      </c>
      <c r="AU58" s="82" t="s">
        <v>2651</v>
      </c>
      <c r="AV58" s="79" t="b">
        <v>0</v>
      </c>
      <c r="AW58" s="79" t="s">
        <v>2673</v>
      </c>
      <c r="AX58" s="82" t="s">
        <v>2760</v>
      </c>
      <c r="AY58" s="79" t="s">
        <v>66</v>
      </c>
      <c r="AZ58" s="78" t="str">
        <f>REPLACE(INDEX(GroupVertices[Group],MATCH(Vertices[[#This Row],[Vertex]],GroupVertices[Vertex],0)),1,1,"")</f>
        <v>4</v>
      </c>
      <c r="BA58" s="48" t="s">
        <v>3106</v>
      </c>
      <c r="BB58" s="48" t="s">
        <v>3106</v>
      </c>
      <c r="BC58" s="48" t="s">
        <v>780</v>
      </c>
      <c r="BD58" s="48" t="s">
        <v>780</v>
      </c>
      <c r="BE58" s="48" t="s">
        <v>787</v>
      </c>
      <c r="BF58" s="48" t="s">
        <v>787</v>
      </c>
      <c r="BG58" s="105" t="s">
        <v>3199</v>
      </c>
      <c r="BH58" s="105" t="s">
        <v>3256</v>
      </c>
      <c r="BI58" s="105" t="s">
        <v>3336</v>
      </c>
      <c r="BJ58" s="105" t="s">
        <v>3373</v>
      </c>
      <c r="BK58" s="2"/>
      <c r="BL58" s="3"/>
      <c r="BM58" s="3"/>
      <c r="BN58" s="3"/>
      <c r="BO58" s="3"/>
    </row>
    <row r="59" spans="1:67" ht="15">
      <c r="A59" s="65" t="s">
        <v>282</v>
      </c>
      <c r="B59" s="66"/>
      <c r="C59" s="66"/>
      <c r="D59" s="67">
        <v>5</v>
      </c>
      <c r="E59" s="108">
        <v>52.12765957446808</v>
      </c>
      <c r="F59" s="87" t="s">
        <v>872</v>
      </c>
      <c r="G59" s="106"/>
      <c r="H59" s="70"/>
      <c r="I59" s="71"/>
      <c r="J59" s="110"/>
      <c r="K59" s="70" t="s">
        <v>3384</v>
      </c>
      <c r="L59" s="111"/>
      <c r="M59" s="74">
        <v>4955.38525390625</v>
      </c>
      <c r="N59" s="74">
        <v>4259.6181640625</v>
      </c>
      <c r="O59" s="75"/>
      <c r="P59" s="76"/>
      <c r="Q59" s="76"/>
      <c r="R59" s="115"/>
      <c r="S59" s="48">
        <v>2</v>
      </c>
      <c r="T59" s="48">
        <v>2</v>
      </c>
      <c r="U59" s="49">
        <v>0</v>
      </c>
      <c r="V59" s="49">
        <v>0.003861</v>
      </c>
      <c r="W59" s="49">
        <v>0.007928</v>
      </c>
      <c r="X59" s="49">
        <v>0.654245</v>
      </c>
      <c r="Y59" s="49">
        <v>1</v>
      </c>
      <c r="Z59" s="49">
        <v>0</v>
      </c>
      <c r="AA59" s="72">
        <v>59</v>
      </c>
      <c r="AB59" s="72"/>
      <c r="AC59" s="73"/>
      <c r="AD59" s="79" t="s">
        <v>2273</v>
      </c>
      <c r="AE59" s="79">
        <v>256</v>
      </c>
      <c r="AF59" s="79">
        <v>386</v>
      </c>
      <c r="AG59" s="79">
        <v>14143</v>
      </c>
      <c r="AH59" s="79">
        <v>35010</v>
      </c>
      <c r="AI59" s="79"/>
      <c r="AJ59" s="79" t="s">
        <v>2380</v>
      </c>
      <c r="AK59" s="79" t="s">
        <v>2464</v>
      </c>
      <c r="AL59" s="79"/>
      <c r="AM59" s="79"/>
      <c r="AN59" s="81">
        <v>42942.417662037034</v>
      </c>
      <c r="AO59" s="82" t="s">
        <v>2623</v>
      </c>
      <c r="AP59" s="79" t="b">
        <v>0</v>
      </c>
      <c r="AQ59" s="79" t="b">
        <v>0</v>
      </c>
      <c r="AR59" s="79" t="b">
        <v>0</v>
      </c>
      <c r="AS59" s="79" t="s">
        <v>2139</v>
      </c>
      <c r="AT59" s="79">
        <v>8</v>
      </c>
      <c r="AU59" s="82" t="s">
        <v>2651</v>
      </c>
      <c r="AV59" s="79" t="b">
        <v>0</v>
      </c>
      <c r="AW59" s="79" t="s">
        <v>2673</v>
      </c>
      <c r="AX59" s="82" t="s">
        <v>2757</v>
      </c>
      <c r="AY59" s="79" t="s">
        <v>66</v>
      </c>
      <c r="AZ59" s="78" t="str">
        <f>REPLACE(INDEX(GroupVertices[Group],MATCH(Vertices[[#This Row],[Vertex]],GroupVertices[Vertex],0)),1,1,"")</f>
        <v>4</v>
      </c>
      <c r="BA59" s="48" t="s">
        <v>3109</v>
      </c>
      <c r="BB59" s="48" t="s">
        <v>3109</v>
      </c>
      <c r="BC59" s="48" t="s">
        <v>780</v>
      </c>
      <c r="BD59" s="48" t="s">
        <v>780</v>
      </c>
      <c r="BE59" s="48" t="s">
        <v>787</v>
      </c>
      <c r="BF59" s="48" t="s">
        <v>787</v>
      </c>
      <c r="BG59" s="105" t="s">
        <v>3196</v>
      </c>
      <c r="BH59" s="105" t="s">
        <v>3254</v>
      </c>
      <c r="BI59" s="105" t="s">
        <v>3333</v>
      </c>
      <c r="BJ59" s="105" t="s">
        <v>3333</v>
      </c>
      <c r="BK59" s="2"/>
      <c r="BL59" s="3"/>
      <c r="BM59" s="3"/>
      <c r="BN59" s="3"/>
      <c r="BO59" s="3"/>
    </row>
    <row r="60" spans="1:67" ht="15">
      <c r="A60" s="65" t="s">
        <v>318</v>
      </c>
      <c r="B60" s="66"/>
      <c r="C60" s="66"/>
      <c r="D60" s="67">
        <v>5.16290987609915</v>
      </c>
      <c r="E60" s="108">
        <v>58.51063829787234</v>
      </c>
      <c r="F60" s="87" t="s">
        <v>2665</v>
      </c>
      <c r="G60" s="106"/>
      <c r="H60" s="70"/>
      <c r="I60" s="71"/>
      <c r="J60" s="110"/>
      <c r="K60" s="70" t="s">
        <v>3384</v>
      </c>
      <c r="L60" s="111"/>
      <c r="M60" s="74">
        <v>9323.2802734375</v>
      </c>
      <c r="N60" s="74">
        <v>5278.36328125</v>
      </c>
      <c r="O60" s="75"/>
      <c r="P60" s="76"/>
      <c r="Q60" s="76"/>
      <c r="R60" s="115"/>
      <c r="S60" s="48">
        <v>8</v>
      </c>
      <c r="T60" s="48">
        <v>0</v>
      </c>
      <c r="U60" s="49">
        <v>14</v>
      </c>
      <c r="V60" s="49">
        <v>0.003861</v>
      </c>
      <c r="W60" s="49">
        <v>0.007698</v>
      </c>
      <c r="X60" s="49">
        <v>1.615658</v>
      </c>
      <c r="Y60" s="49">
        <v>0.125</v>
      </c>
      <c r="Z60" s="49">
        <v>0</v>
      </c>
      <c r="AA60" s="72">
        <v>60</v>
      </c>
      <c r="AB60" s="72"/>
      <c r="AC60" s="73"/>
      <c r="AD60" s="79" t="s">
        <v>2198</v>
      </c>
      <c r="AE60" s="79">
        <v>197</v>
      </c>
      <c r="AF60" s="79">
        <v>4722</v>
      </c>
      <c r="AG60" s="79">
        <v>10347</v>
      </c>
      <c r="AH60" s="79">
        <v>5283</v>
      </c>
      <c r="AI60" s="79"/>
      <c r="AJ60" s="79" t="s">
        <v>2304</v>
      </c>
      <c r="AK60" s="79" t="s">
        <v>2409</v>
      </c>
      <c r="AL60" s="82" t="s">
        <v>2489</v>
      </c>
      <c r="AM60" s="79"/>
      <c r="AN60" s="81">
        <v>40574.914131944446</v>
      </c>
      <c r="AO60" s="79"/>
      <c r="AP60" s="79" t="b">
        <v>0</v>
      </c>
      <c r="AQ60" s="79" t="b">
        <v>0</v>
      </c>
      <c r="AR60" s="79" t="b">
        <v>0</v>
      </c>
      <c r="AS60" s="79" t="s">
        <v>2139</v>
      </c>
      <c r="AT60" s="79">
        <v>161</v>
      </c>
      <c r="AU60" s="82" t="s">
        <v>2652</v>
      </c>
      <c r="AV60" s="79" t="b">
        <v>0</v>
      </c>
      <c r="AW60" s="79" t="s">
        <v>2673</v>
      </c>
      <c r="AX60" s="82" t="s">
        <v>2677</v>
      </c>
      <c r="AY60" s="79" t="s">
        <v>65</v>
      </c>
      <c r="AZ60" s="78" t="str">
        <f>REPLACE(INDEX(GroupVertices[Group],MATCH(Vertices[[#This Row],[Vertex]],GroupVertices[Vertex],0)),1,1,"")</f>
        <v>5</v>
      </c>
      <c r="BA60" s="48"/>
      <c r="BB60" s="48"/>
      <c r="BC60" s="48"/>
      <c r="BD60" s="48"/>
      <c r="BE60" s="48"/>
      <c r="BF60" s="48"/>
      <c r="BG60" s="48"/>
      <c r="BH60" s="48"/>
      <c r="BI60" s="48"/>
      <c r="BJ60" s="48"/>
      <c r="BK60" s="2"/>
      <c r="BL60" s="3"/>
      <c r="BM60" s="3"/>
      <c r="BN60" s="3"/>
      <c r="BO60" s="3"/>
    </row>
    <row r="61" spans="1:67" ht="15">
      <c r="A61" s="65" t="s">
        <v>319</v>
      </c>
      <c r="B61" s="66"/>
      <c r="C61" s="66"/>
      <c r="D61" s="67">
        <v>5.16290987609915</v>
      </c>
      <c r="E61" s="108">
        <v>58.51063829787234</v>
      </c>
      <c r="F61" s="87" t="s">
        <v>2666</v>
      </c>
      <c r="G61" s="106"/>
      <c r="H61" s="70"/>
      <c r="I61" s="71"/>
      <c r="J61" s="110"/>
      <c r="K61" s="70" t="s">
        <v>3384</v>
      </c>
      <c r="L61" s="111"/>
      <c r="M61" s="74">
        <v>9142.1767578125</v>
      </c>
      <c r="N61" s="74">
        <v>4124.40478515625</v>
      </c>
      <c r="O61" s="75"/>
      <c r="P61" s="76"/>
      <c r="Q61" s="76"/>
      <c r="R61" s="115"/>
      <c r="S61" s="48">
        <v>8</v>
      </c>
      <c r="T61" s="48">
        <v>0</v>
      </c>
      <c r="U61" s="49">
        <v>14</v>
      </c>
      <c r="V61" s="49">
        <v>0.003861</v>
      </c>
      <c r="W61" s="49">
        <v>0.007698</v>
      </c>
      <c r="X61" s="49">
        <v>1.615658</v>
      </c>
      <c r="Y61" s="49">
        <v>0.125</v>
      </c>
      <c r="Z61" s="49">
        <v>0</v>
      </c>
      <c r="AA61" s="72">
        <v>61</v>
      </c>
      <c r="AB61" s="72"/>
      <c r="AC61" s="73"/>
      <c r="AD61" s="79" t="s">
        <v>2199</v>
      </c>
      <c r="AE61" s="79">
        <v>6705</v>
      </c>
      <c r="AF61" s="79">
        <v>46233</v>
      </c>
      <c r="AG61" s="79">
        <v>10443</v>
      </c>
      <c r="AH61" s="79">
        <v>12052</v>
      </c>
      <c r="AI61" s="79"/>
      <c r="AJ61" s="79" t="s">
        <v>2305</v>
      </c>
      <c r="AK61" s="79" t="s">
        <v>2410</v>
      </c>
      <c r="AL61" s="82" t="s">
        <v>2490</v>
      </c>
      <c r="AM61" s="79"/>
      <c r="AN61" s="81">
        <v>39682.97961805556</v>
      </c>
      <c r="AO61" s="82" t="s">
        <v>2559</v>
      </c>
      <c r="AP61" s="79" t="b">
        <v>0</v>
      </c>
      <c r="AQ61" s="79" t="b">
        <v>0</v>
      </c>
      <c r="AR61" s="79" t="b">
        <v>0</v>
      </c>
      <c r="AS61" s="79" t="s">
        <v>2139</v>
      </c>
      <c r="AT61" s="79">
        <v>1364</v>
      </c>
      <c r="AU61" s="82" t="s">
        <v>2653</v>
      </c>
      <c r="AV61" s="79" t="b">
        <v>1</v>
      </c>
      <c r="AW61" s="79" t="s">
        <v>2673</v>
      </c>
      <c r="AX61" s="82" t="s">
        <v>2678</v>
      </c>
      <c r="AY61" s="79" t="s">
        <v>65</v>
      </c>
      <c r="AZ61" s="78" t="str">
        <f>REPLACE(INDEX(GroupVertices[Group],MATCH(Vertices[[#This Row],[Vertex]],GroupVertices[Vertex],0)),1,1,"")</f>
        <v>5</v>
      </c>
      <c r="BA61" s="48"/>
      <c r="BB61" s="48"/>
      <c r="BC61" s="48"/>
      <c r="BD61" s="48"/>
      <c r="BE61" s="48"/>
      <c r="BF61" s="48"/>
      <c r="BG61" s="48"/>
      <c r="BH61" s="48"/>
      <c r="BI61" s="48"/>
      <c r="BJ61" s="48"/>
      <c r="BK61" s="2"/>
      <c r="BL61" s="3"/>
      <c r="BM61" s="3"/>
      <c r="BN61" s="3"/>
      <c r="BO61" s="3"/>
    </row>
    <row r="62" spans="1:67" ht="15">
      <c r="A62" s="65" t="s">
        <v>225</v>
      </c>
      <c r="B62" s="66"/>
      <c r="C62" s="66"/>
      <c r="D62" s="67">
        <v>5</v>
      </c>
      <c r="E62" s="108">
        <v>50</v>
      </c>
      <c r="F62" s="87" t="s">
        <v>816</v>
      </c>
      <c r="G62" s="106"/>
      <c r="H62" s="70"/>
      <c r="I62" s="71"/>
      <c r="J62" s="110"/>
      <c r="K62" s="70" t="s">
        <v>3384</v>
      </c>
      <c r="L62" s="111"/>
      <c r="M62" s="74">
        <v>6378.724609375</v>
      </c>
      <c r="N62" s="74">
        <v>8643.5712890625</v>
      </c>
      <c r="O62" s="75"/>
      <c r="P62" s="76"/>
      <c r="Q62" s="76"/>
      <c r="R62" s="115"/>
      <c r="S62" s="48">
        <v>0</v>
      </c>
      <c r="T62" s="48">
        <v>4</v>
      </c>
      <c r="U62" s="49">
        <v>0</v>
      </c>
      <c r="V62" s="49">
        <v>0.003846</v>
      </c>
      <c r="W62" s="49">
        <v>0.010528</v>
      </c>
      <c r="X62" s="49">
        <v>0.744855</v>
      </c>
      <c r="Y62" s="49">
        <v>0.6666666666666666</v>
      </c>
      <c r="Z62" s="49">
        <v>0</v>
      </c>
      <c r="AA62" s="72">
        <v>62</v>
      </c>
      <c r="AB62" s="72"/>
      <c r="AC62" s="73"/>
      <c r="AD62" s="79" t="s">
        <v>2211</v>
      </c>
      <c r="AE62" s="79">
        <v>924</v>
      </c>
      <c r="AF62" s="79">
        <v>932</v>
      </c>
      <c r="AG62" s="79">
        <v>7852</v>
      </c>
      <c r="AH62" s="79">
        <v>26863</v>
      </c>
      <c r="AI62" s="79"/>
      <c r="AJ62" s="79" t="s">
        <v>2316</v>
      </c>
      <c r="AK62" s="79" t="s">
        <v>2158</v>
      </c>
      <c r="AL62" s="82" t="s">
        <v>2495</v>
      </c>
      <c r="AM62" s="79"/>
      <c r="AN62" s="81">
        <v>43201.852013888885</v>
      </c>
      <c r="AO62" s="82" t="s">
        <v>2568</v>
      </c>
      <c r="AP62" s="79" t="b">
        <v>1</v>
      </c>
      <c r="AQ62" s="79" t="b">
        <v>0</v>
      </c>
      <c r="AR62" s="79" t="b">
        <v>0</v>
      </c>
      <c r="AS62" s="79" t="s">
        <v>2139</v>
      </c>
      <c r="AT62" s="79">
        <v>14</v>
      </c>
      <c r="AU62" s="79"/>
      <c r="AV62" s="79" t="b">
        <v>0</v>
      </c>
      <c r="AW62" s="79" t="s">
        <v>2673</v>
      </c>
      <c r="AX62" s="82" t="s">
        <v>2690</v>
      </c>
      <c r="AY62" s="79" t="s">
        <v>66</v>
      </c>
      <c r="AZ62" s="78" t="str">
        <f>REPLACE(INDEX(GroupVertices[Group],MATCH(Vertices[[#This Row],[Vertex]],GroupVertices[Vertex],0)),1,1,"")</f>
        <v>3</v>
      </c>
      <c r="BA62" s="48"/>
      <c r="BB62" s="48"/>
      <c r="BC62" s="48"/>
      <c r="BD62" s="48"/>
      <c r="BE62" s="48"/>
      <c r="BF62" s="48"/>
      <c r="BG62" s="105" t="s">
        <v>3142</v>
      </c>
      <c r="BH62" s="105" t="s">
        <v>3142</v>
      </c>
      <c r="BI62" s="105" t="s">
        <v>3281</v>
      </c>
      <c r="BJ62" s="105" t="s">
        <v>3281</v>
      </c>
      <c r="BK62" s="2"/>
      <c r="BL62" s="3"/>
      <c r="BM62" s="3"/>
      <c r="BN62" s="3"/>
      <c r="BO62" s="3"/>
    </row>
    <row r="63" spans="1:67" ht="15">
      <c r="A63" s="65" t="s">
        <v>276</v>
      </c>
      <c r="B63" s="66"/>
      <c r="C63" s="66"/>
      <c r="D63" s="67">
        <v>5</v>
      </c>
      <c r="E63" s="108">
        <v>54.255319148936174</v>
      </c>
      <c r="F63" s="87" t="s">
        <v>866</v>
      </c>
      <c r="G63" s="106"/>
      <c r="H63" s="70"/>
      <c r="I63" s="71"/>
      <c r="J63" s="110"/>
      <c r="K63" s="70" t="s">
        <v>3384</v>
      </c>
      <c r="L63" s="111"/>
      <c r="M63" s="74">
        <v>2974.349365234375</v>
      </c>
      <c r="N63" s="74">
        <v>739.2616577148438</v>
      </c>
      <c r="O63" s="75"/>
      <c r="P63" s="76"/>
      <c r="Q63" s="76"/>
      <c r="R63" s="115"/>
      <c r="S63" s="48">
        <v>4</v>
      </c>
      <c r="T63" s="48">
        <v>1</v>
      </c>
      <c r="U63" s="49">
        <v>0</v>
      </c>
      <c r="V63" s="49">
        <v>0.003846</v>
      </c>
      <c r="W63" s="49">
        <v>0.010023</v>
      </c>
      <c r="X63" s="49">
        <v>0.781774</v>
      </c>
      <c r="Y63" s="49">
        <v>0.8333333333333334</v>
      </c>
      <c r="Z63" s="49">
        <v>0</v>
      </c>
      <c r="AA63" s="72">
        <v>63</v>
      </c>
      <c r="AB63" s="72"/>
      <c r="AC63" s="73"/>
      <c r="AD63" s="79" t="s">
        <v>276</v>
      </c>
      <c r="AE63" s="79">
        <v>70</v>
      </c>
      <c r="AF63" s="79">
        <v>24</v>
      </c>
      <c r="AG63" s="79">
        <v>491</v>
      </c>
      <c r="AH63" s="79">
        <v>1436</v>
      </c>
      <c r="AI63" s="79"/>
      <c r="AJ63" s="79" t="s">
        <v>2376</v>
      </c>
      <c r="AK63" s="79"/>
      <c r="AL63" s="79"/>
      <c r="AM63" s="79"/>
      <c r="AN63" s="81">
        <v>43262.13961805555</v>
      </c>
      <c r="AO63" s="82" t="s">
        <v>2620</v>
      </c>
      <c r="AP63" s="79" t="b">
        <v>1</v>
      </c>
      <c r="AQ63" s="79" t="b">
        <v>0</v>
      </c>
      <c r="AR63" s="79" t="b">
        <v>0</v>
      </c>
      <c r="AS63" s="79" t="s">
        <v>2139</v>
      </c>
      <c r="AT63" s="79">
        <v>1</v>
      </c>
      <c r="AU63" s="79"/>
      <c r="AV63" s="79" t="b">
        <v>0</v>
      </c>
      <c r="AW63" s="79" t="s">
        <v>2673</v>
      </c>
      <c r="AX63" s="82" t="s">
        <v>2753</v>
      </c>
      <c r="AY63" s="79" t="s">
        <v>66</v>
      </c>
      <c r="AZ63" s="78" t="str">
        <f>REPLACE(INDEX(GroupVertices[Group],MATCH(Vertices[[#This Row],[Vertex]],GroupVertices[Vertex],0)),1,1,"")</f>
        <v>2</v>
      </c>
      <c r="BA63" s="48" t="s">
        <v>3108</v>
      </c>
      <c r="BB63" s="48" t="s">
        <v>3108</v>
      </c>
      <c r="BC63" s="48" t="s">
        <v>780</v>
      </c>
      <c r="BD63" s="48" t="s">
        <v>780</v>
      </c>
      <c r="BE63" s="48" t="s">
        <v>787</v>
      </c>
      <c r="BF63" s="48" t="s">
        <v>787</v>
      </c>
      <c r="BG63" s="105" t="s">
        <v>3192</v>
      </c>
      <c r="BH63" s="105" t="s">
        <v>3250</v>
      </c>
      <c r="BI63" s="105" t="s">
        <v>3329</v>
      </c>
      <c r="BJ63" s="105" t="s">
        <v>3329</v>
      </c>
      <c r="BK63" s="2"/>
      <c r="BL63" s="3"/>
      <c r="BM63" s="3"/>
      <c r="BN63" s="3"/>
      <c r="BO63" s="3"/>
    </row>
    <row r="64" spans="1:67" ht="15">
      <c r="A64" s="65" t="s">
        <v>324</v>
      </c>
      <c r="B64" s="66"/>
      <c r="C64" s="66"/>
      <c r="D64" s="67">
        <v>5</v>
      </c>
      <c r="E64" s="108">
        <v>52.12765957446808</v>
      </c>
      <c r="F64" s="87" t="s">
        <v>2672</v>
      </c>
      <c r="G64" s="106"/>
      <c r="H64" s="70"/>
      <c r="I64" s="71"/>
      <c r="J64" s="110"/>
      <c r="K64" s="70" t="s">
        <v>3384</v>
      </c>
      <c r="L64" s="111"/>
      <c r="M64" s="74">
        <v>8788.2548828125</v>
      </c>
      <c r="N64" s="74">
        <v>7369.25732421875</v>
      </c>
      <c r="O64" s="75"/>
      <c r="P64" s="76"/>
      <c r="Q64" s="76"/>
      <c r="R64" s="115"/>
      <c r="S64" s="48">
        <v>2</v>
      </c>
      <c r="T64" s="48">
        <v>0</v>
      </c>
      <c r="U64" s="49">
        <v>0</v>
      </c>
      <c r="V64" s="49">
        <v>0.003831</v>
      </c>
      <c r="W64" s="49">
        <v>0.006679</v>
      </c>
      <c r="X64" s="49">
        <v>0.4589</v>
      </c>
      <c r="Y64" s="49">
        <v>0.5</v>
      </c>
      <c r="Z64" s="49">
        <v>0</v>
      </c>
      <c r="AA64" s="72">
        <v>64</v>
      </c>
      <c r="AB64" s="72"/>
      <c r="AC64" s="73"/>
      <c r="AD64" s="79" t="s">
        <v>2282</v>
      </c>
      <c r="AE64" s="79">
        <v>6365</v>
      </c>
      <c r="AF64" s="79">
        <v>6612</v>
      </c>
      <c r="AG64" s="79">
        <v>38137</v>
      </c>
      <c r="AH64" s="79">
        <v>20495</v>
      </c>
      <c r="AI64" s="79"/>
      <c r="AJ64" s="79" t="s">
        <v>2389</v>
      </c>
      <c r="AK64" s="79"/>
      <c r="AL64" s="82" t="s">
        <v>2541</v>
      </c>
      <c r="AM64" s="79"/>
      <c r="AN64" s="81">
        <v>41572.0141087963</v>
      </c>
      <c r="AO64" s="82" t="s">
        <v>2631</v>
      </c>
      <c r="AP64" s="79" t="b">
        <v>1</v>
      </c>
      <c r="AQ64" s="79" t="b">
        <v>0</v>
      </c>
      <c r="AR64" s="79" t="b">
        <v>1</v>
      </c>
      <c r="AS64" s="79" t="s">
        <v>2139</v>
      </c>
      <c r="AT64" s="79">
        <v>181</v>
      </c>
      <c r="AU64" s="82" t="s">
        <v>2651</v>
      </c>
      <c r="AV64" s="79" t="b">
        <v>0</v>
      </c>
      <c r="AW64" s="79" t="s">
        <v>2673</v>
      </c>
      <c r="AX64" s="82" t="s">
        <v>2766</v>
      </c>
      <c r="AY64" s="79" t="s">
        <v>65</v>
      </c>
      <c r="AZ64" s="78" t="str">
        <f>REPLACE(INDEX(GroupVertices[Group],MATCH(Vertices[[#This Row],[Vertex]],GroupVertices[Vertex],0)),1,1,"")</f>
        <v>3</v>
      </c>
      <c r="BA64" s="48"/>
      <c r="BB64" s="48"/>
      <c r="BC64" s="48"/>
      <c r="BD64" s="48"/>
      <c r="BE64" s="48"/>
      <c r="BF64" s="48"/>
      <c r="BG64" s="48"/>
      <c r="BH64" s="48"/>
      <c r="BI64" s="48"/>
      <c r="BJ64" s="48"/>
      <c r="BK64" s="2"/>
      <c r="BL64" s="3"/>
      <c r="BM64" s="3"/>
      <c r="BN64" s="3"/>
      <c r="BO64" s="3"/>
    </row>
    <row r="65" spans="1:67" ht="15">
      <c r="A65" s="65" t="s">
        <v>258</v>
      </c>
      <c r="B65" s="66"/>
      <c r="C65" s="66"/>
      <c r="D65" s="67">
        <v>9.445112333562514</v>
      </c>
      <c r="E65" s="108">
        <v>51.06382978723404</v>
      </c>
      <c r="F65" s="87" t="s">
        <v>848</v>
      </c>
      <c r="G65" s="106"/>
      <c r="H65" s="70"/>
      <c r="I65" s="71"/>
      <c r="J65" s="110"/>
      <c r="K65" s="70" t="s">
        <v>3384</v>
      </c>
      <c r="L65" s="111"/>
      <c r="M65" s="74">
        <v>7028.705078125</v>
      </c>
      <c r="N65" s="74">
        <v>2374.15625</v>
      </c>
      <c r="O65" s="75"/>
      <c r="P65" s="76"/>
      <c r="Q65" s="76"/>
      <c r="R65" s="115"/>
      <c r="S65" s="48">
        <v>1</v>
      </c>
      <c r="T65" s="48">
        <v>5</v>
      </c>
      <c r="U65" s="49">
        <v>382</v>
      </c>
      <c r="V65" s="49">
        <v>0.003831</v>
      </c>
      <c r="W65" s="49">
        <v>0.004731</v>
      </c>
      <c r="X65" s="49">
        <v>1.479042</v>
      </c>
      <c r="Y65" s="49">
        <v>0.16666666666666666</v>
      </c>
      <c r="Z65" s="49">
        <v>0</v>
      </c>
      <c r="AA65" s="72">
        <v>65</v>
      </c>
      <c r="AB65" s="72"/>
      <c r="AC65" s="73"/>
      <c r="AD65" s="79" t="s">
        <v>2245</v>
      </c>
      <c r="AE65" s="79">
        <v>22005</v>
      </c>
      <c r="AF65" s="79">
        <v>28031</v>
      </c>
      <c r="AG65" s="79">
        <v>163400</v>
      </c>
      <c r="AH65" s="79">
        <v>315797</v>
      </c>
      <c r="AI65" s="79"/>
      <c r="AJ65" s="79" t="s">
        <v>2350</v>
      </c>
      <c r="AK65" s="79" t="s">
        <v>2441</v>
      </c>
      <c r="AL65" s="82" t="s">
        <v>2516</v>
      </c>
      <c r="AM65" s="79"/>
      <c r="AN65" s="81">
        <v>39227.79256944444</v>
      </c>
      <c r="AO65" s="82" t="s">
        <v>2598</v>
      </c>
      <c r="AP65" s="79" t="b">
        <v>0</v>
      </c>
      <c r="AQ65" s="79" t="b">
        <v>0</v>
      </c>
      <c r="AR65" s="79" t="b">
        <v>0</v>
      </c>
      <c r="AS65" s="79" t="s">
        <v>2139</v>
      </c>
      <c r="AT65" s="79">
        <v>1565</v>
      </c>
      <c r="AU65" s="82" t="s">
        <v>2660</v>
      </c>
      <c r="AV65" s="79" t="b">
        <v>0</v>
      </c>
      <c r="AW65" s="79" t="s">
        <v>2673</v>
      </c>
      <c r="AX65" s="82" t="s">
        <v>2727</v>
      </c>
      <c r="AY65" s="79" t="s">
        <v>66</v>
      </c>
      <c r="AZ65" s="78" t="str">
        <f>REPLACE(INDEX(GroupVertices[Group],MATCH(Vertices[[#This Row],[Vertex]],GroupVertices[Vertex],0)),1,1,"")</f>
        <v>7</v>
      </c>
      <c r="BA65" s="48"/>
      <c r="BB65" s="48"/>
      <c r="BC65" s="48"/>
      <c r="BD65" s="48"/>
      <c r="BE65" s="48" t="s">
        <v>792</v>
      </c>
      <c r="BF65" s="48" t="s">
        <v>792</v>
      </c>
      <c r="BG65" s="105" t="s">
        <v>2957</v>
      </c>
      <c r="BH65" s="105" t="s">
        <v>2957</v>
      </c>
      <c r="BI65" s="105" t="s">
        <v>3044</v>
      </c>
      <c r="BJ65" s="105" t="s">
        <v>3044</v>
      </c>
      <c r="BK65" s="2"/>
      <c r="BL65" s="3"/>
      <c r="BM65" s="3"/>
      <c r="BN65" s="3"/>
      <c r="BO65" s="3"/>
    </row>
    <row r="66" spans="1:67" ht="15">
      <c r="A66" s="65" t="s">
        <v>259</v>
      </c>
      <c r="B66" s="66"/>
      <c r="C66" s="66"/>
      <c r="D66" s="67">
        <v>9.445112333562514</v>
      </c>
      <c r="E66" s="108">
        <v>50</v>
      </c>
      <c r="F66" s="87" t="s">
        <v>849</v>
      </c>
      <c r="G66" s="106"/>
      <c r="H66" s="70"/>
      <c r="I66" s="71"/>
      <c r="J66" s="110"/>
      <c r="K66" s="70" t="s">
        <v>3384</v>
      </c>
      <c r="L66" s="111"/>
      <c r="M66" s="74">
        <v>7962.3798828125</v>
      </c>
      <c r="N66" s="74">
        <v>2934.813232421875</v>
      </c>
      <c r="O66" s="75"/>
      <c r="P66" s="76"/>
      <c r="Q66" s="76"/>
      <c r="R66" s="115"/>
      <c r="S66" s="48">
        <v>0</v>
      </c>
      <c r="T66" s="48">
        <v>6</v>
      </c>
      <c r="U66" s="49">
        <v>382</v>
      </c>
      <c r="V66" s="49">
        <v>0.003831</v>
      </c>
      <c r="W66" s="49">
        <v>0.004731</v>
      </c>
      <c r="X66" s="49">
        <v>1.479042</v>
      </c>
      <c r="Y66" s="49">
        <v>0.16666666666666666</v>
      </c>
      <c r="Z66" s="49">
        <v>0</v>
      </c>
      <c r="AA66" s="72">
        <v>66</v>
      </c>
      <c r="AB66" s="72"/>
      <c r="AC66" s="73"/>
      <c r="AD66" s="79" t="s">
        <v>2251</v>
      </c>
      <c r="AE66" s="79">
        <v>98</v>
      </c>
      <c r="AF66" s="79">
        <v>50</v>
      </c>
      <c r="AG66" s="79">
        <v>5825</v>
      </c>
      <c r="AH66" s="79">
        <v>9401</v>
      </c>
      <c r="AI66" s="79"/>
      <c r="AJ66" s="79" t="s">
        <v>2356</v>
      </c>
      <c r="AK66" s="79" t="s">
        <v>2445</v>
      </c>
      <c r="AL66" s="82" t="s">
        <v>2519</v>
      </c>
      <c r="AM66" s="79"/>
      <c r="AN66" s="81">
        <v>40712.092627314814</v>
      </c>
      <c r="AO66" s="82" t="s">
        <v>2603</v>
      </c>
      <c r="AP66" s="79" t="b">
        <v>0</v>
      </c>
      <c r="AQ66" s="79" t="b">
        <v>0</v>
      </c>
      <c r="AR66" s="79" t="b">
        <v>0</v>
      </c>
      <c r="AS66" s="79" t="s">
        <v>2139</v>
      </c>
      <c r="AT66" s="79">
        <v>0</v>
      </c>
      <c r="AU66" s="82" t="s">
        <v>2651</v>
      </c>
      <c r="AV66" s="79" t="b">
        <v>0</v>
      </c>
      <c r="AW66" s="79" t="s">
        <v>2673</v>
      </c>
      <c r="AX66" s="82" t="s">
        <v>2733</v>
      </c>
      <c r="AY66" s="79" t="s">
        <v>66</v>
      </c>
      <c r="AZ66" s="78" t="str">
        <f>REPLACE(INDEX(GroupVertices[Group],MATCH(Vertices[[#This Row],[Vertex]],GroupVertices[Vertex],0)),1,1,"")</f>
        <v>7</v>
      </c>
      <c r="BA66" s="48"/>
      <c r="BB66" s="48"/>
      <c r="BC66" s="48"/>
      <c r="BD66" s="48"/>
      <c r="BE66" s="48" t="s">
        <v>787</v>
      </c>
      <c r="BF66" s="48" t="s">
        <v>787</v>
      </c>
      <c r="BG66" s="105" t="s">
        <v>2957</v>
      </c>
      <c r="BH66" s="105" t="s">
        <v>2957</v>
      </c>
      <c r="BI66" s="105" t="s">
        <v>3044</v>
      </c>
      <c r="BJ66" s="105" t="s">
        <v>3044</v>
      </c>
      <c r="BK66" s="2"/>
      <c r="BL66" s="3"/>
      <c r="BM66" s="3"/>
      <c r="BN66" s="3"/>
      <c r="BO66" s="3"/>
    </row>
    <row r="67" spans="1:67" ht="15">
      <c r="A67" s="65" t="s">
        <v>215</v>
      </c>
      <c r="B67" s="66"/>
      <c r="C67" s="66"/>
      <c r="D67" s="67">
        <v>5.002909104930342</v>
      </c>
      <c r="E67" s="108">
        <v>50</v>
      </c>
      <c r="F67" s="87" t="s">
        <v>806</v>
      </c>
      <c r="G67" s="106"/>
      <c r="H67" s="70"/>
      <c r="I67" s="71"/>
      <c r="J67" s="110"/>
      <c r="K67" s="70" t="s">
        <v>3384</v>
      </c>
      <c r="L67" s="111"/>
      <c r="M67" s="74">
        <v>8286.9501953125</v>
      </c>
      <c r="N67" s="74">
        <v>5190.4267578125</v>
      </c>
      <c r="O67" s="75"/>
      <c r="P67" s="76"/>
      <c r="Q67" s="76"/>
      <c r="R67" s="115"/>
      <c r="S67" s="48">
        <v>0</v>
      </c>
      <c r="T67" s="48">
        <v>3</v>
      </c>
      <c r="U67" s="49">
        <v>0.25</v>
      </c>
      <c r="V67" s="49">
        <v>0.003788</v>
      </c>
      <c r="W67" s="49">
        <v>0.005688</v>
      </c>
      <c r="X67" s="49">
        <v>0.656643</v>
      </c>
      <c r="Y67" s="49">
        <v>0.3333333333333333</v>
      </c>
      <c r="Z67" s="49">
        <v>0</v>
      </c>
      <c r="AA67" s="72">
        <v>67</v>
      </c>
      <c r="AB67" s="72"/>
      <c r="AC67" s="73"/>
      <c r="AD67" s="79" t="s">
        <v>2196</v>
      </c>
      <c r="AE67" s="79">
        <v>3813</v>
      </c>
      <c r="AF67" s="79">
        <v>115229</v>
      </c>
      <c r="AG67" s="79">
        <v>71084</v>
      </c>
      <c r="AH67" s="79">
        <v>261345</v>
      </c>
      <c r="AI67" s="79"/>
      <c r="AJ67" s="79" t="s">
        <v>2302</v>
      </c>
      <c r="AK67" s="79" t="s">
        <v>2407</v>
      </c>
      <c r="AL67" s="82" t="s">
        <v>2487</v>
      </c>
      <c r="AM67" s="79"/>
      <c r="AN67" s="81">
        <v>40478.71383101852</v>
      </c>
      <c r="AO67" s="82" t="s">
        <v>2557</v>
      </c>
      <c r="AP67" s="79" t="b">
        <v>1</v>
      </c>
      <c r="AQ67" s="79" t="b">
        <v>0</v>
      </c>
      <c r="AR67" s="79" t="b">
        <v>0</v>
      </c>
      <c r="AS67" s="79" t="s">
        <v>2139</v>
      </c>
      <c r="AT67" s="79">
        <v>1026</v>
      </c>
      <c r="AU67" s="82" t="s">
        <v>2651</v>
      </c>
      <c r="AV67" s="79" t="b">
        <v>1</v>
      </c>
      <c r="AW67" s="79" t="s">
        <v>2673</v>
      </c>
      <c r="AX67" s="82" t="s">
        <v>2675</v>
      </c>
      <c r="AY67" s="79" t="s">
        <v>66</v>
      </c>
      <c r="AZ67" s="78" t="str">
        <f>REPLACE(INDEX(GroupVertices[Group],MATCH(Vertices[[#This Row],[Vertex]],GroupVertices[Vertex],0)),1,1,"")</f>
        <v>5</v>
      </c>
      <c r="BA67" s="48"/>
      <c r="BB67" s="48"/>
      <c r="BC67" s="48"/>
      <c r="BD67" s="48"/>
      <c r="BE67" s="48"/>
      <c r="BF67" s="48"/>
      <c r="BG67" s="105" t="s">
        <v>2955</v>
      </c>
      <c r="BH67" s="105" t="s">
        <v>2955</v>
      </c>
      <c r="BI67" s="105" t="s">
        <v>3042</v>
      </c>
      <c r="BJ67" s="105" t="s">
        <v>3042</v>
      </c>
      <c r="BK67" s="2"/>
      <c r="BL67" s="3"/>
      <c r="BM67" s="3"/>
      <c r="BN67" s="3"/>
      <c r="BO67" s="3"/>
    </row>
    <row r="68" spans="1:67" ht="15">
      <c r="A68" s="65" t="s">
        <v>216</v>
      </c>
      <c r="B68" s="66"/>
      <c r="C68" s="66"/>
      <c r="D68" s="67">
        <v>5.002909104930342</v>
      </c>
      <c r="E68" s="108">
        <v>50</v>
      </c>
      <c r="F68" s="87" t="s">
        <v>807</v>
      </c>
      <c r="G68" s="106"/>
      <c r="H68" s="70"/>
      <c r="I68" s="71"/>
      <c r="J68" s="110"/>
      <c r="K68" s="70" t="s">
        <v>3384</v>
      </c>
      <c r="L68" s="111"/>
      <c r="M68" s="74">
        <v>9822.5439453125</v>
      </c>
      <c r="N68" s="74">
        <v>4451.29833984375</v>
      </c>
      <c r="O68" s="75"/>
      <c r="P68" s="76"/>
      <c r="Q68" s="76"/>
      <c r="R68" s="115"/>
      <c r="S68" s="48">
        <v>0</v>
      </c>
      <c r="T68" s="48">
        <v>3</v>
      </c>
      <c r="U68" s="49">
        <v>0.25</v>
      </c>
      <c r="V68" s="49">
        <v>0.003788</v>
      </c>
      <c r="W68" s="49">
        <v>0.005688</v>
      </c>
      <c r="X68" s="49">
        <v>0.656643</v>
      </c>
      <c r="Y68" s="49">
        <v>0.3333333333333333</v>
      </c>
      <c r="Z68" s="49">
        <v>0</v>
      </c>
      <c r="AA68" s="72">
        <v>68</v>
      </c>
      <c r="AB68" s="72"/>
      <c r="AC68" s="73"/>
      <c r="AD68" s="79" t="s">
        <v>2200</v>
      </c>
      <c r="AE68" s="79">
        <v>243</v>
      </c>
      <c r="AF68" s="79">
        <v>333</v>
      </c>
      <c r="AG68" s="79">
        <v>152434</v>
      </c>
      <c r="AH68" s="79">
        <v>81799</v>
      </c>
      <c r="AI68" s="79"/>
      <c r="AJ68" s="79" t="s">
        <v>2306</v>
      </c>
      <c r="AK68" s="79" t="s">
        <v>2411</v>
      </c>
      <c r="AL68" s="82" t="s">
        <v>2491</v>
      </c>
      <c r="AM68" s="79"/>
      <c r="AN68" s="81">
        <v>39967.93002314815</v>
      </c>
      <c r="AO68" s="82" t="s">
        <v>2560</v>
      </c>
      <c r="AP68" s="79" t="b">
        <v>0</v>
      </c>
      <c r="AQ68" s="79" t="b">
        <v>0</v>
      </c>
      <c r="AR68" s="79" t="b">
        <v>0</v>
      </c>
      <c r="AS68" s="79" t="s">
        <v>2139</v>
      </c>
      <c r="AT68" s="79">
        <v>97</v>
      </c>
      <c r="AU68" s="82" t="s">
        <v>2654</v>
      </c>
      <c r="AV68" s="79" t="b">
        <v>0</v>
      </c>
      <c r="AW68" s="79" t="s">
        <v>2673</v>
      </c>
      <c r="AX68" s="82" t="s">
        <v>2679</v>
      </c>
      <c r="AY68" s="79" t="s">
        <v>66</v>
      </c>
      <c r="AZ68" s="78" t="str">
        <f>REPLACE(INDEX(GroupVertices[Group],MATCH(Vertices[[#This Row],[Vertex]],GroupVertices[Vertex],0)),1,1,"")</f>
        <v>5</v>
      </c>
      <c r="BA68" s="48"/>
      <c r="BB68" s="48"/>
      <c r="BC68" s="48"/>
      <c r="BD68" s="48"/>
      <c r="BE68" s="48"/>
      <c r="BF68" s="48"/>
      <c r="BG68" s="105" t="s">
        <v>2955</v>
      </c>
      <c r="BH68" s="105" t="s">
        <v>2955</v>
      </c>
      <c r="BI68" s="105" t="s">
        <v>3042</v>
      </c>
      <c r="BJ68" s="105" t="s">
        <v>3042</v>
      </c>
      <c r="BK68" s="2"/>
      <c r="BL68" s="3"/>
      <c r="BM68" s="3"/>
      <c r="BN68" s="3"/>
      <c r="BO68" s="3"/>
    </row>
    <row r="69" spans="1:67" ht="15">
      <c r="A69" s="65" t="s">
        <v>217</v>
      </c>
      <c r="B69" s="66"/>
      <c r="C69" s="66"/>
      <c r="D69" s="67">
        <v>5.002909104930342</v>
      </c>
      <c r="E69" s="108">
        <v>50</v>
      </c>
      <c r="F69" s="87" t="s">
        <v>808</v>
      </c>
      <c r="G69" s="106"/>
      <c r="H69" s="70"/>
      <c r="I69" s="71"/>
      <c r="J69" s="110"/>
      <c r="K69" s="70" t="s">
        <v>3384</v>
      </c>
      <c r="L69" s="111"/>
      <c r="M69" s="74">
        <v>8294.9892578125</v>
      </c>
      <c r="N69" s="74">
        <v>3111.7841796875</v>
      </c>
      <c r="O69" s="75"/>
      <c r="P69" s="76"/>
      <c r="Q69" s="76"/>
      <c r="R69" s="115"/>
      <c r="S69" s="48">
        <v>0</v>
      </c>
      <c r="T69" s="48">
        <v>3</v>
      </c>
      <c r="U69" s="49">
        <v>0.25</v>
      </c>
      <c r="V69" s="49">
        <v>0.003788</v>
      </c>
      <c r="W69" s="49">
        <v>0.005688</v>
      </c>
      <c r="X69" s="49">
        <v>0.656643</v>
      </c>
      <c r="Y69" s="49">
        <v>0.3333333333333333</v>
      </c>
      <c r="Z69" s="49">
        <v>0</v>
      </c>
      <c r="AA69" s="72">
        <v>69</v>
      </c>
      <c r="AB69" s="72"/>
      <c r="AC69" s="73"/>
      <c r="AD69" s="79" t="s">
        <v>2201</v>
      </c>
      <c r="AE69" s="79">
        <v>605</v>
      </c>
      <c r="AF69" s="79">
        <v>102</v>
      </c>
      <c r="AG69" s="79">
        <v>11129</v>
      </c>
      <c r="AH69" s="79">
        <v>114488</v>
      </c>
      <c r="AI69" s="79"/>
      <c r="AJ69" s="79" t="s">
        <v>2307</v>
      </c>
      <c r="AK69" s="79"/>
      <c r="AL69" s="79"/>
      <c r="AM69" s="79"/>
      <c r="AN69" s="81">
        <v>42201.088692129626</v>
      </c>
      <c r="AO69" s="82" t="s">
        <v>2561</v>
      </c>
      <c r="AP69" s="79" t="b">
        <v>0</v>
      </c>
      <c r="AQ69" s="79" t="b">
        <v>0</v>
      </c>
      <c r="AR69" s="79" t="b">
        <v>0</v>
      </c>
      <c r="AS69" s="79" t="s">
        <v>2139</v>
      </c>
      <c r="AT69" s="79">
        <v>0</v>
      </c>
      <c r="AU69" s="82" t="s">
        <v>2651</v>
      </c>
      <c r="AV69" s="79" t="b">
        <v>0</v>
      </c>
      <c r="AW69" s="79" t="s">
        <v>2673</v>
      </c>
      <c r="AX69" s="82" t="s">
        <v>2680</v>
      </c>
      <c r="AY69" s="79" t="s">
        <v>66</v>
      </c>
      <c r="AZ69" s="78" t="str">
        <f>REPLACE(INDEX(GroupVertices[Group],MATCH(Vertices[[#This Row],[Vertex]],GroupVertices[Vertex],0)),1,1,"")</f>
        <v>5</v>
      </c>
      <c r="BA69" s="48"/>
      <c r="BB69" s="48"/>
      <c r="BC69" s="48"/>
      <c r="BD69" s="48"/>
      <c r="BE69" s="48"/>
      <c r="BF69" s="48"/>
      <c r="BG69" s="105" t="s">
        <v>2955</v>
      </c>
      <c r="BH69" s="105" t="s">
        <v>2955</v>
      </c>
      <c r="BI69" s="105" t="s">
        <v>3042</v>
      </c>
      <c r="BJ69" s="105" t="s">
        <v>3042</v>
      </c>
      <c r="BK69" s="2"/>
      <c r="BL69" s="3"/>
      <c r="BM69" s="3"/>
      <c r="BN69" s="3"/>
      <c r="BO69" s="3"/>
    </row>
    <row r="70" spans="1:67" ht="15">
      <c r="A70" s="65" t="s">
        <v>220</v>
      </c>
      <c r="B70" s="66"/>
      <c r="C70" s="66"/>
      <c r="D70" s="67">
        <v>5.002909104930342</v>
      </c>
      <c r="E70" s="108">
        <v>50</v>
      </c>
      <c r="F70" s="87" t="s">
        <v>811</v>
      </c>
      <c r="G70" s="106"/>
      <c r="H70" s="70"/>
      <c r="I70" s="71"/>
      <c r="J70" s="110"/>
      <c r="K70" s="70" t="s">
        <v>3384</v>
      </c>
      <c r="L70" s="111"/>
      <c r="M70" s="74">
        <v>7645.42822265625</v>
      </c>
      <c r="N70" s="74">
        <v>5670.08349609375</v>
      </c>
      <c r="O70" s="75"/>
      <c r="P70" s="76"/>
      <c r="Q70" s="76"/>
      <c r="R70" s="115"/>
      <c r="S70" s="48">
        <v>0</v>
      </c>
      <c r="T70" s="48">
        <v>3</v>
      </c>
      <c r="U70" s="49">
        <v>0.25</v>
      </c>
      <c r="V70" s="49">
        <v>0.003788</v>
      </c>
      <c r="W70" s="49">
        <v>0.005688</v>
      </c>
      <c r="X70" s="49">
        <v>0.656643</v>
      </c>
      <c r="Y70" s="49">
        <v>0.3333333333333333</v>
      </c>
      <c r="Z70" s="49">
        <v>0</v>
      </c>
      <c r="AA70" s="72">
        <v>70</v>
      </c>
      <c r="AB70" s="72"/>
      <c r="AC70" s="73"/>
      <c r="AD70" s="79" t="s">
        <v>2206</v>
      </c>
      <c r="AE70" s="79">
        <v>506</v>
      </c>
      <c r="AF70" s="79">
        <v>553</v>
      </c>
      <c r="AG70" s="79">
        <v>12036</v>
      </c>
      <c r="AH70" s="79">
        <v>13077</v>
      </c>
      <c r="AI70" s="79"/>
      <c r="AJ70" s="79" t="s">
        <v>2312</v>
      </c>
      <c r="AK70" s="79" t="s">
        <v>2414</v>
      </c>
      <c r="AL70" s="79"/>
      <c r="AM70" s="79"/>
      <c r="AN70" s="81">
        <v>40197.75916666666</v>
      </c>
      <c r="AO70" s="79"/>
      <c r="AP70" s="79" t="b">
        <v>1</v>
      </c>
      <c r="AQ70" s="79" t="b">
        <v>0</v>
      </c>
      <c r="AR70" s="79" t="b">
        <v>0</v>
      </c>
      <c r="AS70" s="79" t="s">
        <v>2139</v>
      </c>
      <c r="AT70" s="79">
        <v>23</v>
      </c>
      <c r="AU70" s="82" t="s">
        <v>2651</v>
      </c>
      <c r="AV70" s="79" t="b">
        <v>0</v>
      </c>
      <c r="AW70" s="79" t="s">
        <v>2673</v>
      </c>
      <c r="AX70" s="82" t="s">
        <v>2685</v>
      </c>
      <c r="AY70" s="79" t="s">
        <v>66</v>
      </c>
      <c r="AZ70" s="78" t="str">
        <f>REPLACE(INDEX(GroupVertices[Group],MATCH(Vertices[[#This Row],[Vertex]],GroupVertices[Vertex],0)),1,1,"")</f>
        <v>5</v>
      </c>
      <c r="BA70" s="48"/>
      <c r="BB70" s="48"/>
      <c r="BC70" s="48"/>
      <c r="BD70" s="48"/>
      <c r="BE70" s="48"/>
      <c r="BF70" s="48"/>
      <c r="BG70" s="105" t="s">
        <v>2955</v>
      </c>
      <c r="BH70" s="105" t="s">
        <v>2955</v>
      </c>
      <c r="BI70" s="105" t="s">
        <v>3042</v>
      </c>
      <c r="BJ70" s="105" t="s">
        <v>3042</v>
      </c>
      <c r="BK70" s="2"/>
      <c r="BL70" s="3"/>
      <c r="BM70" s="3"/>
      <c r="BN70" s="3"/>
      <c r="BO70" s="3"/>
    </row>
    <row r="71" spans="1:67" ht="15">
      <c r="A71" s="65" t="s">
        <v>239</v>
      </c>
      <c r="B71" s="66"/>
      <c r="C71" s="66"/>
      <c r="D71" s="67">
        <v>5.002909104930342</v>
      </c>
      <c r="E71" s="108">
        <v>50</v>
      </c>
      <c r="F71" s="87" t="s">
        <v>830</v>
      </c>
      <c r="G71" s="106"/>
      <c r="H71" s="70"/>
      <c r="I71" s="71"/>
      <c r="J71" s="110"/>
      <c r="K71" s="70" t="s">
        <v>3384</v>
      </c>
      <c r="L71" s="111"/>
      <c r="M71" s="74">
        <v>7616.8818359375</v>
      </c>
      <c r="N71" s="74">
        <v>4270.64892578125</v>
      </c>
      <c r="O71" s="75"/>
      <c r="P71" s="76"/>
      <c r="Q71" s="76"/>
      <c r="R71" s="115"/>
      <c r="S71" s="48">
        <v>0</v>
      </c>
      <c r="T71" s="48">
        <v>3</v>
      </c>
      <c r="U71" s="49">
        <v>0.25</v>
      </c>
      <c r="V71" s="49">
        <v>0.003788</v>
      </c>
      <c r="W71" s="49">
        <v>0.005688</v>
      </c>
      <c r="X71" s="49">
        <v>0.656643</v>
      </c>
      <c r="Y71" s="49">
        <v>0.3333333333333333</v>
      </c>
      <c r="Z71" s="49">
        <v>0</v>
      </c>
      <c r="AA71" s="72">
        <v>71</v>
      </c>
      <c r="AB71" s="72"/>
      <c r="AC71" s="73"/>
      <c r="AD71" s="79" t="s">
        <v>2229</v>
      </c>
      <c r="AE71" s="79">
        <v>173</v>
      </c>
      <c r="AF71" s="79">
        <v>48</v>
      </c>
      <c r="AG71" s="79">
        <v>2510</v>
      </c>
      <c r="AH71" s="79">
        <v>60488</v>
      </c>
      <c r="AI71" s="79"/>
      <c r="AJ71" s="79"/>
      <c r="AK71" s="79" t="s">
        <v>2429</v>
      </c>
      <c r="AL71" s="79"/>
      <c r="AM71" s="79"/>
      <c r="AN71" s="81">
        <v>40885.89208333333</v>
      </c>
      <c r="AO71" s="79"/>
      <c r="AP71" s="79" t="b">
        <v>0</v>
      </c>
      <c r="AQ71" s="79" t="b">
        <v>0</v>
      </c>
      <c r="AR71" s="79" t="b">
        <v>0</v>
      </c>
      <c r="AS71" s="79" t="s">
        <v>2139</v>
      </c>
      <c r="AT71" s="79">
        <v>0</v>
      </c>
      <c r="AU71" s="82" t="s">
        <v>2651</v>
      </c>
      <c r="AV71" s="79" t="b">
        <v>0</v>
      </c>
      <c r="AW71" s="79" t="s">
        <v>2673</v>
      </c>
      <c r="AX71" s="82" t="s">
        <v>2708</v>
      </c>
      <c r="AY71" s="79" t="s">
        <v>66</v>
      </c>
      <c r="AZ71" s="78" t="str">
        <f>REPLACE(INDEX(GroupVertices[Group],MATCH(Vertices[[#This Row],[Vertex]],GroupVertices[Vertex],0)),1,1,"")</f>
        <v>5</v>
      </c>
      <c r="BA71" s="48"/>
      <c r="BB71" s="48"/>
      <c r="BC71" s="48"/>
      <c r="BD71" s="48"/>
      <c r="BE71" s="48"/>
      <c r="BF71" s="48"/>
      <c r="BG71" s="105" t="s">
        <v>2955</v>
      </c>
      <c r="BH71" s="105" t="s">
        <v>2955</v>
      </c>
      <c r="BI71" s="105" t="s">
        <v>3042</v>
      </c>
      <c r="BJ71" s="105" t="s">
        <v>3042</v>
      </c>
      <c r="BK71" s="2"/>
      <c r="BL71" s="3"/>
      <c r="BM71" s="3"/>
      <c r="BN71" s="3"/>
      <c r="BO71" s="3"/>
    </row>
    <row r="72" spans="1:67" ht="15">
      <c r="A72" s="65" t="s">
        <v>243</v>
      </c>
      <c r="B72" s="66"/>
      <c r="C72" s="66"/>
      <c r="D72" s="67">
        <v>5.002909104930342</v>
      </c>
      <c r="E72" s="108">
        <v>50</v>
      </c>
      <c r="F72" s="87" t="s">
        <v>834</v>
      </c>
      <c r="G72" s="106"/>
      <c r="H72" s="70"/>
      <c r="I72" s="71"/>
      <c r="J72" s="110"/>
      <c r="K72" s="70" t="s">
        <v>3384</v>
      </c>
      <c r="L72" s="111"/>
      <c r="M72" s="74">
        <v>8987.7001953125</v>
      </c>
      <c r="N72" s="74">
        <v>3337.878173828125</v>
      </c>
      <c r="O72" s="75"/>
      <c r="P72" s="76"/>
      <c r="Q72" s="76"/>
      <c r="R72" s="115"/>
      <c r="S72" s="48">
        <v>0</v>
      </c>
      <c r="T72" s="48">
        <v>3</v>
      </c>
      <c r="U72" s="49">
        <v>0.25</v>
      </c>
      <c r="V72" s="49">
        <v>0.003788</v>
      </c>
      <c r="W72" s="49">
        <v>0.005688</v>
      </c>
      <c r="X72" s="49">
        <v>0.656643</v>
      </c>
      <c r="Y72" s="49">
        <v>0.3333333333333333</v>
      </c>
      <c r="Z72" s="49">
        <v>0</v>
      </c>
      <c r="AA72" s="72">
        <v>72</v>
      </c>
      <c r="AB72" s="72"/>
      <c r="AC72" s="73"/>
      <c r="AD72" s="79" t="s">
        <v>2232</v>
      </c>
      <c r="AE72" s="79">
        <v>2130</v>
      </c>
      <c r="AF72" s="79">
        <v>3844</v>
      </c>
      <c r="AG72" s="79">
        <v>22019</v>
      </c>
      <c r="AH72" s="79">
        <v>39922</v>
      </c>
      <c r="AI72" s="79"/>
      <c r="AJ72" s="79" t="s">
        <v>2336</v>
      </c>
      <c r="AK72" s="79" t="s">
        <v>2433</v>
      </c>
      <c r="AL72" s="82" t="s">
        <v>2507</v>
      </c>
      <c r="AM72" s="79"/>
      <c r="AN72" s="81">
        <v>40772.15384259259</v>
      </c>
      <c r="AO72" s="82" t="s">
        <v>2586</v>
      </c>
      <c r="AP72" s="79" t="b">
        <v>0</v>
      </c>
      <c r="AQ72" s="79" t="b">
        <v>0</v>
      </c>
      <c r="AR72" s="79" t="b">
        <v>1</v>
      </c>
      <c r="AS72" s="79" t="s">
        <v>2139</v>
      </c>
      <c r="AT72" s="79">
        <v>171</v>
      </c>
      <c r="AU72" s="82" t="s">
        <v>2651</v>
      </c>
      <c r="AV72" s="79" t="b">
        <v>1</v>
      </c>
      <c r="AW72" s="79" t="s">
        <v>2673</v>
      </c>
      <c r="AX72" s="82" t="s">
        <v>2712</v>
      </c>
      <c r="AY72" s="79" t="s">
        <v>66</v>
      </c>
      <c r="AZ72" s="78" t="str">
        <f>REPLACE(INDEX(GroupVertices[Group],MATCH(Vertices[[#This Row],[Vertex]],GroupVertices[Vertex],0)),1,1,"")</f>
        <v>5</v>
      </c>
      <c r="BA72" s="48"/>
      <c r="BB72" s="48"/>
      <c r="BC72" s="48"/>
      <c r="BD72" s="48"/>
      <c r="BE72" s="48"/>
      <c r="BF72" s="48"/>
      <c r="BG72" s="105" t="s">
        <v>2955</v>
      </c>
      <c r="BH72" s="105" t="s">
        <v>2955</v>
      </c>
      <c r="BI72" s="105" t="s">
        <v>3042</v>
      </c>
      <c r="BJ72" s="105" t="s">
        <v>3042</v>
      </c>
      <c r="BK72" s="2"/>
      <c r="BL72" s="3"/>
      <c r="BM72" s="3"/>
      <c r="BN72" s="3"/>
      <c r="BO72" s="3"/>
    </row>
    <row r="73" spans="1:67" ht="15">
      <c r="A73" s="65" t="s">
        <v>245</v>
      </c>
      <c r="B73" s="66"/>
      <c r="C73" s="66"/>
      <c r="D73" s="67">
        <v>5.002909104930342</v>
      </c>
      <c r="E73" s="108">
        <v>50</v>
      </c>
      <c r="F73" s="87" t="s">
        <v>836</v>
      </c>
      <c r="G73" s="106"/>
      <c r="H73" s="70"/>
      <c r="I73" s="71"/>
      <c r="J73" s="110"/>
      <c r="K73" s="70" t="s">
        <v>3384</v>
      </c>
      <c r="L73" s="111"/>
      <c r="M73" s="74">
        <v>8637.0390625</v>
      </c>
      <c r="N73" s="74">
        <v>6208.8203125</v>
      </c>
      <c r="O73" s="75"/>
      <c r="P73" s="76"/>
      <c r="Q73" s="76"/>
      <c r="R73" s="115"/>
      <c r="S73" s="48">
        <v>0</v>
      </c>
      <c r="T73" s="48">
        <v>3</v>
      </c>
      <c r="U73" s="49">
        <v>0.25</v>
      </c>
      <c r="V73" s="49">
        <v>0.003788</v>
      </c>
      <c r="W73" s="49">
        <v>0.005688</v>
      </c>
      <c r="X73" s="49">
        <v>0.656643</v>
      </c>
      <c r="Y73" s="49">
        <v>0.3333333333333333</v>
      </c>
      <c r="Z73" s="49">
        <v>0</v>
      </c>
      <c r="AA73" s="72">
        <v>73</v>
      </c>
      <c r="AB73" s="72"/>
      <c r="AC73" s="73"/>
      <c r="AD73" s="79" t="s">
        <v>2234</v>
      </c>
      <c r="AE73" s="79">
        <v>424</v>
      </c>
      <c r="AF73" s="79">
        <v>145</v>
      </c>
      <c r="AG73" s="79">
        <v>10317</v>
      </c>
      <c r="AH73" s="79">
        <v>35997</v>
      </c>
      <c r="AI73" s="79"/>
      <c r="AJ73" s="79" t="s">
        <v>2338</v>
      </c>
      <c r="AK73" s="79"/>
      <c r="AL73" s="79"/>
      <c r="AM73" s="79"/>
      <c r="AN73" s="81">
        <v>39316.89283564815</v>
      </c>
      <c r="AO73" s="82" t="s">
        <v>2588</v>
      </c>
      <c r="AP73" s="79" t="b">
        <v>0</v>
      </c>
      <c r="AQ73" s="79" t="b">
        <v>0</v>
      </c>
      <c r="AR73" s="79" t="b">
        <v>0</v>
      </c>
      <c r="AS73" s="79" t="s">
        <v>2139</v>
      </c>
      <c r="AT73" s="79">
        <v>2</v>
      </c>
      <c r="AU73" s="82" t="s">
        <v>2651</v>
      </c>
      <c r="AV73" s="79" t="b">
        <v>0</v>
      </c>
      <c r="AW73" s="79" t="s">
        <v>2673</v>
      </c>
      <c r="AX73" s="82" t="s">
        <v>2714</v>
      </c>
      <c r="AY73" s="79" t="s">
        <v>66</v>
      </c>
      <c r="AZ73" s="78" t="str">
        <f>REPLACE(INDEX(GroupVertices[Group],MATCH(Vertices[[#This Row],[Vertex]],GroupVertices[Vertex],0)),1,1,"")</f>
        <v>5</v>
      </c>
      <c r="BA73" s="48"/>
      <c r="BB73" s="48"/>
      <c r="BC73" s="48"/>
      <c r="BD73" s="48"/>
      <c r="BE73" s="48"/>
      <c r="BF73" s="48"/>
      <c r="BG73" s="105" t="s">
        <v>2955</v>
      </c>
      <c r="BH73" s="105" t="s">
        <v>2955</v>
      </c>
      <c r="BI73" s="105" t="s">
        <v>3042</v>
      </c>
      <c r="BJ73" s="105" t="s">
        <v>3042</v>
      </c>
      <c r="BK73" s="2"/>
      <c r="BL73" s="3"/>
      <c r="BM73" s="3"/>
      <c r="BN73" s="3"/>
      <c r="BO73" s="3"/>
    </row>
    <row r="74" spans="1:67" ht="15">
      <c r="A74" s="65" t="s">
        <v>223</v>
      </c>
      <c r="B74" s="66"/>
      <c r="C74" s="66"/>
      <c r="D74" s="67">
        <v>5</v>
      </c>
      <c r="E74" s="108">
        <v>50</v>
      </c>
      <c r="F74" s="87" t="s">
        <v>814</v>
      </c>
      <c r="G74" s="106"/>
      <c r="H74" s="70"/>
      <c r="I74" s="71"/>
      <c r="J74" s="110"/>
      <c r="K74" s="70" t="s">
        <v>3384</v>
      </c>
      <c r="L74" s="111"/>
      <c r="M74" s="74">
        <v>5774.806640625</v>
      </c>
      <c r="N74" s="74">
        <v>6454.08740234375</v>
      </c>
      <c r="O74" s="75"/>
      <c r="P74" s="76"/>
      <c r="Q74" s="76"/>
      <c r="R74" s="115"/>
      <c r="S74" s="48">
        <v>0</v>
      </c>
      <c r="T74" s="48">
        <v>1</v>
      </c>
      <c r="U74" s="49">
        <v>0</v>
      </c>
      <c r="V74" s="49">
        <v>0.003759</v>
      </c>
      <c r="W74" s="49">
        <v>0.00442</v>
      </c>
      <c r="X74" s="49">
        <v>0.313316</v>
      </c>
      <c r="Y74" s="49">
        <v>0</v>
      </c>
      <c r="Z74" s="49">
        <v>0</v>
      </c>
      <c r="AA74" s="72">
        <v>74</v>
      </c>
      <c r="AB74" s="72"/>
      <c r="AC74" s="73"/>
      <c r="AD74" s="79" t="s">
        <v>2209</v>
      </c>
      <c r="AE74" s="79">
        <v>533</v>
      </c>
      <c r="AF74" s="79">
        <v>238</v>
      </c>
      <c r="AG74" s="79">
        <v>5918</v>
      </c>
      <c r="AH74" s="79">
        <v>23121</v>
      </c>
      <c r="AI74" s="79"/>
      <c r="AJ74" s="79" t="s">
        <v>2314</v>
      </c>
      <c r="AK74" s="79"/>
      <c r="AL74" s="79"/>
      <c r="AM74" s="79"/>
      <c r="AN74" s="81">
        <v>43302.739803240744</v>
      </c>
      <c r="AO74" s="82" t="s">
        <v>2566</v>
      </c>
      <c r="AP74" s="79" t="b">
        <v>0</v>
      </c>
      <c r="AQ74" s="79" t="b">
        <v>0</v>
      </c>
      <c r="AR74" s="79" t="b">
        <v>0</v>
      </c>
      <c r="AS74" s="79" t="s">
        <v>2139</v>
      </c>
      <c r="AT74" s="79">
        <v>2</v>
      </c>
      <c r="AU74" s="82" t="s">
        <v>2651</v>
      </c>
      <c r="AV74" s="79" t="b">
        <v>0</v>
      </c>
      <c r="AW74" s="79" t="s">
        <v>2673</v>
      </c>
      <c r="AX74" s="82" t="s">
        <v>2688</v>
      </c>
      <c r="AY74" s="79" t="s">
        <v>66</v>
      </c>
      <c r="AZ74" s="78" t="str">
        <f>REPLACE(INDEX(GroupVertices[Group],MATCH(Vertices[[#This Row],[Vertex]],GroupVertices[Vertex],0)),1,1,"")</f>
        <v>3</v>
      </c>
      <c r="BA74" s="48"/>
      <c r="BB74" s="48"/>
      <c r="BC74" s="48"/>
      <c r="BD74" s="48"/>
      <c r="BE74" s="48"/>
      <c r="BF74" s="48"/>
      <c r="BG74" s="105" t="s">
        <v>3140</v>
      </c>
      <c r="BH74" s="105" t="s">
        <v>3140</v>
      </c>
      <c r="BI74" s="105" t="s">
        <v>3279</v>
      </c>
      <c r="BJ74" s="105" t="s">
        <v>3279</v>
      </c>
      <c r="BK74" s="2"/>
      <c r="BL74" s="3"/>
      <c r="BM74" s="3"/>
      <c r="BN74" s="3"/>
      <c r="BO74" s="3"/>
    </row>
    <row r="75" spans="1:67" ht="15">
      <c r="A75" s="65" t="s">
        <v>229</v>
      </c>
      <c r="B75" s="66"/>
      <c r="C75" s="66"/>
      <c r="D75" s="67">
        <v>5</v>
      </c>
      <c r="E75" s="108">
        <v>50</v>
      </c>
      <c r="F75" s="87" t="s">
        <v>820</v>
      </c>
      <c r="G75" s="106"/>
      <c r="H75" s="70"/>
      <c r="I75" s="71"/>
      <c r="J75" s="110"/>
      <c r="K75" s="70" t="s">
        <v>3384</v>
      </c>
      <c r="L75" s="111"/>
      <c r="M75" s="74">
        <v>9822.544921875</v>
      </c>
      <c r="N75" s="74">
        <v>7012.7890625</v>
      </c>
      <c r="O75" s="75"/>
      <c r="P75" s="76"/>
      <c r="Q75" s="76"/>
      <c r="R75" s="115"/>
      <c r="S75" s="48">
        <v>0</v>
      </c>
      <c r="T75" s="48">
        <v>1</v>
      </c>
      <c r="U75" s="49">
        <v>0</v>
      </c>
      <c r="V75" s="49">
        <v>0.003759</v>
      </c>
      <c r="W75" s="49">
        <v>0.00442</v>
      </c>
      <c r="X75" s="49">
        <v>0.313316</v>
      </c>
      <c r="Y75" s="49">
        <v>0</v>
      </c>
      <c r="Z75" s="49">
        <v>0</v>
      </c>
      <c r="AA75" s="72">
        <v>75</v>
      </c>
      <c r="AB75" s="72"/>
      <c r="AC75" s="73"/>
      <c r="AD75" s="79" t="s">
        <v>2217</v>
      </c>
      <c r="AE75" s="79">
        <v>98</v>
      </c>
      <c r="AF75" s="79">
        <v>151</v>
      </c>
      <c r="AG75" s="79">
        <v>27327</v>
      </c>
      <c r="AH75" s="79">
        <v>135550</v>
      </c>
      <c r="AI75" s="79"/>
      <c r="AJ75" s="79" t="s">
        <v>2322</v>
      </c>
      <c r="AK75" s="79" t="s">
        <v>2420</v>
      </c>
      <c r="AL75" s="79"/>
      <c r="AM75" s="79"/>
      <c r="AN75" s="81">
        <v>43028.77248842592</v>
      </c>
      <c r="AO75" s="82" t="s">
        <v>2573</v>
      </c>
      <c r="AP75" s="79" t="b">
        <v>0</v>
      </c>
      <c r="AQ75" s="79" t="b">
        <v>0</v>
      </c>
      <c r="AR75" s="79" t="b">
        <v>0</v>
      </c>
      <c r="AS75" s="79" t="s">
        <v>2648</v>
      </c>
      <c r="AT75" s="79">
        <v>2</v>
      </c>
      <c r="AU75" s="82" t="s">
        <v>2651</v>
      </c>
      <c r="AV75" s="79" t="b">
        <v>0</v>
      </c>
      <c r="AW75" s="79" t="s">
        <v>2673</v>
      </c>
      <c r="AX75" s="82" t="s">
        <v>2696</v>
      </c>
      <c r="AY75" s="79" t="s">
        <v>66</v>
      </c>
      <c r="AZ75" s="78" t="str">
        <f>REPLACE(INDEX(GroupVertices[Group],MATCH(Vertices[[#This Row],[Vertex]],GroupVertices[Vertex],0)),1,1,"")</f>
        <v>3</v>
      </c>
      <c r="BA75" s="48"/>
      <c r="BB75" s="48"/>
      <c r="BC75" s="48"/>
      <c r="BD75" s="48"/>
      <c r="BE75" s="48"/>
      <c r="BF75" s="48"/>
      <c r="BG75" s="105" t="s">
        <v>3140</v>
      </c>
      <c r="BH75" s="105" t="s">
        <v>3140</v>
      </c>
      <c r="BI75" s="105" t="s">
        <v>3279</v>
      </c>
      <c r="BJ75" s="105" t="s">
        <v>3279</v>
      </c>
      <c r="BK75" s="2"/>
      <c r="BL75" s="3"/>
      <c r="BM75" s="3"/>
      <c r="BN75" s="3"/>
      <c r="BO75" s="3"/>
    </row>
    <row r="76" spans="1:67" ht="15">
      <c r="A76" s="65" t="s">
        <v>237</v>
      </c>
      <c r="B76" s="66"/>
      <c r="C76" s="66"/>
      <c r="D76" s="67">
        <v>5</v>
      </c>
      <c r="E76" s="108">
        <v>50</v>
      </c>
      <c r="F76" s="87" t="s">
        <v>828</v>
      </c>
      <c r="G76" s="106"/>
      <c r="H76" s="70"/>
      <c r="I76" s="71"/>
      <c r="J76" s="110"/>
      <c r="K76" s="70" t="s">
        <v>3384</v>
      </c>
      <c r="L76" s="111"/>
      <c r="M76" s="74">
        <v>7743.556640625</v>
      </c>
      <c r="N76" s="74">
        <v>6523.0458984375</v>
      </c>
      <c r="O76" s="75"/>
      <c r="P76" s="76"/>
      <c r="Q76" s="76"/>
      <c r="R76" s="115"/>
      <c r="S76" s="48">
        <v>0</v>
      </c>
      <c r="T76" s="48">
        <v>1</v>
      </c>
      <c r="U76" s="49">
        <v>0</v>
      </c>
      <c r="V76" s="49">
        <v>0.003759</v>
      </c>
      <c r="W76" s="49">
        <v>0.00442</v>
      </c>
      <c r="X76" s="49">
        <v>0.313316</v>
      </c>
      <c r="Y76" s="49">
        <v>0</v>
      </c>
      <c r="Z76" s="49">
        <v>0</v>
      </c>
      <c r="AA76" s="72">
        <v>76</v>
      </c>
      <c r="AB76" s="72"/>
      <c r="AC76" s="73"/>
      <c r="AD76" s="79" t="s">
        <v>2227</v>
      </c>
      <c r="AE76" s="79">
        <v>512</v>
      </c>
      <c r="AF76" s="79">
        <v>134</v>
      </c>
      <c r="AG76" s="79">
        <v>4059</v>
      </c>
      <c r="AH76" s="79">
        <v>7993</v>
      </c>
      <c r="AI76" s="79"/>
      <c r="AJ76" s="79"/>
      <c r="AK76" s="79"/>
      <c r="AL76" s="79"/>
      <c r="AM76" s="79"/>
      <c r="AN76" s="81">
        <v>42690.9046875</v>
      </c>
      <c r="AO76" s="82" t="s">
        <v>2582</v>
      </c>
      <c r="AP76" s="79" t="b">
        <v>1</v>
      </c>
      <c r="AQ76" s="79" t="b">
        <v>0</v>
      </c>
      <c r="AR76" s="79" t="b">
        <v>0</v>
      </c>
      <c r="AS76" s="79" t="s">
        <v>2139</v>
      </c>
      <c r="AT76" s="79">
        <v>0</v>
      </c>
      <c r="AU76" s="79"/>
      <c r="AV76" s="79" t="b">
        <v>0</v>
      </c>
      <c r="AW76" s="79" t="s">
        <v>2673</v>
      </c>
      <c r="AX76" s="82" t="s">
        <v>2706</v>
      </c>
      <c r="AY76" s="79" t="s">
        <v>66</v>
      </c>
      <c r="AZ76" s="78" t="str">
        <f>REPLACE(INDEX(GroupVertices[Group],MATCH(Vertices[[#This Row],[Vertex]],GroupVertices[Vertex],0)),1,1,"")</f>
        <v>3</v>
      </c>
      <c r="BA76" s="48"/>
      <c r="BB76" s="48"/>
      <c r="BC76" s="48"/>
      <c r="BD76" s="48"/>
      <c r="BE76" s="48"/>
      <c r="BF76" s="48"/>
      <c r="BG76" s="105" t="s">
        <v>3157</v>
      </c>
      <c r="BH76" s="105" t="s">
        <v>3157</v>
      </c>
      <c r="BI76" s="105" t="s">
        <v>3296</v>
      </c>
      <c r="BJ76" s="105" t="s">
        <v>3296</v>
      </c>
      <c r="BK76" s="2"/>
      <c r="BL76" s="3"/>
      <c r="BM76" s="3"/>
      <c r="BN76" s="3"/>
      <c r="BO76" s="3"/>
    </row>
    <row r="77" spans="1:67" ht="15">
      <c r="A77" s="65" t="s">
        <v>238</v>
      </c>
      <c r="B77" s="66"/>
      <c r="C77" s="66"/>
      <c r="D77" s="67">
        <v>5</v>
      </c>
      <c r="E77" s="108">
        <v>50</v>
      </c>
      <c r="F77" s="87" t="s">
        <v>829</v>
      </c>
      <c r="G77" s="106"/>
      <c r="H77" s="70"/>
      <c r="I77" s="71"/>
      <c r="J77" s="110"/>
      <c r="K77" s="70" t="s">
        <v>3384</v>
      </c>
      <c r="L77" s="111"/>
      <c r="M77" s="74">
        <v>8852.2890625</v>
      </c>
      <c r="N77" s="74">
        <v>6385.79296875</v>
      </c>
      <c r="O77" s="75"/>
      <c r="P77" s="76"/>
      <c r="Q77" s="76"/>
      <c r="R77" s="115"/>
      <c r="S77" s="48">
        <v>0</v>
      </c>
      <c r="T77" s="48">
        <v>1</v>
      </c>
      <c r="U77" s="49">
        <v>0</v>
      </c>
      <c r="V77" s="49">
        <v>0.003759</v>
      </c>
      <c r="W77" s="49">
        <v>0.00442</v>
      </c>
      <c r="X77" s="49">
        <v>0.313316</v>
      </c>
      <c r="Y77" s="49">
        <v>0</v>
      </c>
      <c r="Z77" s="49">
        <v>0</v>
      </c>
      <c r="AA77" s="72">
        <v>77</v>
      </c>
      <c r="AB77" s="72"/>
      <c r="AC77" s="73"/>
      <c r="AD77" s="79" t="s">
        <v>2228</v>
      </c>
      <c r="AE77" s="79">
        <v>227</v>
      </c>
      <c r="AF77" s="79">
        <v>93</v>
      </c>
      <c r="AG77" s="79">
        <v>991</v>
      </c>
      <c r="AH77" s="79">
        <v>1538</v>
      </c>
      <c r="AI77" s="79"/>
      <c r="AJ77" s="79" t="s">
        <v>2332</v>
      </c>
      <c r="AK77" s="79" t="s">
        <v>2428</v>
      </c>
      <c r="AL77" s="79"/>
      <c r="AM77" s="79"/>
      <c r="AN77" s="81">
        <v>43504.73008101852</v>
      </c>
      <c r="AO77" s="79"/>
      <c r="AP77" s="79" t="b">
        <v>1</v>
      </c>
      <c r="AQ77" s="79" t="b">
        <v>0</v>
      </c>
      <c r="AR77" s="79" t="b">
        <v>0</v>
      </c>
      <c r="AS77" s="79" t="s">
        <v>2139</v>
      </c>
      <c r="AT77" s="79">
        <v>0</v>
      </c>
      <c r="AU77" s="79"/>
      <c r="AV77" s="79" t="b">
        <v>0</v>
      </c>
      <c r="AW77" s="79" t="s">
        <v>2673</v>
      </c>
      <c r="AX77" s="82" t="s">
        <v>2707</v>
      </c>
      <c r="AY77" s="79" t="s">
        <v>66</v>
      </c>
      <c r="AZ77" s="78" t="str">
        <f>REPLACE(INDEX(GroupVertices[Group],MATCH(Vertices[[#This Row],[Vertex]],GroupVertices[Vertex],0)),1,1,"")</f>
        <v>3</v>
      </c>
      <c r="BA77" s="48"/>
      <c r="BB77" s="48"/>
      <c r="BC77" s="48"/>
      <c r="BD77" s="48"/>
      <c r="BE77" s="48"/>
      <c r="BF77" s="48"/>
      <c r="BG77" s="105" t="s">
        <v>3140</v>
      </c>
      <c r="BH77" s="105" t="s">
        <v>3140</v>
      </c>
      <c r="BI77" s="105" t="s">
        <v>3279</v>
      </c>
      <c r="BJ77" s="105" t="s">
        <v>3279</v>
      </c>
      <c r="BK77" s="2"/>
      <c r="BL77" s="3"/>
      <c r="BM77" s="3"/>
      <c r="BN77" s="3"/>
      <c r="BO77" s="3"/>
    </row>
    <row r="78" spans="1:67" ht="15">
      <c r="A78" s="65" t="s">
        <v>241</v>
      </c>
      <c r="B78" s="66"/>
      <c r="C78" s="66"/>
      <c r="D78" s="67">
        <v>5</v>
      </c>
      <c r="E78" s="108">
        <v>50</v>
      </c>
      <c r="F78" s="87" t="s">
        <v>832</v>
      </c>
      <c r="G78" s="106"/>
      <c r="H78" s="70"/>
      <c r="I78" s="71"/>
      <c r="J78" s="110"/>
      <c r="K78" s="70" t="s">
        <v>3384</v>
      </c>
      <c r="L78" s="111"/>
      <c r="M78" s="74">
        <v>9187.96484375</v>
      </c>
      <c r="N78" s="74">
        <v>7999.2021484375</v>
      </c>
      <c r="O78" s="75"/>
      <c r="P78" s="76"/>
      <c r="Q78" s="76"/>
      <c r="R78" s="115"/>
      <c r="S78" s="48">
        <v>0</v>
      </c>
      <c r="T78" s="48">
        <v>1</v>
      </c>
      <c r="U78" s="49">
        <v>0</v>
      </c>
      <c r="V78" s="49">
        <v>0.003759</v>
      </c>
      <c r="W78" s="49">
        <v>0.00442</v>
      </c>
      <c r="X78" s="49">
        <v>0.313316</v>
      </c>
      <c r="Y78" s="49">
        <v>0</v>
      </c>
      <c r="Z78" s="49">
        <v>0</v>
      </c>
      <c r="AA78" s="72">
        <v>78</v>
      </c>
      <c r="AB78" s="72"/>
      <c r="AC78" s="73"/>
      <c r="AD78" s="79" t="s">
        <v>2231</v>
      </c>
      <c r="AE78" s="79">
        <v>3830</v>
      </c>
      <c r="AF78" s="79">
        <v>3297</v>
      </c>
      <c r="AG78" s="79">
        <v>125176</v>
      </c>
      <c r="AH78" s="79">
        <v>595161</v>
      </c>
      <c r="AI78" s="79"/>
      <c r="AJ78" s="79" t="s">
        <v>2334</v>
      </c>
      <c r="AK78" s="79" t="s">
        <v>2431</v>
      </c>
      <c r="AL78" s="79"/>
      <c r="AM78" s="79"/>
      <c r="AN78" s="81">
        <v>39928.08467592593</v>
      </c>
      <c r="AO78" s="82" t="s">
        <v>2584</v>
      </c>
      <c r="AP78" s="79" t="b">
        <v>0</v>
      </c>
      <c r="AQ78" s="79" t="b">
        <v>0</v>
      </c>
      <c r="AR78" s="79" t="b">
        <v>1</v>
      </c>
      <c r="AS78" s="79" t="s">
        <v>2139</v>
      </c>
      <c r="AT78" s="79">
        <v>136</v>
      </c>
      <c r="AU78" s="82" t="s">
        <v>2657</v>
      </c>
      <c r="AV78" s="79" t="b">
        <v>0</v>
      </c>
      <c r="AW78" s="79" t="s">
        <v>2673</v>
      </c>
      <c r="AX78" s="82" t="s">
        <v>2710</v>
      </c>
      <c r="AY78" s="79" t="s">
        <v>66</v>
      </c>
      <c r="AZ78" s="78" t="str">
        <f>REPLACE(INDEX(GroupVertices[Group],MATCH(Vertices[[#This Row],[Vertex]],GroupVertices[Vertex],0)),1,1,"")</f>
        <v>3</v>
      </c>
      <c r="BA78" s="48"/>
      <c r="BB78" s="48"/>
      <c r="BC78" s="48"/>
      <c r="BD78" s="48"/>
      <c r="BE78" s="48"/>
      <c r="BF78" s="48"/>
      <c r="BG78" s="105" t="s">
        <v>3159</v>
      </c>
      <c r="BH78" s="105" t="s">
        <v>3233</v>
      </c>
      <c r="BI78" s="105" t="s">
        <v>3298</v>
      </c>
      <c r="BJ78" s="105" t="s">
        <v>3298</v>
      </c>
      <c r="BK78" s="2"/>
      <c r="BL78" s="3"/>
      <c r="BM78" s="3"/>
      <c r="BN78" s="3"/>
      <c r="BO78" s="3"/>
    </row>
    <row r="79" spans="1:67" ht="15">
      <c r="A79" s="65" t="s">
        <v>242</v>
      </c>
      <c r="B79" s="66"/>
      <c r="C79" s="66"/>
      <c r="D79" s="67">
        <v>5</v>
      </c>
      <c r="E79" s="108">
        <v>50</v>
      </c>
      <c r="F79" s="87" t="s">
        <v>833</v>
      </c>
      <c r="G79" s="106"/>
      <c r="H79" s="70"/>
      <c r="I79" s="71"/>
      <c r="J79" s="110"/>
      <c r="K79" s="70" t="s">
        <v>3384</v>
      </c>
      <c r="L79" s="111"/>
      <c r="M79" s="74">
        <v>8468.244140625</v>
      </c>
      <c r="N79" s="74">
        <v>9550.9931640625</v>
      </c>
      <c r="O79" s="75"/>
      <c r="P79" s="76"/>
      <c r="Q79" s="76"/>
      <c r="R79" s="115"/>
      <c r="S79" s="48">
        <v>0</v>
      </c>
      <c r="T79" s="48">
        <v>1</v>
      </c>
      <c r="U79" s="49">
        <v>0</v>
      </c>
      <c r="V79" s="49">
        <v>0.003759</v>
      </c>
      <c r="W79" s="49">
        <v>0.00442</v>
      </c>
      <c r="X79" s="49">
        <v>0.313316</v>
      </c>
      <c r="Y79" s="49">
        <v>0</v>
      </c>
      <c r="Z79" s="49">
        <v>0</v>
      </c>
      <c r="AA79" s="72">
        <v>79</v>
      </c>
      <c r="AB79" s="72"/>
      <c r="AC79" s="73"/>
      <c r="AD79" s="79" t="s">
        <v>242</v>
      </c>
      <c r="AE79" s="79">
        <v>1360</v>
      </c>
      <c r="AF79" s="79">
        <v>2088</v>
      </c>
      <c r="AG79" s="79">
        <v>17983</v>
      </c>
      <c r="AH79" s="79">
        <v>3611</v>
      </c>
      <c r="AI79" s="79"/>
      <c r="AJ79" s="79" t="s">
        <v>2335</v>
      </c>
      <c r="AK79" s="79" t="s">
        <v>2432</v>
      </c>
      <c r="AL79" s="82" t="s">
        <v>2506</v>
      </c>
      <c r="AM79" s="79"/>
      <c r="AN79" s="81">
        <v>39770.06253472222</v>
      </c>
      <c r="AO79" s="82" t="s">
        <v>2585</v>
      </c>
      <c r="AP79" s="79" t="b">
        <v>0</v>
      </c>
      <c r="AQ79" s="79" t="b">
        <v>0</v>
      </c>
      <c r="AR79" s="79" t="b">
        <v>0</v>
      </c>
      <c r="AS79" s="79" t="s">
        <v>2139</v>
      </c>
      <c r="AT79" s="79">
        <v>95</v>
      </c>
      <c r="AU79" s="82" t="s">
        <v>2658</v>
      </c>
      <c r="AV79" s="79" t="b">
        <v>0</v>
      </c>
      <c r="AW79" s="79" t="s">
        <v>2673</v>
      </c>
      <c r="AX79" s="82" t="s">
        <v>2711</v>
      </c>
      <c r="AY79" s="79" t="s">
        <v>66</v>
      </c>
      <c r="AZ79" s="78" t="str">
        <f>REPLACE(INDEX(GroupVertices[Group],MATCH(Vertices[[#This Row],[Vertex]],GroupVertices[Vertex],0)),1,1,"")</f>
        <v>3</v>
      </c>
      <c r="BA79" s="48"/>
      <c r="BB79" s="48"/>
      <c r="BC79" s="48"/>
      <c r="BD79" s="48"/>
      <c r="BE79" s="48"/>
      <c r="BF79" s="48"/>
      <c r="BG79" s="105" t="s">
        <v>3140</v>
      </c>
      <c r="BH79" s="105" t="s">
        <v>3140</v>
      </c>
      <c r="BI79" s="105" t="s">
        <v>3279</v>
      </c>
      <c r="BJ79" s="105" t="s">
        <v>3279</v>
      </c>
      <c r="BK79" s="2"/>
      <c r="BL79" s="3"/>
      <c r="BM79" s="3"/>
      <c r="BN79" s="3"/>
      <c r="BO79" s="3"/>
    </row>
    <row r="80" spans="1:67" ht="15">
      <c r="A80" s="65" t="s">
        <v>289</v>
      </c>
      <c r="B80" s="66"/>
      <c r="C80" s="66"/>
      <c r="D80" s="67">
        <v>5</v>
      </c>
      <c r="E80" s="108">
        <v>50</v>
      </c>
      <c r="F80" s="87" t="s">
        <v>879</v>
      </c>
      <c r="G80" s="106"/>
      <c r="H80" s="70"/>
      <c r="I80" s="71"/>
      <c r="J80" s="110"/>
      <c r="K80" s="70" t="s">
        <v>3384</v>
      </c>
      <c r="L80" s="111"/>
      <c r="M80" s="74">
        <v>5519.05078125</v>
      </c>
      <c r="N80" s="74">
        <v>7638.931640625</v>
      </c>
      <c r="O80" s="75"/>
      <c r="P80" s="76"/>
      <c r="Q80" s="76"/>
      <c r="R80" s="115"/>
      <c r="S80" s="48">
        <v>0</v>
      </c>
      <c r="T80" s="48">
        <v>1</v>
      </c>
      <c r="U80" s="49">
        <v>0</v>
      </c>
      <c r="V80" s="49">
        <v>0.003759</v>
      </c>
      <c r="W80" s="49">
        <v>0.00442</v>
      </c>
      <c r="X80" s="49">
        <v>0.313316</v>
      </c>
      <c r="Y80" s="49">
        <v>0</v>
      </c>
      <c r="Z80" s="49">
        <v>0</v>
      </c>
      <c r="AA80" s="72">
        <v>80</v>
      </c>
      <c r="AB80" s="72"/>
      <c r="AC80" s="73"/>
      <c r="AD80" s="79" t="s">
        <v>2281</v>
      </c>
      <c r="AE80" s="79">
        <v>1922</v>
      </c>
      <c r="AF80" s="79">
        <v>921</v>
      </c>
      <c r="AG80" s="79">
        <v>25726</v>
      </c>
      <c r="AH80" s="79">
        <v>13342</v>
      </c>
      <c r="AI80" s="79"/>
      <c r="AJ80" s="79" t="s">
        <v>2388</v>
      </c>
      <c r="AK80" s="79" t="s">
        <v>2471</v>
      </c>
      <c r="AL80" s="82" t="s">
        <v>2540</v>
      </c>
      <c r="AM80" s="79"/>
      <c r="AN80" s="81">
        <v>39884.872349537036</v>
      </c>
      <c r="AO80" s="79"/>
      <c r="AP80" s="79" t="b">
        <v>0</v>
      </c>
      <c r="AQ80" s="79" t="b">
        <v>0</v>
      </c>
      <c r="AR80" s="79" t="b">
        <v>0</v>
      </c>
      <c r="AS80" s="79" t="s">
        <v>2139</v>
      </c>
      <c r="AT80" s="79">
        <v>80</v>
      </c>
      <c r="AU80" s="82" t="s">
        <v>2661</v>
      </c>
      <c r="AV80" s="79" t="b">
        <v>0</v>
      </c>
      <c r="AW80" s="79" t="s">
        <v>2673</v>
      </c>
      <c r="AX80" s="82" t="s">
        <v>2765</v>
      </c>
      <c r="AY80" s="79" t="s">
        <v>66</v>
      </c>
      <c r="AZ80" s="78" t="str">
        <f>REPLACE(INDEX(GroupVertices[Group],MATCH(Vertices[[#This Row],[Vertex]],GroupVertices[Vertex],0)),1,1,"")</f>
        <v>3</v>
      </c>
      <c r="BA80" s="48"/>
      <c r="BB80" s="48"/>
      <c r="BC80" s="48"/>
      <c r="BD80" s="48"/>
      <c r="BE80" s="48"/>
      <c r="BF80" s="48"/>
      <c r="BG80" s="105" t="s">
        <v>3204</v>
      </c>
      <c r="BH80" s="105" t="s">
        <v>3204</v>
      </c>
      <c r="BI80" s="105" t="s">
        <v>3341</v>
      </c>
      <c r="BJ80" s="105" t="s">
        <v>3341</v>
      </c>
      <c r="BK80" s="2"/>
      <c r="BL80" s="3"/>
      <c r="BM80" s="3"/>
      <c r="BN80" s="3"/>
      <c r="BO80" s="3"/>
    </row>
    <row r="81" spans="1:67" ht="15">
      <c r="A81" s="65" t="s">
        <v>301</v>
      </c>
      <c r="B81" s="66"/>
      <c r="C81" s="66"/>
      <c r="D81" s="67">
        <v>5</v>
      </c>
      <c r="E81" s="108">
        <v>50</v>
      </c>
      <c r="F81" s="87" t="s">
        <v>891</v>
      </c>
      <c r="G81" s="106"/>
      <c r="H81" s="70"/>
      <c r="I81" s="71"/>
      <c r="J81" s="110"/>
      <c r="K81" s="70" t="s">
        <v>3384</v>
      </c>
      <c r="L81" s="111"/>
      <c r="M81" s="74">
        <v>4955.38525390625</v>
      </c>
      <c r="N81" s="74">
        <v>8830.0791015625</v>
      </c>
      <c r="O81" s="75"/>
      <c r="P81" s="76"/>
      <c r="Q81" s="76"/>
      <c r="R81" s="115"/>
      <c r="S81" s="48">
        <v>0</v>
      </c>
      <c r="T81" s="48">
        <v>1</v>
      </c>
      <c r="U81" s="49">
        <v>0</v>
      </c>
      <c r="V81" s="49">
        <v>0.003759</v>
      </c>
      <c r="W81" s="49">
        <v>0.00442</v>
      </c>
      <c r="X81" s="49">
        <v>0.313316</v>
      </c>
      <c r="Y81" s="49">
        <v>0</v>
      </c>
      <c r="Z81" s="49">
        <v>0</v>
      </c>
      <c r="AA81" s="72">
        <v>81</v>
      </c>
      <c r="AB81" s="72"/>
      <c r="AC81" s="73"/>
      <c r="AD81" s="79" t="s">
        <v>2291</v>
      </c>
      <c r="AE81" s="79">
        <v>382</v>
      </c>
      <c r="AF81" s="79">
        <v>336</v>
      </c>
      <c r="AG81" s="79">
        <v>19096</v>
      </c>
      <c r="AH81" s="79">
        <v>94969</v>
      </c>
      <c r="AI81" s="79"/>
      <c r="AJ81" s="79" t="s">
        <v>2397</v>
      </c>
      <c r="AK81" s="79" t="s">
        <v>2477</v>
      </c>
      <c r="AL81" s="82" t="s">
        <v>2547</v>
      </c>
      <c r="AM81" s="79"/>
      <c r="AN81" s="81">
        <v>41222.998125</v>
      </c>
      <c r="AO81" s="82" t="s">
        <v>2637</v>
      </c>
      <c r="AP81" s="79" t="b">
        <v>0</v>
      </c>
      <c r="AQ81" s="79" t="b">
        <v>0</v>
      </c>
      <c r="AR81" s="79" t="b">
        <v>0</v>
      </c>
      <c r="AS81" s="79" t="s">
        <v>2139</v>
      </c>
      <c r="AT81" s="79">
        <v>7</v>
      </c>
      <c r="AU81" s="82" t="s">
        <v>2651</v>
      </c>
      <c r="AV81" s="79" t="b">
        <v>0</v>
      </c>
      <c r="AW81" s="79" t="s">
        <v>2673</v>
      </c>
      <c r="AX81" s="82" t="s">
        <v>2775</v>
      </c>
      <c r="AY81" s="79" t="s">
        <v>66</v>
      </c>
      <c r="AZ81" s="78" t="str">
        <f>REPLACE(INDEX(GroupVertices[Group],MATCH(Vertices[[#This Row],[Vertex]],GroupVertices[Vertex],0)),1,1,"")</f>
        <v>3</v>
      </c>
      <c r="BA81" s="48"/>
      <c r="BB81" s="48"/>
      <c r="BC81" s="48"/>
      <c r="BD81" s="48"/>
      <c r="BE81" s="48" t="s">
        <v>787</v>
      </c>
      <c r="BF81" s="48" t="s">
        <v>787</v>
      </c>
      <c r="BG81" s="105" t="s">
        <v>3211</v>
      </c>
      <c r="BH81" s="105" t="s">
        <v>3211</v>
      </c>
      <c r="BI81" s="105" t="s">
        <v>3348</v>
      </c>
      <c r="BJ81" s="105" t="s">
        <v>3348</v>
      </c>
      <c r="BK81" s="2"/>
      <c r="BL81" s="3"/>
      <c r="BM81" s="3"/>
      <c r="BN81" s="3"/>
      <c r="BO81" s="3"/>
    </row>
    <row r="82" spans="1:67" ht="15">
      <c r="A82" s="65" t="s">
        <v>280</v>
      </c>
      <c r="B82" s="66"/>
      <c r="C82" s="66"/>
      <c r="D82" s="67">
        <v>5</v>
      </c>
      <c r="E82" s="108">
        <v>52.12765957446808</v>
      </c>
      <c r="F82" s="87" t="s">
        <v>870</v>
      </c>
      <c r="G82" s="106"/>
      <c r="H82" s="70"/>
      <c r="I82" s="71"/>
      <c r="J82" s="110"/>
      <c r="K82" s="70" t="s">
        <v>3384</v>
      </c>
      <c r="L82" s="111"/>
      <c r="M82" s="74">
        <v>4504.34912109375</v>
      </c>
      <c r="N82" s="74">
        <v>2536.11767578125</v>
      </c>
      <c r="O82" s="75"/>
      <c r="P82" s="76"/>
      <c r="Q82" s="76"/>
      <c r="R82" s="115"/>
      <c r="S82" s="48">
        <v>2</v>
      </c>
      <c r="T82" s="48">
        <v>1</v>
      </c>
      <c r="U82" s="49">
        <v>0</v>
      </c>
      <c r="V82" s="49">
        <v>0.003704</v>
      </c>
      <c r="W82" s="49">
        <v>0.004452</v>
      </c>
      <c r="X82" s="49">
        <v>0.525403</v>
      </c>
      <c r="Y82" s="49">
        <v>0</v>
      </c>
      <c r="Z82" s="49">
        <v>0</v>
      </c>
      <c r="AA82" s="72">
        <v>82</v>
      </c>
      <c r="AB82" s="72"/>
      <c r="AC82" s="73"/>
      <c r="AD82" s="79" t="s">
        <v>2271</v>
      </c>
      <c r="AE82" s="79">
        <v>620</v>
      </c>
      <c r="AF82" s="79">
        <v>327</v>
      </c>
      <c r="AG82" s="79">
        <v>4488</v>
      </c>
      <c r="AH82" s="79">
        <v>3444</v>
      </c>
      <c r="AI82" s="79"/>
      <c r="AJ82" s="79" t="s">
        <v>2378</v>
      </c>
      <c r="AK82" s="79" t="s">
        <v>2463</v>
      </c>
      <c r="AL82" s="82" t="s">
        <v>2533</v>
      </c>
      <c r="AM82" s="79"/>
      <c r="AN82" s="81">
        <v>42275.628171296295</v>
      </c>
      <c r="AO82" s="82" t="s">
        <v>2622</v>
      </c>
      <c r="AP82" s="79" t="b">
        <v>0</v>
      </c>
      <c r="AQ82" s="79" t="b">
        <v>0</v>
      </c>
      <c r="AR82" s="79" t="b">
        <v>0</v>
      </c>
      <c r="AS82" s="79" t="s">
        <v>2139</v>
      </c>
      <c r="AT82" s="79">
        <v>5</v>
      </c>
      <c r="AU82" s="82" t="s">
        <v>2651</v>
      </c>
      <c r="AV82" s="79" t="b">
        <v>0</v>
      </c>
      <c r="AW82" s="79" t="s">
        <v>2673</v>
      </c>
      <c r="AX82" s="82" t="s">
        <v>2755</v>
      </c>
      <c r="AY82" s="79" t="s">
        <v>66</v>
      </c>
      <c r="AZ82" s="78" t="str">
        <f>REPLACE(INDEX(GroupVertices[Group],MATCH(Vertices[[#This Row],[Vertex]],GroupVertices[Vertex],0)),1,1,"")</f>
        <v>2</v>
      </c>
      <c r="BA82" s="48"/>
      <c r="BB82" s="48"/>
      <c r="BC82" s="48"/>
      <c r="BD82" s="48"/>
      <c r="BE82" s="48" t="s">
        <v>787</v>
      </c>
      <c r="BF82" s="48" t="s">
        <v>787</v>
      </c>
      <c r="BG82" s="105" t="s">
        <v>3194</v>
      </c>
      <c r="BH82" s="105" t="s">
        <v>3252</v>
      </c>
      <c r="BI82" s="105" t="s">
        <v>3331</v>
      </c>
      <c r="BJ82" s="105" t="s">
        <v>3331</v>
      </c>
      <c r="BK82" s="2"/>
      <c r="BL82" s="3"/>
      <c r="BM82" s="3"/>
      <c r="BN82" s="3"/>
      <c r="BO82" s="3"/>
    </row>
    <row r="83" spans="1:67" ht="15">
      <c r="A83" s="65" t="s">
        <v>313</v>
      </c>
      <c r="B83" s="66"/>
      <c r="C83" s="66"/>
      <c r="D83" s="67">
        <v>5.0438305181626255</v>
      </c>
      <c r="E83" s="108">
        <v>50</v>
      </c>
      <c r="F83" s="87" t="s">
        <v>903</v>
      </c>
      <c r="G83" s="106"/>
      <c r="H83" s="70"/>
      <c r="I83" s="71"/>
      <c r="J83" s="110"/>
      <c r="K83" s="70" t="s">
        <v>3384</v>
      </c>
      <c r="L83" s="111"/>
      <c r="M83" s="74">
        <v>6087.76953125</v>
      </c>
      <c r="N83" s="74">
        <v>6208.8193359375</v>
      </c>
      <c r="O83" s="75"/>
      <c r="P83" s="76"/>
      <c r="Q83" s="76"/>
      <c r="R83" s="115"/>
      <c r="S83" s="48">
        <v>0</v>
      </c>
      <c r="T83" s="48">
        <v>3</v>
      </c>
      <c r="U83" s="49">
        <v>3.766667</v>
      </c>
      <c r="V83" s="49">
        <v>0.00369</v>
      </c>
      <c r="W83" s="49">
        <v>0.006503</v>
      </c>
      <c r="X83" s="49">
        <v>0.657838</v>
      </c>
      <c r="Y83" s="49">
        <v>0.5</v>
      </c>
      <c r="Z83" s="49">
        <v>0</v>
      </c>
      <c r="AA83" s="72">
        <v>83</v>
      </c>
      <c r="AB83" s="72"/>
      <c r="AC83" s="73"/>
      <c r="AD83" s="79" t="s">
        <v>2297</v>
      </c>
      <c r="AE83" s="79">
        <v>452</v>
      </c>
      <c r="AF83" s="79">
        <v>54</v>
      </c>
      <c r="AG83" s="79">
        <v>216</v>
      </c>
      <c r="AH83" s="79">
        <v>204</v>
      </c>
      <c r="AI83" s="79"/>
      <c r="AJ83" s="79" t="s">
        <v>2403</v>
      </c>
      <c r="AK83" s="79" t="s">
        <v>2483</v>
      </c>
      <c r="AL83" s="82" t="s">
        <v>2552</v>
      </c>
      <c r="AM83" s="79"/>
      <c r="AN83" s="81">
        <v>43512.15849537037</v>
      </c>
      <c r="AO83" s="82" t="s">
        <v>2643</v>
      </c>
      <c r="AP83" s="79" t="b">
        <v>0</v>
      </c>
      <c r="AQ83" s="79" t="b">
        <v>0</v>
      </c>
      <c r="AR83" s="79" t="b">
        <v>1</v>
      </c>
      <c r="AS83" s="79" t="s">
        <v>2139</v>
      </c>
      <c r="AT83" s="79">
        <v>0</v>
      </c>
      <c r="AU83" s="82" t="s">
        <v>2651</v>
      </c>
      <c r="AV83" s="79" t="b">
        <v>0</v>
      </c>
      <c r="AW83" s="79" t="s">
        <v>2673</v>
      </c>
      <c r="AX83" s="82" t="s">
        <v>2781</v>
      </c>
      <c r="AY83" s="79" t="s">
        <v>66</v>
      </c>
      <c r="AZ83" s="78" t="str">
        <f>REPLACE(INDEX(GroupVertices[Group],MATCH(Vertices[[#This Row],[Vertex]],GroupVertices[Vertex],0)),1,1,"")</f>
        <v>4</v>
      </c>
      <c r="BA83" s="48"/>
      <c r="BB83" s="48"/>
      <c r="BC83" s="48"/>
      <c r="BD83" s="48"/>
      <c r="BE83" s="48"/>
      <c r="BF83" s="48"/>
      <c r="BG83" s="105" t="s">
        <v>3217</v>
      </c>
      <c r="BH83" s="105" t="s">
        <v>3269</v>
      </c>
      <c r="BI83" s="105" t="s">
        <v>3353</v>
      </c>
      <c r="BJ83" s="105" t="s">
        <v>3353</v>
      </c>
      <c r="BK83" s="2"/>
      <c r="BL83" s="3"/>
      <c r="BM83" s="3"/>
      <c r="BN83" s="3"/>
      <c r="BO83" s="3"/>
    </row>
    <row r="84" spans="1:67" ht="15">
      <c r="A84" s="65" t="s">
        <v>268</v>
      </c>
      <c r="B84" s="66"/>
      <c r="C84" s="66"/>
      <c r="D84" s="67">
        <v>5</v>
      </c>
      <c r="E84" s="108">
        <v>53.191489361702125</v>
      </c>
      <c r="F84" s="87" t="s">
        <v>858</v>
      </c>
      <c r="G84" s="106"/>
      <c r="H84" s="70"/>
      <c r="I84" s="71"/>
      <c r="J84" s="110"/>
      <c r="K84" s="70" t="s">
        <v>3384</v>
      </c>
      <c r="L84" s="111"/>
      <c r="M84" s="74">
        <v>960.1124267578125</v>
      </c>
      <c r="N84" s="74">
        <v>458.7260437011719</v>
      </c>
      <c r="O84" s="75"/>
      <c r="P84" s="76"/>
      <c r="Q84" s="76"/>
      <c r="R84" s="115"/>
      <c r="S84" s="48">
        <v>3</v>
      </c>
      <c r="T84" s="48">
        <v>1</v>
      </c>
      <c r="U84" s="49">
        <v>0</v>
      </c>
      <c r="V84" s="49">
        <v>0.003559</v>
      </c>
      <c r="W84" s="49">
        <v>0.005596</v>
      </c>
      <c r="X84" s="49">
        <v>0.637962</v>
      </c>
      <c r="Y84" s="49">
        <v>0.5</v>
      </c>
      <c r="Z84" s="49">
        <v>0</v>
      </c>
      <c r="AA84" s="72">
        <v>84</v>
      </c>
      <c r="AB84" s="72"/>
      <c r="AC84" s="73"/>
      <c r="AD84" s="79" t="s">
        <v>2259</v>
      </c>
      <c r="AE84" s="79">
        <v>379</v>
      </c>
      <c r="AF84" s="79">
        <v>67</v>
      </c>
      <c r="AG84" s="79">
        <v>2269</v>
      </c>
      <c r="AH84" s="79">
        <v>1091</v>
      </c>
      <c r="AI84" s="79"/>
      <c r="AJ84" s="79" t="s">
        <v>2365</v>
      </c>
      <c r="AK84" s="79" t="s">
        <v>2453</v>
      </c>
      <c r="AL84" s="82" t="s">
        <v>2526</v>
      </c>
      <c r="AM84" s="79"/>
      <c r="AN84" s="81">
        <v>42238.906875</v>
      </c>
      <c r="AO84" s="79"/>
      <c r="AP84" s="79" t="b">
        <v>1</v>
      </c>
      <c r="AQ84" s="79" t="b">
        <v>0</v>
      </c>
      <c r="AR84" s="79" t="b">
        <v>0</v>
      </c>
      <c r="AS84" s="79" t="s">
        <v>2139</v>
      </c>
      <c r="AT84" s="79">
        <v>0</v>
      </c>
      <c r="AU84" s="82" t="s">
        <v>2651</v>
      </c>
      <c r="AV84" s="79" t="b">
        <v>0</v>
      </c>
      <c r="AW84" s="79" t="s">
        <v>2673</v>
      </c>
      <c r="AX84" s="82" t="s">
        <v>2742</v>
      </c>
      <c r="AY84" s="79" t="s">
        <v>66</v>
      </c>
      <c r="AZ84" s="78" t="str">
        <f>REPLACE(INDEX(GroupVertices[Group],MATCH(Vertices[[#This Row],[Vertex]],GroupVertices[Vertex],0)),1,1,"")</f>
        <v>2</v>
      </c>
      <c r="BA84" s="48"/>
      <c r="BB84" s="48"/>
      <c r="BC84" s="48"/>
      <c r="BD84" s="48"/>
      <c r="BE84" s="48" t="s">
        <v>793</v>
      </c>
      <c r="BF84" s="48" t="s">
        <v>793</v>
      </c>
      <c r="BG84" s="105" t="s">
        <v>3181</v>
      </c>
      <c r="BH84" s="105" t="s">
        <v>3181</v>
      </c>
      <c r="BI84" s="105" t="s">
        <v>3319</v>
      </c>
      <c r="BJ84" s="105" t="s">
        <v>3319</v>
      </c>
      <c r="BK84" s="2"/>
      <c r="BL84" s="3"/>
      <c r="BM84" s="3"/>
      <c r="BN84" s="3"/>
      <c r="BO84" s="3"/>
    </row>
    <row r="85" spans="1:67" ht="15">
      <c r="A85" s="65" t="s">
        <v>270</v>
      </c>
      <c r="B85" s="66"/>
      <c r="C85" s="66"/>
      <c r="D85" s="67">
        <v>5.0645821294535915</v>
      </c>
      <c r="E85" s="108">
        <v>52.12765957446808</v>
      </c>
      <c r="F85" s="87" t="s">
        <v>860</v>
      </c>
      <c r="G85" s="106"/>
      <c r="H85" s="70"/>
      <c r="I85" s="71"/>
      <c r="J85" s="110"/>
      <c r="K85" s="70" t="s">
        <v>3384</v>
      </c>
      <c r="L85" s="111"/>
      <c r="M85" s="74">
        <v>2040.0556640625</v>
      </c>
      <c r="N85" s="74">
        <v>3087.0830078125</v>
      </c>
      <c r="O85" s="75"/>
      <c r="P85" s="76"/>
      <c r="Q85" s="76"/>
      <c r="R85" s="115"/>
      <c r="S85" s="48">
        <v>2</v>
      </c>
      <c r="T85" s="48">
        <v>3</v>
      </c>
      <c r="U85" s="49">
        <v>5.55</v>
      </c>
      <c r="V85" s="49">
        <v>0.003559</v>
      </c>
      <c r="W85" s="49">
        <v>0.004683</v>
      </c>
      <c r="X85" s="49">
        <v>0.677539</v>
      </c>
      <c r="Y85" s="49">
        <v>0</v>
      </c>
      <c r="Z85" s="49">
        <v>0.5</v>
      </c>
      <c r="AA85" s="72">
        <v>85</v>
      </c>
      <c r="AB85" s="72"/>
      <c r="AC85" s="73"/>
      <c r="AD85" s="79" t="s">
        <v>2261</v>
      </c>
      <c r="AE85" s="79">
        <v>638</v>
      </c>
      <c r="AF85" s="79">
        <v>3884</v>
      </c>
      <c r="AG85" s="79">
        <v>114078</v>
      </c>
      <c r="AH85" s="79">
        <v>177187</v>
      </c>
      <c r="AI85" s="79"/>
      <c r="AJ85" s="79" t="s">
        <v>2367</v>
      </c>
      <c r="AK85" s="79" t="s">
        <v>2455</v>
      </c>
      <c r="AL85" s="82" t="s">
        <v>2528</v>
      </c>
      <c r="AM85" s="79"/>
      <c r="AN85" s="81">
        <v>42018.757256944446</v>
      </c>
      <c r="AO85" s="82" t="s">
        <v>2613</v>
      </c>
      <c r="AP85" s="79" t="b">
        <v>0</v>
      </c>
      <c r="AQ85" s="79" t="b">
        <v>0</v>
      </c>
      <c r="AR85" s="79" t="b">
        <v>0</v>
      </c>
      <c r="AS85" s="79" t="s">
        <v>2139</v>
      </c>
      <c r="AT85" s="79">
        <v>278</v>
      </c>
      <c r="AU85" s="82" t="s">
        <v>2662</v>
      </c>
      <c r="AV85" s="79" t="b">
        <v>0</v>
      </c>
      <c r="AW85" s="79" t="s">
        <v>2673</v>
      </c>
      <c r="AX85" s="82" t="s">
        <v>2744</v>
      </c>
      <c r="AY85" s="79" t="s">
        <v>66</v>
      </c>
      <c r="AZ85" s="78" t="str">
        <f>REPLACE(INDEX(GroupVertices[Group],MATCH(Vertices[[#This Row],[Vertex]],GroupVertices[Vertex],0)),1,1,"")</f>
        <v>2</v>
      </c>
      <c r="BA85" s="48" t="s">
        <v>3107</v>
      </c>
      <c r="BB85" s="48" t="s">
        <v>3107</v>
      </c>
      <c r="BC85" s="48" t="s">
        <v>780</v>
      </c>
      <c r="BD85" s="48" t="s">
        <v>780</v>
      </c>
      <c r="BE85" s="48" t="s">
        <v>787</v>
      </c>
      <c r="BF85" s="48" t="s">
        <v>787</v>
      </c>
      <c r="BG85" s="105" t="s">
        <v>3183</v>
      </c>
      <c r="BH85" s="105" t="s">
        <v>3244</v>
      </c>
      <c r="BI85" s="105" t="s">
        <v>3321</v>
      </c>
      <c r="BJ85" s="105" t="s">
        <v>3321</v>
      </c>
      <c r="BK85" s="2"/>
      <c r="BL85" s="3"/>
      <c r="BM85" s="3"/>
      <c r="BN85" s="3"/>
      <c r="BO85" s="3"/>
    </row>
    <row r="86" spans="1:67" ht="15">
      <c r="A86" s="65" t="s">
        <v>284</v>
      </c>
      <c r="B86" s="66"/>
      <c r="C86" s="66"/>
      <c r="D86" s="67">
        <v>5</v>
      </c>
      <c r="E86" s="108">
        <v>51.06382978723404</v>
      </c>
      <c r="F86" s="87" t="s">
        <v>874</v>
      </c>
      <c r="G86" s="106"/>
      <c r="H86" s="70"/>
      <c r="I86" s="71"/>
      <c r="J86" s="110"/>
      <c r="K86" s="70" t="s">
        <v>3384</v>
      </c>
      <c r="L86" s="111"/>
      <c r="M86" s="74">
        <v>6509.5654296875</v>
      </c>
      <c r="N86" s="74">
        <v>3238.1123046875</v>
      </c>
      <c r="O86" s="75"/>
      <c r="P86" s="76"/>
      <c r="Q86" s="76"/>
      <c r="R86" s="115"/>
      <c r="S86" s="48">
        <v>1</v>
      </c>
      <c r="T86" s="48">
        <v>2</v>
      </c>
      <c r="U86" s="49">
        <v>0</v>
      </c>
      <c r="V86" s="49">
        <v>0.003534</v>
      </c>
      <c r="W86" s="49">
        <v>0.00392</v>
      </c>
      <c r="X86" s="49">
        <v>0.493979</v>
      </c>
      <c r="Y86" s="49">
        <v>0.5</v>
      </c>
      <c r="Z86" s="49">
        <v>0.5</v>
      </c>
      <c r="AA86" s="72">
        <v>86</v>
      </c>
      <c r="AB86" s="72"/>
      <c r="AC86" s="73"/>
      <c r="AD86" s="79" t="s">
        <v>2275</v>
      </c>
      <c r="AE86" s="79">
        <v>536</v>
      </c>
      <c r="AF86" s="79">
        <v>345</v>
      </c>
      <c r="AG86" s="79">
        <v>4022</v>
      </c>
      <c r="AH86" s="79">
        <v>3673</v>
      </c>
      <c r="AI86" s="79"/>
      <c r="AJ86" s="79" t="s">
        <v>2382</v>
      </c>
      <c r="AK86" s="79" t="s">
        <v>2466</v>
      </c>
      <c r="AL86" s="79"/>
      <c r="AM86" s="79"/>
      <c r="AN86" s="81">
        <v>40635.89946759259</v>
      </c>
      <c r="AO86" s="82" t="s">
        <v>2625</v>
      </c>
      <c r="AP86" s="79" t="b">
        <v>1</v>
      </c>
      <c r="AQ86" s="79" t="b">
        <v>0</v>
      </c>
      <c r="AR86" s="79" t="b">
        <v>1</v>
      </c>
      <c r="AS86" s="79" t="s">
        <v>2139</v>
      </c>
      <c r="AT86" s="79">
        <v>7</v>
      </c>
      <c r="AU86" s="82" t="s">
        <v>2651</v>
      </c>
      <c r="AV86" s="79" t="b">
        <v>0</v>
      </c>
      <c r="AW86" s="79" t="s">
        <v>2673</v>
      </c>
      <c r="AX86" s="82" t="s">
        <v>2759</v>
      </c>
      <c r="AY86" s="79" t="s">
        <v>66</v>
      </c>
      <c r="AZ86" s="78" t="str">
        <f>REPLACE(INDEX(GroupVertices[Group],MATCH(Vertices[[#This Row],[Vertex]],GroupVertices[Vertex],0)),1,1,"")</f>
        <v>4</v>
      </c>
      <c r="BA86" s="48"/>
      <c r="BB86" s="48"/>
      <c r="BC86" s="48"/>
      <c r="BD86" s="48"/>
      <c r="BE86" s="48" t="s">
        <v>787</v>
      </c>
      <c r="BF86" s="48" t="s">
        <v>787</v>
      </c>
      <c r="BG86" s="105" t="s">
        <v>3198</v>
      </c>
      <c r="BH86" s="105" t="s">
        <v>3198</v>
      </c>
      <c r="BI86" s="105" t="s">
        <v>3335</v>
      </c>
      <c r="BJ86" s="105" t="s">
        <v>3335</v>
      </c>
      <c r="BK86" s="2"/>
      <c r="BL86" s="3"/>
      <c r="BM86" s="3"/>
      <c r="BN86" s="3"/>
      <c r="BO86" s="3"/>
    </row>
    <row r="87" spans="1:67" ht="15">
      <c r="A87" s="65" t="s">
        <v>218</v>
      </c>
      <c r="B87" s="66"/>
      <c r="C87" s="66"/>
      <c r="D87" s="67">
        <v>5</v>
      </c>
      <c r="E87" s="108">
        <v>50</v>
      </c>
      <c r="F87" s="87" t="s">
        <v>809</v>
      </c>
      <c r="G87" s="106"/>
      <c r="H87" s="70"/>
      <c r="I87" s="71"/>
      <c r="J87" s="110"/>
      <c r="K87" s="70" t="s">
        <v>3384</v>
      </c>
      <c r="L87" s="111"/>
      <c r="M87" s="74">
        <v>7440.431640625</v>
      </c>
      <c r="N87" s="74">
        <v>3972.764892578125</v>
      </c>
      <c r="O87" s="75"/>
      <c r="P87" s="76"/>
      <c r="Q87" s="76"/>
      <c r="R87" s="115"/>
      <c r="S87" s="48">
        <v>0</v>
      </c>
      <c r="T87" s="48">
        <v>1</v>
      </c>
      <c r="U87" s="49">
        <v>0</v>
      </c>
      <c r="V87" s="49">
        <v>0.003521</v>
      </c>
      <c r="W87" s="49">
        <v>0.00319</v>
      </c>
      <c r="X87" s="49">
        <v>0.316769</v>
      </c>
      <c r="Y87" s="49">
        <v>0</v>
      </c>
      <c r="Z87" s="49">
        <v>0</v>
      </c>
      <c r="AA87" s="72">
        <v>87</v>
      </c>
      <c r="AB87" s="72"/>
      <c r="AC87" s="73"/>
      <c r="AD87" s="79" t="s">
        <v>2202</v>
      </c>
      <c r="AE87" s="79">
        <v>2115</v>
      </c>
      <c r="AF87" s="79">
        <v>540</v>
      </c>
      <c r="AG87" s="79">
        <v>25686</v>
      </c>
      <c r="AH87" s="79">
        <v>247616</v>
      </c>
      <c r="AI87" s="79"/>
      <c r="AJ87" s="79" t="s">
        <v>2308</v>
      </c>
      <c r="AK87" s="79" t="s">
        <v>2412</v>
      </c>
      <c r="AL87" s="79"/>
      <c r="AM87" s="79"/>
      <c r="AN87" s="81">
        <v>41109.66946759259</v>
      </c>
      <c r="AO87" s="82" t="s">
        <v>2562</v>
      </c>
      <c r="AP87" s="79" t="b">
        <v>1</v>
      </c>
      <c r="AQ87" s="79" t="b">
        <v>0</v>
      </c>
      <c r="AR87" s="79" t="b">
        <v>1</v>
      </c>
      <c r="AS87" s="79" t="s">
        <v>2139</v>
      </c>
      <c r="AT87" s="79">
        <v>24</v>
      </c>
      <c r="AU87" s="82" t="s">
        <v>2651</v>
      </c>
      <c r="AV87" s="79" t="b">
        <v>0</v>
      </c>
      <c r="AW87" s="79" t="s">
        <v>2673</v>
      </c>
      <c r="AX87" s="82" t="s">
        <v>2681</v>
      </c>
      <c r="AY87" s="79" t="s">
        <v>66</v>
      </c>
      <c r="AZ87" s="78" t="str">
        <f>REPLACE(INDEX(GroupVertices[Group],MATCH(Vertices[[#This Row],[Vertex]],GroupVertices[Vertex],0)),1,1,"")</f>
        <v>4</v>
      </c>
      <c r="BA87" s="48"/>
      <c r="BB87" s="48"/>
      <c r="BC87" s="48"/>
      <c r="BD87" s="48"/>
      <c r="BE87" s="48"/>
      <c r="BF87" s="48"/>
      <c r="BG87" s="105" t="s">
        <v>3134</v>
      </c>
      <c r="BH87" s="105" t="s">
        <v>3134</v>
      </c>
      <c r="BI87" s="105" t="s">
        <v>3273</v>
      </c>
      <c r="BJ87" s="105" t="s">
        <v>3273</v>
      </c>
      <c r="BK87" s="2"/>
      <c r="BL87" s="3"/>
      <c r="BM87" s="3"/>
      <c r="BN87" s="3"/>
      <c r="BO87" s="3"/>
    </row>
    <row r="88" spans="1:67" ht="15">
      <c r="A88" s="65" t="s">
        <v>228</v>
      </c>
      <c r="B88" s="66"/>
      <c r="C88" s="66"/>
      <c r="D88" s="67">
        <v>5</v>
      </c>
      <c r="E88" s="108">
        <v>50</v>
      </c>
      <c r="F88" s="87" t="s">
        <v>819</v>
      </c>
      <c r="G88" s="106"/>
      <c r="H88" s="70"/>
      <c r="I88" s="71"/>
      <c r="J88" s="110"/>
      <c r="K88" s="70" t="s">
        <v>3384</v>
      </c>
      <c r="L88" s="111"/>
      <c r="M88" s="74">
        <v>5465.607421875</v>
      </c>
      <c r="N88" s="74">
        <v>5047.44482421875</v>
      </c>
      <c r="O88" s="75"/>
      <c r="P88" s="76"/>
      <c r="Q88" s="76"/>
      <c r="R88" s="115"/>
      <c r="S88" s="48">
        <v>0</v>
      </c>
      <c r="T88" s="48">
        <v>1</v>
      </c>
      <c r="U88" s="49">
        <v>0</v>
      </c>
      <c r="V88" s="49">
        <v>0.003521</v>
      </c>
      <c r="W88" s="49">
        <v>0.00319</v>
      </c>
      <c r="X88" s="49">
        <v>0.316769</v>
      </c>
      <c r="Y88" s="49">
        <v>0</v>
      </c>
      <c r="Z88" s="49">
        <v>0</v>
      </c>
      <c r="AA88" s="72">
        <v>88</v>
      </c>
      <c r="AB88" s="72"/>
      <c r="AC88" s="73"/>
      <c r="AD88" s="79" t="s">
        <v>2216</v>
      </c>
      <c r="AE88" s="79">
        <v>438</v>
      </c>
      <c r="AF88" s="79">
        <v>263</v>
      </c>
      <c r="AG88" s="79">
        <v>7549</v>
      </c>
      <c r="AH88" s="79">
        <v>15391</v>
      </c>
      <c r="AI88" s="79"/>
      <c r="AJ88" s="79" t="s">
        <v>2321</v>
      </c>
      <c r="AK88" s="79" t="s">
        <v>2419</v>
      </c>
      <c r="AL88" s="79"/>
      <c r="AM88" s="79"/>
      <c r="AN88" s="81">
        <v>42611.74694444444</v>
      </c>
      <c r="AO88" s="82" t="s">
        <v>2572</v>
      </c>
      <c r="AP88" s="79" t="b">
        <v>1</v>
      </c>
      <c r="AQ88" s="79" t="b">
        <v>0</v>
      </c>
      <c r="AR88" s="79" t="b">
        <v>1</v>
      </c>
      <c r="AS88" s="79" t="s">
        <v>2139</v>
      </c>
      <c r="AT88" s="79">
        <v>2</v>
      </c>
      <c r="AU88" s="79"/>
      <c r="AV88" s="79" t="b">
        <v>0</v>
      </c>
      <c r="AW88" s="79" t="s">
        <v>2673</v>
      </c>
      <c r="AX88" s="82" t="s">
        <v>2695</v>
      </c>
      <c r="AY88" s="79" t="s">
        <v>66</v>
      </c>
      <c r="AZ88" s="78" t="str">
        <f>REPLACE(INDEX(GroupVertices[Group],MATCH(Vertices[[#This Row],[Vertex]],GroupVertices[Vertex],0)),1,1,"")</f>
        <v>4</v>
      </c>
      <c r="BA88" s="48"/>
      <c r="BB88" s="48"/>
      <c r="BC88" s="48"/>
      <c r="BD88" s="48"/>
      <c r="BE88" s="48"/>
      <c r="BF88" s="48"/>
      <c r="BG88" s="105" t="s">
        <v>3147</v>
      </c>
      <c r="BH88" s="105" t="s">
        <v>3147</v>
      </c>
      <c r="BI88" s="105" t="s">
        <v>3286</v>
      </c>
      <c r="BJ88" s="105" t="s">
        <v>3286</v>
      </c>
      <c r="BK88" s="2"/>
      <c r="BL88" s="3"/>
      <c r="BM88" s="3"/>
      <c r="BN88" s="3"/>
      <c r="BO88" s="3"/>
    </row>
    <row r="89" spans="1:67" ht="15">
      <c r="A89" s="65" t="s">
        <v>246</v>
      </c>
      <c r="B89" s="66"/>
      <c r="C89" s="66"/>
      <c r="D89" s="67">
        <v>5</v>
      </c>
      <c r="E89" s="108">
        <v>50</v>
      </c>
      <c r="F89" s="87" t="s">
        <v>837</v>
      </c>
      <c r="G89" s="106"/>
      <c r="H89" s="70"/>
      <c r="I89" s="71"/>
      <c r="J89" s="110"/>
      <c r="K89" s="70" t="s">
        <v>3384</v>
      </c>
      <c r="L89" s="111"/>
      <c r="M89" s="74">
        <v>7335.8193359375</v>
      </c>
      <c r="N89" s="74">
        <v>4814.39208984375</v>
      </c>
      <c r="O89" s="75"/>
      <c r="P89" s="76"/>
      <c r="Q89" s="76"/>
      <c r="R89" s="115"/>
      <c r="S89" s="48">
        <v>0</v>
      </c>
      <c r="T89" s="48">
        <v>1</v>
      </c>
      <c r="U89" s="49">
        <v>0</v>
      </c>
      <c r="V89" s="49">
        <v>0.003521</v>
      </c>
      <c r="W89" s="49">
        <v>0.00319</v>
      </c>
      <c r="X89" s="49">
        <v>0.316769</v>
      </c>
      <c r="Y89" s="49">
        <v>0</v>
      </c>
      <c r="Z89" s="49">
        <v>0</v>
      </c>
      <c r="AA89" s="72">
        <v>89</v>
      </c>
      <c r="AB89" s="72"/>
      <c r="AC89" s="73"/>
      <c r="AD89" s="79" t="s">
        <v>2235</v>
      </c>
      <c r="AE89" s="79">
        <v>9333</v>
      </c>
      <c r="AF89" s="79">
        <v>10814</v>
      </c>
      <c r="AG89" s="79">
        <v>101109</v>
      </c>
      <c r="AH89" s="79">
        <v>121236</v>
      </c>
      <c r="AI89" s="79"/>
      <c r="AJ89" s="79" t="s">
        <v>2339</v>
      </c>
      <c r="AK89" s="79"/>
      <c r="AL89" s="82" t="s">
        <v>2509</v>
      </c>
      <c r="AM89" s="79"/>
      <c r="AN89" s="81">
        <v>42129.11336805556</v>
      </c>
      <c r="AO89" s="82" t="s">
        <v>2589</v>
      </c>
      <c r="AP89" s="79" t="b">
        <v>1</v>
      </c>
      <c r="AQ89" s="79" t="b">
        <v>0</v>
      </c>
      <c r="AR89" s="79" t="b">
        <v>1</v>
      </c>
      <c r="AS89" s="79" t="s">
        <v>2139</v>
      </c>
      <c r="AT89" s="79">
        <v>172</v>
      </c>
      <c r="AU89" s="82" t="s">
        <v>2651</v>
      </c>
      <c r="AV89" s="79" t="b">
        <v>0</v>
      </c>
      <c r="AW89" s="79" t="s">
        <v>2673</v>
      </c>
      <c r="AX89" s="82" t="s">
        <v>2715</v>
      </c>
      <c r="AY89" s="79" t="s">
        <v>66</v>
      </c>
      <c r="AZ89" s="78" t="str">
        <f>REPLACE(INDEX(GroupVertices[Group],MATCH(Vertices[[#This Row],[Vertex]],GroupVertices[Vertex],0)),1,1,"")</f>
        <v>4</v>
      </c>
      <c r="BA89" s="48"/>
      <c r="BB89" s="48"/>
      <c r="BC89" s="48"/>
      <c r="BD89" s="48"/>
      <c r="BE89" s="48"/>
      <c r="BF89" s="48"/>
      <c r="BG89" s="105" t="s">
        <v>3161</v>
      </c>
      <c r="BH89" s="105" t="s">
        <v>3161</v>
      </c>
      <c r="BI89" s="105" t="s">
        <v>3300</v>
      </c>
      <c r="BJ89" s="105" t="s">
        <v>3300</v>
      </c>
      <c r="BK89" s="2"/>
      <c r="BL89" s="3"/>
      <c r="BM89" s="3"/>
      <c r="BN89" s="3"/>
      <c r="BO89" s="3"/>
    </row>
    <row r="90" spans="1:67" ht="15">
      <c r="A90" s="65" t="s">
        <v>247</v>
      </c>
      <c r="B90" s="66"/>
      <c r="C90" s="66"/>
      <c r="D90" s="67">
        <v>5</v>
      </c>
      <c r="E90" s="108">
        <v>50</v>
      </c>
      <c r="F90" s="87" t="s">
        <v>838</v>
      </c>
      <c r="G90" s="106"/>
      <c r="H90" s="70"/>
      <c r="I90" s="71"/>
      <c r="J90" s="110"/>
      <c r="K90" s="70" t="s">
        <v>3384</v>
      </c>
      <c r="L90" s="111"/>
      <c r="M90" s="74">
        <v>5651.33544921875</v>
      </c>
      <c r="N90" s="74">
        <v>3111.7841796875</v>
      </c>
      <c r="O90" s="75"/>
      <c r="P90" s="76"/>
      <c r="Q90" s="76"/>
      <c r="R90" s="115"/>
      <c r="S90" s="48">
        <v>0</v>
      </c>
      <c r="T90" s="48">
        <v>1</v>
      </c>
      <c r="U90" s="49">
        <v>0</v>
      </c>
      <c r="V90" s="49">
        <v>0.003521</v>
      </c>
      <c r="W90" s="49">
        <v>0.00319</v>
      </c>
      <c r="X90" s="49">
        <v>0.316769</v>
      </c>
      <c r="Y90" s="49">
        <v>0</v>
      </c>
      <c r="Z90" s="49">
        <v>0</v>
      </c>
      <c r="AA90" s="72">
        <v>90</v>
      </c>
      <c r="AB90" s="72"/>
      <c r="AC90" s="73"/>
      <c r="AD90" s="79" t="s">
        <v>2236</v>
      </c>
      <c r="AE90" s="79">
        <v>457</v>
      </c>
      <c r="AF90" s="79">
        <v>883</v>
      </c>
      <c r="AG90" s="79">
        <v>86074</v>
      </c>
      <c r="AH90" s="79">
        <v>172554</v>
      </c>
      <c r="AI90" s="79"/>
      <c r="AJ90" s="79" t="s">
        <v>2340</v>
      </c>
      <c r="AK90" s="79" t="s">
        <v>2434</v>
      </c>
      <c r="AL90" s="79"/>
      <c r="AM90" s="79"/>
      <c r="AN90" s="81">
        <v>41852.74215277778</v>
      </c>
      <c r="AO90" s="82" t="s">
        <v>2590</v>
      </c>
      <c r="AP90" s="79" t="b">
        <v>1</v>
      </c>
      <c r="AQ90" s="79" t="b">
        <v>0</v>
      </c>
      <c r="AR90" s="79" t="b">
        <v>0</v>
      </c>
      <c r="AS90" s="79" t="s">
        <v>2139</v>
      </c>
      <c r="AT90" s="79">
        <v>21</v>
      </c>
      <c r="AU90" s="82" t="s">
        <v>2651</v>
      </c>
      <c r="AV90" s="79" t="b">
        <v>0</v>
      </c>
      <c r="AW90" s="79" t="s">
        <v>2673</v>
      </c>
      <c r="AX90" s="82" t="s">
        <v>2716</v>
      </c>
      <c r="AY90" s="79" t="s">
        <v>66</v>
      </c>
      <c r="AZ90" s="78" t="str">
        <f>REPLACE(INDEX(GroupVertices[Group],MATCH(Vertices[[#This Row],[Vertex]],GroupVertices[Vertex],0)),1,1,"")</f>
        <v>4</v>
      </c>
      <c r="BA90" s="48"/>
      <c r="BB90" s="48"/>
      <c r="BC90" s="48"/>
      <c r="BD90" s="48"/>
      <c r="BE90" s="48"/>
      <c r="BF90" s="48"/>
      <c r="BG90" s="105" t="s">
        <v>3162</v>
      </c>
      <c r="BH90" s="105" t="s">
        <v>3234</v>
      </c>
      <c r="BI90" s="105" t="s">
        <v>3301</v>
      </c>
      <c r="BJ90" s="105" t="s">
        <v>3286</v>
      </c>
      <c r="BK90" s="2"/>
      <c r="BL90" s="3"/>
      <c r="BM90" s="3"/>
      <c r="BN90" s="3"/>
      <c r="BO90" s="3"/>
    </row>
    <row r="91" spans="1:67" ht="15">
      <c r="A91" s="65" t="s">
        <v>254</v>
      </c>
      <c r="B91" s="66"/>
      <c r="C91" s="66"/>
      <c r="D91" s="67">
        <v>5</v>
      </c>
      <c r="E91" s="108">
        <v>50</v>
      </c>
      <c r="F91" s="87" t="s">
        <v>844</v>
      </c>
      <c r="G91" s="106"/>
      <c r="H91" s="70"/>
      <c r="I91" s="71"/>
      <c r="J91" s="110"/>
      <c r="K91" s="70" t="s">
        <v>3384</v>
      </c>
      <c r="L91" s="111"/>
      <c r="M91" s="74">
        <v>5016.8193359375</v>
      </c>
      <c r="N91" s="74">
        <v>5679.61376953125</v>
      </c>
      <c r="O91" s="75"/>
      <c r="P91" s="76"/>
      <c r="Q91" s="76"/>
      <c r="R91" s="115"/>
      <c r="S91" s="48">
        <v>0</v>
      </c>
      <c r="T91" s="48">
        <v>1</v>
      </c>
      <c r="U91" s="49">
        <v>0</v>
      </c>
      <c r="V91" s="49">
        <v>0.003521</v>
      </c>
      <c r="W91" s="49">
        <v>0.00319</v>
      </c>
      <c r="X91" s="49">
        <v>0.316769</v>
      </c>
      <c r="Y91" s="49">
        <v>0</v>
      </c>
      <c r="Z91" s="49">
        <v>0</v>
      </c>
      <c r="AA91" s="72">
        <v>91</v>
      </c>
      <c r="AB91" s="72"/>
      <c r="AC91" s="73"/>
      <c r="AD91" s="79" t="s">
        <v>2242</v>
      </c>
      <c r="AE91" s="79">
        <v>4138</v>
      </c>
      <c r="AF91" s="79">
        <v>2582</v>
      </c>
      <c r="AG91" s="79">
        <v>15705</v>
      </c>
      <c r="AH91" s="79">
        <v>7649</v>
      </c>
      <c r="AI91" s="79"/>
      <c r="AJ91" s="79" t="s">
        <v>2346</v>
      </c>
      <c r="AK91" s="79" t="s">
        <v>2437</v>
      </c>
      <c r="AL91" s="82" t="s">
        <v>2512</v>
      </c>
      <c r="AM91" s="79"/>
      <c r="AN91" s="81">
        <v>40038.650289351855</v>
      </c>
      <c r="AO91" s="82" t="s">
        <v>2595</v>
      </c>
      <c r="AP91" s="79" t="b">
        <v>0</v>
      </c>
      <c r="AQ91" s="79" t="b">
        <v>0</v>
      </c>
      <c r="AR91" s="79" t="b">
        <v>0</v>
      </c>
      <c r="AS91" s="79" t="s">
        <v>2139</v>
      </c>
      <c r="AT91" s="79">
        <v>45</v>
      </c>
      <c r="AU91" s="82" t="s">
        <v>2654</v>
      </c>
      <c r="AV91" s="79" t="b">
        <v>0</v>
      </c>
      <c r="AW91" s="79" t="s">
        <v>2673</v>
      </c>
      <c r="AX91" s="82" t="s">
        <v>2723</v>
      </c>
      <c r="AY91" s="79" t="s">
        <v>66</v>
      </c>
      <c r="AZ91" s="78" t="str">
        <f>REPLACE(INDEX(GroupVertices[Group],MATCH(Vertices[[#This Row],[Vertex]],GroupVertices[Vertex],0)),1,1,"")</f>
        <v>4</v>
      </c>
      <c r="BA91" s="48"/>
      <c r="BB91" s="48"/>
      <c r="BC91" s="48"/>
      <c r="BD91" s="48"/>
      <c r="BE91" s="48"/>
      <c r="BF91" s="48"/>
      <c r="BG91" s="105" t="s">
        <v>3147</v>
      </c>
      <c r="BH91" s="105" t="s">
        <v>3147</v>
      </c>
      <c r="BI91" s="105" t="s">
        <v>3286</v>
      </c>
      <c r="BJ91" s="105" t="s">
        <v>3286</v>
      </c>
      <c r="BK91" s="2"/>
      <c r="BL91" s="3"/>
      <c r="BM91" s="3"/>
      <c r="BN91" s="3"/>
      <c r="BO91" s="3"/>
    </row>
    <row r="92" spans="1:67" ht="15">
      <c r="A92" s="65" t="s">
        <v>273</v>
      </c>
      <c r="B92" s="66"/>
      <c r="C92" s="66"/>
      <c r="D92" s="67">
        <v>5</v>
      </c>
      <c r="E92" s="108">
        <v>50</v>
      </c>
      <c r="F92" s="87" t="s">
        <v>863</v>
      </c>
      <c r="G92" s="106"/>
      <c r="H92" s="70"/>
      <c r="I92" s="71"/>
      <c r="J92" s="110"/>
      <c r="K92" s="70" t="s">
        <v>3385</v>
      </c>
      <c r="L92" s="111"/>
      <c r="M92" s="74">
        <v>2654.822509765625</v>
      </c>
      <c r="N92" s="74">
        <v>4188.3720703125</v>
      </c>
      <c r="O92" s="75"/>
      <c r="P92" s="76"/>
      <c r="Q92" s="76"/>
      <c r="R92" s="115"/>
      <c r="S92" s="48">
        <v>0</v>
      </c>
      <c r="T92" s="48">
        <v>1</v>
      </c>
      <c r="U92" s="49">
        <v>0</v>
      </c>
      <c r="V92" s="49">
        <v>0.003448</v>
      </c>
      <c r="W92" s="49">
        <v>0.002584</v>
      </c>
      <c r="X92" s="49">
        <v>0.313859</v>
      </c>
      <c r="Y92" s="49">
        <v>0</v>
      </c>
      <c r="Z92" s="49">
        <v>0</v>
      </c>
      <c r="AA92" s="72">
        <v>92</v>
      </c>
      <c r="AB92" s="72"/>
      <c r="AC92" s="73"/>
      <c r="AD92" s="79" t="s">
        <v>2267</v>
      </c>
      <c r="AE92" s="79">
        <v>1323</v>
      </c>
      <c r="AF92" s="79">
        <v>884</v>
      </c>
      <c r="AG92" s="79">
        <v>28881</v>
      </c>
      <c r="AH92" s="79">
        <v>89</v>
      </c>
      <c r="AI92" s="79"/>
      <c r="AJ92" s="79" t="s">
        <v>2373</v>
      </c>
      <c r="AK92" s="79" t="s">
        <v>2459</v>
      </c>
      <c r="AL92" s="79"/>
      <c r="AM92" s="79"/>
      <c r="AN92" s="81">
        <v>43108.39204861111</v>
      </c>
      <c r="AO92" s="82" t="s">
        <v>2617</v>
      </c>
      <c r="AP92" s="79" t="b">
        <v>0</v>
      </c>
      <c r="AQ92" s="79" t="b">
        <v>0</v>
      </c>
      <c r="AR92" s="79" t="b">
        <v>0</v>
      </c>
      <c r="AS92" s="79" t="s">
        <v>2139</v>
      </c>
      <c r="AT92" s="79">
        <v>12</v>
      </c>
      <c r="AU92" s="82" t="s">
        <v>2651</v>
      </c>
      <c r="AV92" s="79" t="b">
        <v>0</v>
      </c>
      <c r="AW92" s="79" t="s">
        <v>2673</v>
      </c>
      <c r="AX92" s="82" t="s">
        <v>2750</v>
      </c>
      <c r="AY92" s="79" t="s">
        <v>66</v>
      </c>
      <c r="AZ92" s="78" t="str">
        <f>REPLACE(INDEX(GroupVertices[Group],MATCH(Vertices[[#This Row],[Vertex]],GroupVertices[Vertex],0)),1,1,"")</f>
        <v>2</v>
      </c>
      <c r="BA92" s="48"/>
      <c r="BB92" s="48"/>
      <c r="BC92" s="48"/>
      <c r="BD92" s="48"/>
      <c r="BE92" s="48"/>
      <c r="BF92" s="48"/>
      <c r="BG92" s="105" t="s">
        <v>3189</v>
      </c>
      <c r="BH92" s="105" t="s">
        <v>3189</v>
      </c>
      <c r="BI92" s="105" t="s">
        <v>3327</v>
      </c>
      <c r="BJ92" s="105" t="s">
        <v>3327</v>
      </c>
      <c r="BK92" s="2"/>
      <c r="BL92" s="3"/>
      <c r="BM92" s="3"/>
      <c r="BN92" s="3"/>
      <c r="BO92" s="3"/>
    </row>
    <row r="93" spans="1:67" ht="15">
      <c r="A93" s="65" t="s">
        <v>312</v>
      </c>
      <c r="B93" s="66"/>
      <c r="C93" s="66"/>
      <c r="D93" s="67">
        <v>5</v>
      </c>
      <c r="E93" s="108">
        <v>50</v>
      </c>
      <c r="F93" s="87" t="s">
        <v>902</v>
      </c>
      <c r="G93" s="106"/>
      <c r="H93" s="70"/>
      <c r="I93" s="71"/>
      <c r="J93" s="110"/>
      <c r="K93" s="70" t="s">
        <v>3385</v>
      </c>
      <c r="L93" s="111"/>
      <c r="M93" s="74">
        <v>176.45289611816406</v>
      </c>
      <c r="N93" s="74">
        <v>1562.2078857421875</v>
      </c>
      <c r="O93" s="75"/>
      <c r="P93" s="76"/>
      <c r="Q93" s="76"/>
      <c r="R93" s="115"/>
      <c r="S93" s="48">
        <v>0</v>
      </c>
      <c r="T93" s="48">
        <v>1</v>
      </c>
      <c r="U93" s="49">
        <v>0</v>
      </c>
      <c r="V93" s="49">
        <v>0.003448</v>
      </c>
      <c r="W93" s="49">
        <v>0.002584</v>
      </c>
      <c r="X93" s="49">
        <v>0.313859</v>
      </c>
      <c r="Y93" s="49">
        <v>0</v>
      </c>
      <c r="Z93" s="49">
        <v>0</v>
      </c>
      <c r="AA93" s="72">
        <v>93</v>
      </c>
      <c r="AB93" s="72"/>
      <c r="AC93" s="73"/>
      <c r="AD93" s="79" t="s">
        <v>2296</v>
      </c>
      <c r="AE93" s="79">
        <v>832</v>
      </c>
      <c r="AF93" s="79">
        <v>3617</v>
      </c>
      <c r="AG93" s="79">
        <v>2997</v>
      </c>
      <c r="AH93" s="79">
        <v>3337</v>
      </c>
      <c r="AI93" s="79"/>
      <c r="AJ93" s="79" t="s">
        <v>2402</v>
      </c>
      <c r="AK93" s="79" t="s">
        <v>2482</v>
      </c>
      <c r="AL93" s="82" t="s">
        <v>2551</v>
      </c>
      <c r="AM93" s="79"/>
      <c r="AN93" s="81">
        <v>42447.514444444445</v>
      </c>
      <c r="AO93" s="82" t="s">
        <v>2642</v>
      </c>
      <c r="AP93" s="79" t="b">
        <v>0</v>
      </c>
      <c r="AQ93" s="79" t="b">
        <v>0</v>
      </c>
      <c r="AR93" s="79" t="b">
        <v>0</v>
      </c>
      <c r="AS93" s="79" t="s">
        <v>2139</v>
      </c>
      <c r="AT93" s="79">
        <v>35</v>
      </c>
      <c r="AU93" s="82" t="s">
        <v>2651</v>
      </c>
      <c r="AV93" s="79" t="b">
        <v>0</v>
      </c>
      <c r="AW93" s="79" t="s">
        <v>2673</v>
      </c>
      <c r="AX93" s="82" t="s">
        <v>2780</v>
      </c>
      <c r="AY93" s="79" t="s">
        <v>66</v>
      </c>
      <c r="AZ93" s="78" t="str">
        <f>REPLACE(INDEX(GroupVertices[Group],MATCH(Vertices[[#This Row],[Vertex]],GroupVertices[Vertex],0)),1,1,"")</f>
        <v>2</v>
      </c>
      <c r="BA93" s="48"/>
      <c r="BB93" s="48"/>
      <c r="BC93" s="48"/>
      <c r="BD93" s="48"/>
      <c r="BE93" s="48"/>
      <c r="BF93" s="48"/>
      <c r="BG93" s="105" t="s">
        <v>3216</v>
      </c>
      <c r="BH93" s="105" t="s">
        <v>3269</v>
      </c>
      <c r="BI93" s="105" t="s">
        <v>3353</v>
      </c>
      <c r="BJ93" s="105" t="s">
        <v>3353</v>
      </c>
      <c r="BK93" s="2"/>
      <c r="BL93" s="3"/>
      <c r="BM93" s="3"/>
      <c r="BN93" s="3"/>
      <c r="BO93" s="3"/>
    </row>
    <row r="94" spans="1:67" ht="15">
      <c r="A94" s="65" t="s">
        <v>315</v>
      </c>
      <c r="B94" s="66"/>
      <c r="C94" s="66"/>
      <c r="D94" s="67">
        <v>5</v>
      </c>
      <c r="E94" s="108">
        <v>50</v>
      </c>
      <c r="F94" s="87" t="s">
        <v>905</v>
      </c>
      <c r="G94" s="106"/>
      <c r="H94" s="70"/>
      <c r="I94" s="71"/>
      <c r="J94" s="110"/>
      <c r="K94" s="70" t="s">
        <v>3385</v>
      </c>
      <c r="L94" s="111"/>
      <c r="M94" s="74">
        <v>3239.30224609375</v>
      </c>
      <c r="N94" s="74">
        <v>2922.666015625</v>
      </c>
      <c r="O94" s="75"/>
      <c r="P94" s="76"/>
      <c r="Q94" s="76"/>
      <c r="R94" s="115"/>
      <c r="S94" s="48">
        <v>0</v>
      </c>
      <c r="T94" s="48">
        <v>1</v>
      </c>
      <c r="U94" s="49">
        <v>0</v>
      </c>
      <c r="V94" s="49">
        <v>0.003448</v>
      </c>
      <c r="W94" s="49">
        <v>0.002584</v>
      </c>
      <c r="X94" s="49">
        <v>0.313859</v>
      </c>
      <c r="Y94" s="49">
        <v>0</v>
      </c>
      <c r="Z94" s="49">
        <v>0</v>
      </c>
      <c r="AA94" s="72">
        <v>94</v>
      </c>
      <c r="AB94" s="72"/>
      <c r="AC94" s="73"/>
      <c r="AD94" s="79" t="s">
        <v>2298</v>
      </c>
      <c r="AE94" s="79">
        <v>1617</v>
      </c>
      <c r="AF94" s="79">
        <v>1486</v>
      </c>
      <c r="AG94" s="79">
        <v>21880</v>
      </c>
      <c r="AH94" s="79">
        <v>13445</v>
      </c>
      <c r="AI94" s="79"/>
      <c r="AJ94" s="79" t="s">
        <v>2404</v>
      </c>
      <c r="AK94" s="79" t="s">
        <v>2484</v>
      </c>
      <c r="AL94" s="82" t="s">
        <v>2553</v>
      </c>
      <c r="AM94" s="79"/>
      <c r="AN94" s="81">
        <v>39831.00449074074</v>
      </c>
      <c r="AO94" s="82" t="s">
        <v>2644</v>
      </c>
      <c r="AP94" s="79" t="b">
        <v>0</v>
      </c>
      <c r="AQ94" s="79" t="b">
        <v>0</v>
      </c>
      <c r="AR94" s="79" t="b">
        <v>1</v>
      </c>
      <c r="AS94" s="79" t="s">
        <v>2139</v>
      </c>
      <c r="AT94" s="79">
        <v>40</v>
      </c>
      <c r="AU94" s="82" t="s">
        <v>2655</v>
      </c>
      <c r="AV94" s="79" t="b">
        <v>0</v>
      </c>
      <c r="AW94" s="79" t="s">
        <v>2673</v>
      </c>
      <c r="AX94" s="82" t="s">
        <v>2782</v>
      </c>
      <c r="AY94" s="79" t="s">
        <v>66</v>
      </c>
      <c r="AZ94" s="78" t="str">
        <f>REPLACE(INDEX(GroupVertices[Group],MATCH(Vertices[[#This Row],[Vertex]],GroupVertices[Vertex],0)),1,1,"")</f>
        <v>2</v>
      </c>
      <c r="BA94" s="48"/>
      <c r="BB94" s="48"/>
      <c r="BC94" s="48"/>
      <c r="BD94" s="48"/>
      <c r="BE94" s="48"/>
      <c r="BF94" s="48"/>
      <c r="BG94" s="105" t="s">
        <v>3216</v>
      </c>
      <c r="BH94" s="105" t="s">
        <v>3269</v>
      </c>
      <c r="BI94" s="105" t="s">
        <v>3353</v>
      </c>
      <c r="BJ94" s="105" t="s">
        <v>3353</v>
      </c>
      <c r="BK94" s="2"/>
      <c r="BL94" s="3"/>
      <c r="BM94" s="3"/>
      <c r="BN94" s="3"/>
      <c r="BO94" s="3"/>
    </row>
    <row r="95" spans="1:67" ht="15">
      <c r="A95" s="65" t="s">
        <v>226</v>
      </c>
      <c r="B95" s="66"/>
      <c r="C95" s="66"/>
      <c r="D95" s="67">
        <v>5</v>
      </c>
      <c r="E95" s="108">
        <v>52.12765957446808</v>
      </c>
      <c r="F95" s="87" t="s">
        <v>817</v>
      </c>
      <c r="G95" s="106"/>
      <c r="H95" s="70"/>
      <c r="I95" s="71"/>
      <c r="J95" s="110"/>
      <c r="K95" s="70" t="s">
        <v>3385</v>
      </c>
      <c r="L95" s="111"/>
      <c r="M95" s="74">
        <v>9269.78125</v>
      </c>
      <c r="N95" s="74">
        <v>9284.87109375</v>
      </c>
      <c r="O95" s="75"/>
      <c r="P95" s="76"/>
      <c r="Q95" s="76"/>
      <c r="R95" s="115"/>
      <c r="S95" s="48">
        <v>2</v>
      </c>
      <c r="T95" s="48">
        <v>3</v>
      </c>
      <c r="U95" s="49">
        <v>0</v>
      </c>
      <c r="V95" s="49">
        <v>0.003344</v>
      </c>
      <c r="W95" s="49">
        <v>0.005097</v>
      </c>
      <c r="X95" s="49">
        <v>0.611138</v>
      </c>
      <c r="Y95" s="49">
        <v>1</v>
      </c>
      <c r="Z95" s="49">
        <v>0.5</v>
      </c>
      <c r="AA95" s="72">
        <v>95</v>
      </c>
      <c r="AB95" s="72"/>
      <c r="AC95" s="73"/>
      <c r="AD95" s="79" t="s">
        <v>2215</v>
      </c>
      <c r="AE95" s="79">
        <v>203</v>
      </c>
      <c r="AF95" s="79">
        <v>181</v>
      </c>
      <c r="AG95" s="79">
        <v>140</v>
      </c>
      <c r="AH95" s="79">
        <v>2375</v>
      </c>
      <c r="AI95" s="79"/>
      <c r="AJ95" s="79" t="s">
        <v>2320</v>
      </c>
      <c r="AK95" s="79"/>
      <c r="AL95" s="79"/>
      <c r="AM95" s="79"/>
      <c r="AN95" s="81">
        <v>41903.858668981484</v>
      </c>
      <c r="AO95" s="79"/>
      <c r="AP95" s="79" t="b">
        <v>0</v>
      </c>
      <c r="AQ95" s="79" t="b">
        <v>0</v>
      </c>
      <c r="AR95" s="79" t="b">
        <v>0</v>
      </c>
      <c r="AS95" s="79" t="s">
        <v>2139</v>
      </c>
      <c r="AT95" s="79">
        <v>14</v>
      </c>
      <c r="AU95" s="82" t="s">
        <v>2651</v>
      </c>
      <c r="AV95" s="79" t="b">
        <v>0</v>
      </c>
      <c r="AW95" s="79" t="s">
        <v>2673</v>
      </c>
      <c r="AX95" s="82" t="s">
        <v>2694</v>
      </c>
      <c r="AY95" s="79" t="s">
        <v>66</v>
      </c>
      <c r="AZ95" s="78" t="str">
        <f>REPLACE(INDEX(GroupVertices[Group],MATCH(Vertices[[#This Row],[Vertex]],GroupVertices[Vertex],0)),1,1,"")</f>
        <v>3</v>
      </c>
      <c r="BA95" s="48"/>
      <c r="BB95" s="48"/>
      <c r="BC95" s="48"/>
      <c r="BD95" s="48"/>
      <c r="BE95" s="48" t="s">
        <v>787</v>
      </c>
      <c r="BF95" s="48" t="s">
        <v>787</v>
      </c>
      <c r="BG95" s="105" t="s">
        <v>3146</v>
      </c>
      <c r="BH95" s="105" t="s">
        <v>3227</v>
      </c>
      <c r="BI95" s="105" t="s">
        <v>3285</v>
      </c>
      <c r="BJ95" s="105" t="s">
        <v>3360</v>
      </c>
      <c r="BK95" s="2"/>
      <c r="BL95" s="3"/>
      <c r="BM95" s="3"/>
      <c r="BN95" s="3"/>
      <c r="BO95" s="3"/>
    </row>
    <row r="96" spans="1:67" ht="15">
      <c r="A96" s="65" t="s">
        <v>298</v>
      </c>
      <c r="B96" s="66"/>
      <c r="C96" s="66"/>
      <c r="D96" s="67">
        <v>5</v>
      </c>
      <c r="E96" s="108">
        <v>52.12765957446808</v>
      </c>
      <c r="F96" s="87" t="s">
        <v>888</v>
      </c>
      <c r="G96" s="106"/>
      <c r="H96" s="70"/>
      <c r="I96" s="71"/>
      <c r="J96" s="110"/>
      <c r="K96" s="70" t="s">
        <v>3385</v>
      </c>
      <c r="L96" s="111"/>
      <c r="M96" s="74">
        <v>3917.295166015625</v>
      </c>
      <c r="N96" s="74">
        <v>1075.7838134765625</v>
      </c>
      <c r="O96" s="75"/>
      <c r="P96" s="76"/>
      <c r="Q96" s="76"/>
      <c r="R96" s="115"/>
      <c r="S96" s="48">
        <v>2</v>
      </c>
      <c r="T96" s="48">
        <v>1</v>
      </c>
      <c r="U96" s="49">
        <v>0</v>
      </c>
      <c r="V96" s="49">
        <v>0.003247</v>
      </c>
      <c r="W96" s="49">
        <v>0.001715</v>
      </c>
      <c r="X96" s="49">
        <v>0.544419</v>
      </c>
      <c r="Y96" s="49">
        <v>0</v>
      </c>
      <c r="Z96" s="49">
        <v>0</v>
      </c>
      <c r="AA96" s="72">
        <v>96</v>
      </c>
      <c r="AB96" s="72"/>
      <c r="AC96" s="73"/>
      <c r="AD96" s="79" t="s">
        <v>2288</v>
      </c>
      <c r="AE96" s="79">
        <v>584</v>
      </c>
      <c r="AF96" s="79">
        <v>670</v>
      </c>
      <c r="AG96" s="79">
        <v>16201</v>
      </c>
      <c r="AH96" s="79">
        <v>56780</v>
      </c>
      <c r="AI96" s="79"/>
      <c r="AJ96" s="79" t="s">
        <v>2394</v>
      </c>
      <c r="AK96" s="79" t="s">
        <v>2475</v>
      </c>
      <c r="AL96" s="82" t="s">
        <v>2545</v>
      </c>
      <c r="AM96" s="79"/>
      <c r="AN96" s="81">
        <v>42858.804085648146</v>
      </c>
      <c r="AO96" s="82" t="s">
        <v>2634</v>
      </c>
      <c r="AP96" s="79" t="b">
        <v>0</v>
      </c>
      <c r="AQ96" s="79" t="b">
        <v>0</v>
      </c>
      <c r="AR96" s="79" t="b">
        <v>0</v>
      </c>
      <c r="AS96" s="79" t="s">
        <v>2139</v>
      </c>
      <c r="AT96" s="79">
        <v>15</v>
      </c>
      <c r="AU96" s="82" t="s">
        <v>2651</v>
      </c>
      <c r="AV96" s="79" t="b">
        <v>0</v>
      </c>
      <c r="AW96" s="79" t="s">
        <v>2673</v>
      </c>
      <c r="AX96" s="82" t="s">
        <v>2772</v>
      </c>
      <c r="AY96" s="79" t="s">
        <v>66</v>
      </c>
      <c r="AZ96" s="78" t="str">
        <f>REPLACE(INDEX(GroupVertices[Group],MATCH(Vertices[[#This Row],[Vertex]],GroupVertices[Vertex],0)),1,1,"")</f>
        <v>2</v>
      </c>
      <c r="BA96" s="48" t="s">
        <v>3111</v>
      </c>
      <c r="BB96" s="48" t="s">
        <v>3111</v>
      </c>
      <c r="BC96" s="48" t="s">
        <v>780</v>
      </c>
      <c r="BD96" s="48" t="s">
        <v>780</v>
      </c>
      <c r="BE96" s="48" t="s">
        <v>787</v>
      </c>
      <c r="BF96" s="48" t="s">
        <v>787</v>
      </c>
      <c r="BG96" s="105" t="s">
        <v>3208</v>
      </c>
      <c r="BH96" s="105" t="s">
        <v>3263</v>
      </c>
      <c r="BI96" s="105" t="s">
        <v>3345</v>
      </c>
      <c r="BJ96" s="105" t="s">
        <v>3345</v>
      </c>
      <c r="BK96" s="2"/>
      <c r="BL96" s="3"/>
      <c r="BM96" s="3"/>
      <c r="BN96" s="3"/>
      <c r="BO96" s="3"/>
    </row>
    <row r="97" spans="1:67" ht="15">
      <c r="A97" s="65" t="s">
        <v>262</v>
      </c>
      <c r="B97" s="66"/>
      <c r="C97" s="66"/>
      <c r="D97" s="67">
        <v>5</v>
      </c>
      <c r="E97" s="108">
        <v>50</v>
      </c>
      <c r="F97" s="87" t="s">
        <v>852</v>
      </c>
      <c r="G97" s="106"/>
      <c r="H97" s="70"/>
      <c r="I97" s="71"/>
      <c r="J97" s="110"/>
      <c r="K97" s="70" t="s">
        <v>3385</v>
      </c>
      <c r="L97" s="111"/>
      <c r="M97" s="74">
        <v>989.43798828125</v>
      </c>
      <c r="N97" s="74">
        <v>1575.9078369140625</v>
      </c>
      <c r="O97" s="75"/>
      <c r="P97" s="76"/>
      <c r="Q97" s="76"/>
      <c r="R97" s="115"/>
      <c r="S97" s="48">
        <v>0</v>
      </c>
      <c r="T97" s="48">
        <v>1</v>
      </c>
      <c r="U97" s="49">
        <v>0</v>
      </c>
      <c r="V97" s="49">
        <v>0.003145</v>
      </c>
      <c r="W97" s="49">
        <v>0.001713</v>
      </c>
      <c r="X97" s="49">
        <v>0.321711</v>
      </c>
      <c r="Y97" s="49">
        <v>0</v>
      </c>
      <c r="Z97" s="49">
        <v>0</v>
      </c>
      <c r="AA97" s="72">
        <v>97</v>
      </c>
      <c r="AB97" s="72"/>
      <c r="AC97" s="73"/>
      <c r="AD97" s="79" t="s">
        <v>2254</v>
      </c>
      <c r="AE97" s="79">
        <v>5002</v>
      </c>
      <c r="AF97" s="79">
        <v>2496</v>
      </c>
      <c r="AG97" s="79">
        <v>25888</v>
      </c>
      <c r="AH97" s="79">
        <v>30675</v>
      </c>
      <c r="AI97" s="79"/>
      <c r="AJ97" s="79" t="s">
        <v>2359</v>
      </c>
      <c r="AK97" s="79" t="s">
        <v>2448</v>
      </c>
      <c r="AL97" s="82" t="s">
        <v>2521</v>
      </c>
      <c r="AM97" s="79"/>
      <c r="AN97" s="81">
        <v>39996.45753472222</v>
      </c>
      <c r="AO97" s="82" t="s">
        <v>2606</v>
      </c>
      <c r="AP97" s="79" t="b">
        <v>0</v>
      </c>
      <c r="AQ97" s="79" t="b">
        <v>0</v>
      </c>
      <c r="AR97" s="79" t="b">
        <v>1</v>
      </c>
      <c r="AS97" s="79" t="s">
        <v>2139</v>
      </c>
      <c r="AT97" s="79">
        <v>127</v>
      </c>
      <c r="AU97" s="82" t="s">
        <v>2651</v>
      </c>
      <c r="AV97" s="79" t="b">
        <v>0</v>
      </c>
      <c r="AW97" s="79" t="s">
        <v>2673</v>
      </c>
      <c r="AX97" s="82" t="s">
        <v>2736</v>
      </c>
      <c r="AY97" s="79" t="s">
        <v>66</v>
      </c>
      <c r="AZ97" s="78" t="str">
        <f>REPLACE(INDEX(GroupVertices[Group],MATCH(Vertices[[#This Row],[Vertex]],GroupVertices[Vertex],0)),1,1,"")</f>
        <v>2</v>
      </c>
      <c r="BA97" s="48"/>
      <c r="BB97" s="48"/>
      <c r="BC97" s="48"/>
      <c r="BD97" s="48"/>
      <c r="BE97" s="48"/>
      <c r="BF97" s="48"/>
      <c r="BG97" s="105" t="s">
        <v>3175</v>
      </c>
      <c r="BH97" s="105" t="s">
        <v>3175</v>
      </c>
      <c r="BI97" s="105" t="s">
        <v>3313</v>
      </c>
      <c r="BJ97" s="105" t="s">
        <v>3313</v>
      </c>
      <c r="BK97" s="2"/>
      <c r="BL97" s="3"/>
      <c r="BM97" s="3"/>
      <c r="BN97" s="3"/>
      <c r="BO97" s="3"/>
    </row>
    <row r="98" spans="1:67" ht="15">
      <c r="A98" s="65" t="s">
        <v>316</v>
      </c>
      <c r="B98" s="66"/>
      <c r="C98" s="66"/>
      <c r="D98" s="67">
        <v>5</v>
      </c>
      <c r="E98" s="108">
        <v>50</v>
      </c>
      <c r="F98" s="87" t="s">
        <v>906</v>
      </c>
      <c r="G98" s="106"/>
      <c r="H98" s="70"/>
      <c r="I98" s="71"/>
      <c r="J98" s="110"/>
      <c r="K98" s="70" t="s">
        <v>3385</v>
      </c>
      <c r="L98" s="111"/>
      <c r="M98" s="74">
        <v>999.56591796875</v>
      </c>
      <c r="N98" s="74">
        <v>3779.025634765625</v>
      </c>
      <c r="O98" s="75"/>
      <c r="P98" s="76"/>
      <c r="Q98" s="76"/>
      <c r="R98" s="115"/>
      <c r="S98" s="48">
        <v>0</v>
      </c>
      <c r="T98" s="48">
        <v>1</v>
      </c>
      <c r="U98" s="49">
        <v>0</v>
      </c>
      <c r="V98" s="49">
        <v>0.003145</v>
      </c>
      <c r="W98" s="49">
        <v>0.001713</v>
      </c>
      <c r="X98" s="49">
        <v>0.321711</v>
      </c>
      <c r="Y98" s="49">
        <v>0</v>
      </c>
      <c r="Z98" s="49">
        <v>0</v>
      </c>
      <c r="AA98" s="72">
        <v>98</v>
      </c>
      <c r="AB98" s="72"/>
      <c r="AC98" s="73"/>
      <c r="AD98" s="79" t="s">
        <v>2299</v>
      </c>
      <c r="AE98" s="79">
        <v>94</v>
      </c>
      <c r="AF98" s="79">
        <v>146</v>
      </c>
      <c r="AG98" s="79">
        <v>6107</v>
      </c>
      <c r="AH98" s="79">
        <v>6353</v>
      </c>
      <c r="AI98" s="79"/>
      <c r="AJ98" s="79" t="s">
        <v>2405</v>
      </c>
      <c r="AK98" s="79" t="s">
        <v>2485</v>
      </c>
      <c r="AL98" s="82" t="s">
        <v>2554</v>
      </c>
      <c r="AM98" s="79"/>
      <c r="AN98" s="81">
        <v>39922.854467592595</v>
      </c>
      <c r="AO98" s="82" t="s">
        <v>2645</v>
      </c>
      <c r="AP98" s="79" t="b">
        <v>0</v>
      </c>
      <c r="AQ98" s="79" t="b">
        <v>0</v>
      </c>
      <c r="AR98" s="79" t="b">
        <v>0</v>
      </c>
      <c r="AS98" s="79" t="s">
        <v>2139</v>
      </c>
      <c r="AT98" s="79">
        <v>8</v>
      </c>
      <c r="AU98" s="82" t="s">
        <v>2651</v>
      </c>
      <c r="AV98" s="79" t="b">
        <v>0</v>
      </c>
      <c r="AW98" s="79" t="s">
        <v>2673</v>
      </c>
      <c r="AX98" s="82" t="s">
        <v>2783</v>
      </c>
      <c r="AY98" s="79" t="s">
        <v>66</v>
      </c>
      <c r="AZ98" s="78" t="str">
        <f>REPLACE(INDEX(GroupVertices[Group],MATCH(Vertices[[#This Row],[Vertex]],GroupVertices[Vertex],0)),1,1,"")</f>
        <v>2</v>
      </c>
      <c r="BA98" s="48"/>
      <c r="BB98" s="48"/>
      <c r="BC98" s="48"/>
      <c r="BD98" s="48"/>
      <c r="BE98" s="48"/>
      <c r="BF98" s="48"/>
      <c r="BG98" s="105" t="s">
        <v>3175</v>
      </c>
      <c r="BH98" s="105" t="s">
        <v>3175</v>
      </c>
      <c r="BI98" s="105" t="s">
        <v>3313</v>
      </c>
      <c r="BJ98" s="105" t="s">
        <v>3313</v>
      </c>
      <c r="BK98" s="2"/>
      <c r="BL98" s="3"/>
      <c r="BM98" s="3"/>
      <c r="BN98" s="3"/>
      <c r="BO98" s="3"/>
    </row>
    <row r="99" spans="1:67" ht="15">
      <c r="A99" s="65" t="s">
        <v>263</v>
      </c>
      <c r="B99" s="66"/>
      <c r="C99" s="66"/>
      <c r="D99" s="67">
        <v>5</v>
      </c>
      <c r="E99" s="108">
        <v>50</v>
      </c>
      <c r="F99" s="87" t="s">
        <v>853</v>
      </c>
      <c r="G99" s="106"/>
      <c r="H99" s="70"/>
      <c r="I99" s="71"/>
      <c r="J99" s="110"/>
      <c r="K99" s="70" t="s">
        <v>3385</v>
      </c>
      <c r="L99" s="111"/>
      <c r="M99" s="74">
        <v>4072.244384765625</v>
      </c>
      <c r="N99" s="74">
        <v>2924.134033203125</v>
      </c>
      <c r="O99" s="75"/>
      <c r="P99" s="76"/>
      <c r="Q99" s="76"/>
      <c r="R99" s="115"/>
      <c r="S99" s="48">
        <v>0</v>
      </c>
      <c r="T99" s="48">
        <v>1</v>
      </c>
      <c r="U99" s="49">
        <v>0</v>
      </c>
      <c r="V99" s="49">
        <v>0.003067</v>
      </c>
      <c r="W99" s="49">
        <v>0.001548</v>
      </c>
      <c r="X99" s="49">
        <v>0.315292</v>
      </c>
      <c r="Y99" s="49">
        <v>0</v>
      </c>
      <c r="Z99" s="49">
        <v>0</v>
      </c>
      <c r="AA99" s="72">
        <v>99</v>
      </c>
      <c r="AB99" s="72"/>
      <c r="AC99" s="73"/>
      <c r="AD99" s="79" t="s">
        <v>2255</v>
      </c>
      <c r="AE99" s="79">
        <v>4929</v>
      </c>
      <c r="AF99" s="79">
        <v>4078</v>
      </c>
      <c r="AG99" s="79">
        <v>154057</v>
      </c>
      <c r="AH99" s="79">
        <v>996</v>
      </c>
      <c r="AI99" s="79"/>
      <c r="AJ99" s="79" t="s">
        <v>2361</v>
      </c>
      <c r="AK99" s="79" t="s">
        <v>2450</v>
      </c>
      <c r="AL99" s="82" t="s">
        <v>2523</v>
      </c>
      <c r="AM99" s="79"/>
      <c r="AN99" s="81">
        <v>42060.057546296295</v>
      </c>
      <c r="AO99" s="82" t="s">
        <v>2608</v>
      </c>
      <c r="AP99" s="79" t="b">
        <v>1</v>
      </c>
      <c r="AQ99" s="79" t="b">
        <v>0</v>
      </c>
      <c r="AR99" s="79" t="b">
        <v>0</v>
      </c>
      <c r="AS99" s="79" t="s">
        <v>2139</v>
      </c>
      <c r="AT99" s="79">
        <v>122</v>
      </c>
      <c r="AU99" s="82" t="s">
        <v>2651</v>
      </c>
      <c r="AV99" s="79" t="b">
        <v>0</v>
      </c>
      <c r="AW99" s="79" t="s">
        <v>2673</v>
      </c>
      <c r="AX99" s="82" t="s">
        <v>2738</v>
      </c>
      <c r="AY99" s="79" t="s">
        <v>66</v>
      </c>
      <c r="AZ99" s="78" t="str">
        <f>REPLACE(INDEX(GroupVertices[Group],MATCH(Vertices[[#This Row],[Vertex]],GroupVertices[Vertex],0)),1,1,"")</f>
        <v>2</v>
      </c>
      <c r="BA99" s="48"/>
      <c r="BB99" s="48"/>
      <c r="BC99" s="48"/>
      <c r="BD99" s="48"/>
      <c r="BE99" s="48"/>
      <c r="BF99" s="48"/>
      <c r="BG99" s="105" t="s">
        <v>3177</v>
      </c>
      <c r="BH99" s="105" t="s">
        <v>3177</v>
      </c>
      <c r="BI99" s="105" t="s">
        <v>3315</v>
      </c>
      <c r="BJ99" s="105" t="s">
        <v>3315</v>
      </c>
      <c r="BK99" s="2"/>
      <c r="BL99" s="3"/>
      <c r="BM99" s="3"/>
      <c r="BN99" s="3"/>
      <c r="BO99" s="3"/>
    </row>
    <row r="100" spans="1:67" ht="15">
      <c r="A100" s="65" t="s">
        <v>235</v>
      </c>
      <c r="B100" s="66"/>
      <c r="C100" s="66"/>
      <c r="D100" s="67">
        <v>5</v>
      </c>
      <c r="E100" s="108">
        <v>50</v>
      </c>
      <c r="F100" s="87" t="s">
        <v>826</v>
      </c>
      <c r="G100" s="106"/>
      <c r="H100" s="70"/>
      <c r="I100" s="71"/>
      <c r="J100" s="110"/>
      <c r="K100" s="70" t="s">
        <v>3385</v>
      </c>
      <c r="L100" s="111"/>
      <c r="M100" s="74">
        <v>7739.68310546875</v>
      </c>
      <c r="N100" s="74">
        <v>9822.0263671875</v>
      </c>
      <c r="O100" s="75"/>
      <c r="P100" s="76"/>
      <c r="Q100" s="76"/>
      <c r="R100" s="115"/>
      <c r="S100" s="48">
        <v>0</v>
      </c>
      <c r="T100" s="48">
        <v>1</v>
      </c>
      <c r="U100" s="49">
        <v>0</v>
      </c>
      <c r="V100" s="49">
        <v>0.002985</v>
      </c>
      <c r="W100" s="49">
        <v>0.001325</v>
      </c>
      <c r="X100" s="49">
        <v>0.324441</v>
      </c>
      <c r="Y100" s="49">
        <v>0</v>
      </c>
      <c r="Z100" s="49">
        <v>0</v>
      </c>
      <c r="AA100" s="72">
        <v>100</v>
      </c>
      <c r="AB100" s="72"/>
      <c r="AC100" s="73"/>
      <c r="AD100" s="79" t="s">
        <v>2224</v>
      </c>
      <c r="AE100" s="79">
        <v>1085</v>
      </c>
      <c r="AF100" s="79">
        <v>105</v>
      </c>
      <c r="AG100" s="79">
        <v>8225</v>
      </c>
      <c r="AH100" s="79">
        <v>8991</v>
      </c>
      <c r="AI100" s="79"/>
      <c r="AJ100" s="79" t="s">
        <v>2329</v>
      </c>
      <c r="AK100" s="79" t="s">
        <v>2425</v>
      </c>
      <c r="AL100" s="82" t="s">
        <v>2502</v>
      </c>
      <c r="AM100" s="79"/>
      <c r="AN100" s="81">
        <v>41792.11253472222</v>
      </c>
      <c r="AO100" s="79"/>
      <c r="AP100" s="79" t="b">
        <v>1</v>
      </c>
      <c r="AQ100" s="79" t="b">
        <v>1</v>
      </c>
      <c r="AR100" s="79" t="b">
        <v>0</v>
      </c>
      <c r="AS100" s="79" t="s">
        <v>2139</v>
      </c>
      <c r="AT100" s="79">
        <v>2</v>
      </c>
      <c r="AU100" s="82" t="s">
        <v>2651</v>
      </c>
      <c r="AV100" s="79" t="b">
        <v>0</v>
      </c>
      <c r="AW100" s="79" t="s">
        <v>2673</v>
      </c>
      <c r="AX100" s="82" t="s">
        <v>2703</v>
      </c>
      <c r="AY100" s="79" t="s">
        <v>66</v>
      </c>
      <c r="AZ100" s="78" t="str">
        <f>REPLACE(INDEX(GroupVertices[Group],MATCH(Vertices[[#This Row],[Vertex]],GroupVertices[Vertex],0)),1,1,"")</f>
        <v>3</v>
      </c>
      <c r="BA100" s="48"/>
      <c r="BB100" s="48"/>
      <c r="BC100" s="48"/>
      <c r="BD100" s="48"/>
      <c r="BE100" s="48"/>
      <c r="BF100" s="48"/>
      <c r="BG100" s="105" t="s">
        <v>3154</v>
      </c>
      <c r="BH100" s="105" t="s">
        <v>3154</v>
      </c>
      <c r="BI100" s="105" t="s">
        <v>3293</v>
      </c>
      <c r="BJ100" s="105" t="s">
        <v>3293</v>
      </c>
      <c r="BK100" s="2"/>
      <c r="BL100" s="3"/>
      <c r="BM100" s="3"/>
      <c r="BN100" s="3"/>
      <c r="BO100" s="3"/>
    </row>
    <row r="101" spans="1:67" ht="15">
      <c r="A101" s="65" t="s">
        <v>248</v>
      </c>
      <c r="B101" s="66"/>
      <c r="C101" s="66"/>
      <c r="D101" s="67">
        <v>5</v>
      </c>
      <c r="E101" s="108">
        <v>50</v>
      </c>
      <c r="F101" s="87" t="s">
        <v>839</v>
      </c>
      <c r="G101" s="106"/>
      <c r="H101" s="70"/>
      <c r="I101" s="71"/>
      <c r="J101" s="110"/>
      <c r="K101" s="70" t="s">
        <v>3385</v>
      </c>
      <c r="L101" s="111"/>
      <c r="M101" s="74">
        <v>5207.69482421875</v>
      </c>
      <c r="N101" s="74">
        <v>8251.66796875</v>
      </c>
      <c r="O101" s="75"/>
      <c r="P101" s="76"/>
      <c r="Q101" s="76"/>
      <c r="R101" s="115"/>
      <c r="S101" s="48">
        <v>0</v>
      </c>
      <c r="T101" s="48">
        <v>1</v>
      </c>
      <c r="U101" s="49">
        <v>0</v>
      </c>
      <c r="V101" s="49">
        <v>0.002985</v>
      </c>
      <c r="W101" s="49">
        <v>0.001325</v>
      </c>
      <c r="X101" s="49">
        <v>0.324441</v>
      </c>
      <c r="Y101" s="49">
        <v>0</v>
      </c>
      <c r="Z101" s="49">
        <v>0</v>
      </c>
      <c r="AA101" s="72">
        <v>101</v>
      </c>
      <c r="AB101" s="72"/>
      <c r="AC101" s="73"/>
      <c r="AD101" s="79" t="s">
        <v>2237</v>
      </c>
      <c r="AE101" s="79">
        <v>305</v>
      </c>
      <c r="AF101" s="79">
        <v>134</v>
      </c>
      <c r="AG101" s="79">
        <v>368</v>
      </c>
      <c r="AH101" s="79">
        <v>22234</v>
      </c>
      <c r="AI101" s="79"/>
      <c r="AJ101" s="79" t="s">
        <v>2341</v>
      </c>
      <c r="AK101" s="79" t="s">
        <v>2435</v>
      </c>
      <c r="AL101" s="79"/>
      <c r="AM101" s="79"/>
      <c r="AN101" s="81">
        <v>42810.868796296294</v>
      </c>
      <c r="AO101" s="79"/>
      <c r="AP101" s="79" t="b">
        <v>1</v>
      </c>
      <c r="AQ101" s="79" t="b">
        <v>0</v>
      </c>
      <c r="AR101" s="79" t="b">
        <v>0</v>
      </c>
      <c r="AS101" s="79" t="s">
        <v>2649</v>
      </c>
      <c r="AT101" s="79">
        <v>0</v>
      </c>
      <c r="AU101" s="79"/>
      <c r="AV101" s="79" t="b">
        <v>0</v>
      </c>
      <c r="AW101" s="79" t="s">
        <v>2673</v>
      </c>
      <c r="AX101" s="82" t="s">
        <v>2717</v>
      </c>
      <c r="AY101" s="79" t="s">
        <v>66</v>
      </c>
      <c r="AZ101" s="78" t="str">
        <f>REPLACE(INDEX(GroupVertices[Group],MATCH(Vertices[[#This Row],[Vertex]],GroupVertices[Vertex],0)),1,1,"")</f>
        <v>3</v>
      </c>
      <c r="BA101" s="48"/>
      <c r="BB101" s="48"/>
      <c r="BC101" s="48"/>
      <c r="BD101" s="48"/>
      <c r="BE101" s="48"/>
      <c r="BF101" s="48"/>
      <c r="BG101" s="105" t="s">
        <v>3163</v>
      </c>
      <c r="BH101" s="105" t="s">
        <v>3163</v>
      </c>
      <c r="BI101" s="105" t="s">
        <v>3302</v>
      </c>
      <c r="BJ101" s="105" t="s">
        <v>3302</v>
      </c>
      <c r="BK101" s="2"/>
      <c r="BL101" s="3"/>
      <c r="BM101" s="3"/>
      <c r="BN101" s="3"/>
      <c r="BO101" s="3"/>
    </row>
    <row r="102" spans="1:67" ht="15">
      <c r="A102" s="65" t="s">
        <v>256</v>
      </c>
      <c r="B102" s="66"/>
      <c r="C102" s="66"/>
      <c r="D102" s="67">
        <v>5</v>
      </c>
      <c r="E102" s="108">
        <v>50</v>
      </c>
      <c r="F102" s="87" t="s">
        <v>846</v>
      </c>
      <c r="G102" s="106"/>
      <c r="H102" s="70"/>
      <c r="I102" s="71"/>
      <c r="J102" s="110"/>
      <c r="K102" s="70" t="s">
        <v>3385</v>
      </c>
      <c r="L102" s="111"/>
      <c r="M102" s="74">
        <v>4756.03955078125</v>
      </c>
      <c r="N102" s="74">
        <v>5797.11669921875</v>
      </c>
      <c r="O102" s="75"/>
      <c r="P102" s="76"/>
      <c r="Q102" s="76"/>
      <c r="R102" s="115"/>
      <c r="S102" s="48">
        <v>0</v>
      </c>
      <c r="T102" s="48">
        <v>1</v>
      </c>
      <c r="U102" s="49">
        <v>0</v>
      </c>
      <c r="V102" s="49">
        <v>0.002841</v>
      </c>
      <c r="W102" s="49">
        <v>0.000433</v>
      </c>
      <c r="X102" s="49">
        <v>0.42382</v>
      </c>
      <c r="Y102" s="49">
        <v>0</v>
      </c>
      <c r="Z102" s="49">
        <v>0</v>
      </c>
      <c r="AA102" s="72">
        <v>102</v>
      </c>
      <c r="AB102" s="72"/>
      <c r="AC102" s="73"/>
      <c r="AD102" s="79" t="s">
        <v>256</v>
      </c>
      <c r="AE102" s="79">
        <v>126</v>
      </c>
      <c r="AF102" s="79">
        <v>1353</v>
      </c>
      <c r="AG102" s="79">
        <v>6374</v>
      </c>
      <c r="AH102" s="79">
        <v>1787</v>
      </c>
      <c r="AI102" s="79"/>
      <c r="AJ102" s="79" t="s">
        <v>2348</v>
      </c>
      <c r="AK102" s="79" t="s">
        <v>2439</v>
      </c>
      <c r="AL102" s="82" t="s">
        <v>2514</v>
      </c>
      <c r="AM102" s="79"/>
      <c r="AN102" s="81">
        <v>41138.1908912037</v>
      </c>
      <c r="AO102" s="82" t="s">
        <v>2597</v>
      </c>
      <c r="AP102" s="79" t="b">
        <v>0</v>
      </c>
      <c r="AQ102" s="79" t="b">
        <v>0</v>
      </c>
      <c r="AR102" s="79" t="b">
        <v>0</v>
      </c>
      <c r="AS102" s="79" t="s">
        <v>2139</v>
      </c>
      <c r="AT102" s="79">
        <v>95</v>
      </c>
      <c r="AU102" s="82" t="s">
        <v>2651</v>
      </c>
      <c r="AV102" s="79" t="b">
        <v>0</v>
      </c>
      <c r="AW102" s="79" t="s">
        <v>2673</v>
      </c>
      <c r="AX102" s="82" t="s">
        <v>2725</v>
      </c>
      <c r="AY102" s="79" t="s">
        <v>66</v>
      </c>
      <c r="AZ102" s="78" t="str">
        <f>REPLACE(INDEX(GroupVertices[Group],MATCH(Vertices[[#This Row],[Vertex]],GroupVertices[Vertex],0)),1,1,"")</f>
        <v>1</v>
      </c>
      <c r="BA102" s="48"/>
      <c r="BB102" s="48"/>
      <c r="BC102" s="48"/>
      <c r="BD102" s="48"/>
      <c r="BE102" s="48"/>
      <c r="BF102" s="48"/>
      <c r="BG102" s="105" t="s">
        <v>3170</v>
      </c>
      <c r="BH102" s="105" t="s">
        <v>3170</v>
      </c>
      <c r="BI102" s="105" t="s">
        <v>3308</v>
      </c>
      <c r="BJ102" s="105" t="s">
        <v>3308</v>
      </c>
      <c r="BK102" s="2"/>
      <c r="BL102" s="3"/>
      <c r="BM102" s="3"/>
      <c r="BN102" s="3"/>
      <c r="BO102" s="3"/>
    </row>
    <row r="103" spans="1:67" ht="15">
      <c r="A103" s="65" t="s">
        <v>320</v>
      </c>
      <c r="B103" s="66"/>
      <c r="C103" s="66"/>
      <c r="D103" s="67">
        <v>5</v>
      </c>
      <c r="E103" s="108">
        <v>52.12765957446808</v>
      </c>
      <c r="F103" s="87" t="s">
        <v>2668</v>
      </c>
      <c r="G103" s="106"/>
      <c r="H103" s="70"/>
      <c r="I103" s="71"/>
      <c r="J103" s="110"/>
      <c r="K103" s="70" t="s">
        <v>3385</v>
      </c>
      <c r="L103" s="111"/>
      <c r="M103" s="74">
        <v>7090.0380859375</v>
      </c>
      <c r="N103" s="74">
        <v>1298.4749755859375</v>
      </c>
      <c r="O103" s="75"/>
      <c r="P103" s="76"/>
      <c r="Q103" s="76"/>
      <c r="R103" s="115"/>
      <c r="S103" s="48">
        <v>2</v>
      </c>
      <c r="T103" s="48">
        <v>0</v>
      </c>
      <c r="U103" s="49">
        <v>0</v>
      </c>
      <c r="V103" s="49">
        <v>0.002793</v>
      </c>
      <c r="W103" s="49">
        <v>0.000779</v>
      </c>
      <c r="X103" s="49">
        <v>0.569062</v>
      </c>
      <c r="Y103" s="49">
        <v>0.5</v>
      </c>
      <c r="Z103" s="49">
        <v>0</v>
      </c>
      <c r="AA103" s="72">
        <v>103</v>
      </c>
      <c r="AB103" s="72"/>
      <c r="AC103" s="73"/>
      <c r="AD103" s="79" t="s">
        <v>2246</v>
      </c>
      <c r="AE103" s="79">
        <v>1794</v>
      </c>
      <c r="AF103" s="79">
        <v>5648</v>
      </c>
      <c r="AG103" s="79">
        <v>4488</v>
      </c>
      <c r="AH103" s="79">
        <v>1969</v>
      </c>
      <c r="AI103" s="79"/>
      <c r="AJ103" s="79" t="s">
        <v>2351</v>
      </c>
      <c r="AK103" s="79" t="s">
        <v>2158</v>
      </c>
      <c r="AL103" s="79"/>
      <c r="AM103" s="79"/>
      <c r="AN103" s="81">
        <v>41189.469814814816</v>
      </c>
      <c r="AO103" s="82" t="s">
        <v>2599</v>
      </c>
      <c r="AP103" s="79" t="b">
        <v>0</v>
      </c>
      <c r="AQ103" s="79" t="b">
        <v>0</v>
      </c>
      <c r="AR103" s="79" t="b">
        <v>0</v>
      </c>
      <c r="AS103" s="79" t="s">
        <v>2139</v>
      </c>
      <c r="AT103" s="79">
        <v>73</v>
      </c>
      <c r="AU103" s="82" t="s">
        <v>2657</v>
      </c>
      <c r="AV103" s="79" t="b">
        <v>0</v>
      </c>
      <c r="AW103" s="79" t="s">
        <v>2673</v>
      </c>
      <c r="AX103" s="82" t="s">
        <v>2728</v>
      </c>
      <c r="AY103" s="79" t="s">
        <v>65</v>
      </c>
      <c r="AZ103" s="78" t="str">
        <f>REPLACE(INDEX(GroupVertices[Group],MATCH(Vertices[[#This Row],[Vertex]],GroupVertices[Vertex],0)),1,1,"")</f>
        <v>7</v>
      </c>
      <c r="BA103" s="48"/>
      <c r="BB103" s="48"/>
      <c r="BC103" s="48"/>
      <c r="BD103" s="48"/>
      <c r="BE103" s="48"/>
      <c r="BF103" s="48"/>
      <c r="BG103" s="48"/>
      <c r="BH103" s="48"/>
      <c r="BI103" s="48"/>
      <c r="BJ103" s="48"/>
      <c r="BK103" s="2"/>
      <c r="BL103" s="3"/>
      <c r="BM103" s="3"/>
      <c r="BN103" s="3"/>
      <c r="BO103" s="3"/>
    </row>
    <row r="104" spans="1:67" ht="15">
      <c r="A104" s="65" t="s">
        <v>321</v>
      </c>
      <c r="B104" s="66"/>
      <c r="C104" s="66"/>
      <c r="D104" s="67">
        <v>5</v>
      </c>
      <c r="E104" s="108">
        <v>52.12765957446808</v>
      </c>
      <c r="F104" s="87" t="s">
        <v>2669</v>
      </c>
      <c r="G104" s="106"/>
      <c r="H104" s="70"/>
      <c r="I104" s="71"/>
      <c r="J104" s="110"/>
      <c r="K104" s="70" t="s">
        <v>3385</v>
      </c>
      <c r="L104" s="111"/>
      <c r="M104" s="74">
        <v>7690.287109375</v>
      </c>
      <c r="N104" s="74">
        <v>176.97705078125</v>
      </c>
      <c r="O104" s="75"/>
      <c r="P104" s="76"/>
      <c r="Q104" s="76"/>
      <c r="R104" s="115"/>
      <c r="S104" s="48">
        <v>2</v>
      </c>
      <c r="T104" s="48">
        <v>0</v>
      </c>
      <c r="U104" s="49">
        <v>0</v>
      </c>
      <c r="V104" s="49">
        <v>0.002793</v>
      </c>
      <c r="W104" s="49">
        <v>0.000779</v>
      </c>
      <c r="X104" s="49">
        <v>0.569062</v>
      </c>
      <c r="Y104" s="49">
        <v>0.5</v>
      </c>
      <c r="Z104" s="49">
        <v>0</v>
      </c>
      <c r="AA104" s="72">
        <v>104</v>
      </c>
      <c r="AB104" s="72"/>
      <c r="AC104" s="73"/>
      <c r="AD104" s="79" t="s">
        <v>2247</v>
      </c>
      <c r="AE104" s="79">
        <v>5560</v>
      </c>
      <c r="AF104" s="79">
        <v>6832</v>
      </c>
      <c r="AG104" s="79">
        <v>105531</v>
      </c>
      <c r="AH104" s="79">
        <v>154618</v>
      </c>
      <c r="AI104" s="79"/>
      <c r="AJ104" s="79" t="s">
        <v>2352</v>
      </c>
      <c r="AK104" s="79" t="s">
        <v>2442</v>
      </c>
      <c r="AL104" s="79"/>
      <c r="AM104" s="79"/>
      <c r="AN104" s="81">
        <v>40889.14146990741</v>
      </c>
      <c r="AO104" s="79"/>
      <c r="AP104" s="79" t="b">
        <v>1</v>
      </c>
      <c r="AQ104" s="79" t="b">
        <v>0</v>
      </c>
      <c r="AR104" s="79" t="b">
        <v>1</v>
      </c>
      <c r="AS104" s="79" t="s">
        <v>2139</v>
      </c>
      <c r="AT104" s="79">
        <v>321</v>
      </c>
      <c r="AU104" s="82" t="s">
        <v>2651</v>
      </c>
      <c r="AV104" s="79" t="b">
        <v>0</v>
      </c>
      <c r="AW104" s="79" t="s">
        <v>2673</v>
      </c>
      <c r="AX104" s="82" t="s">
        <v>2729</v>
      </c>
      <c r="AY104" s="79" t="s">
        <v>65</v>
      </c>
      <c r="AZ104" s="78" t="str">
        <f>REPLACE(INDEX(GroupVertices[Group],MATCH(Vertices[[#This Row],[Vertex]],GroupVertices[Vertex],0)),1,1,"")</f>
        <v>7</v>
      </c>
      <c r="BA104" s="48"/>
      <c r="BB104" s="48"/>
      <c r="BC104" s="48"/>
      <c r="BD104" s="48"/>
      <c r="BE104" s="48"/>
      <c r="BF104" s="48"/>
      <c r="BG104" s="48"/>
      <c r="BH104" s="48"/>
      <c r="BI104" s="48"/>
      <c r="BJ104" s="48"/>
      <c r="BK104" s="2"/>
      <c r="BL104" s="3"/>
      <c r="BM104" s="3"/>
      <c r="BN104" s="3"/>
      <c r="BO104" s="3"/>
    </row>
    <row r="105" spans="1:67" ht="15">
      <c r="A105" s="65" t="s">
        <v>322</v>
      </c>
      <c r="B105" s="66"/>
      <c r="C105" s="66"/>
      <c r="D105" s="67">
        <v>5</v>
      </c>
      <c r="E105" s="108">
        <v>52.12765957446808</v>
      </c>
      <c r="F105" s="87" t="s">
        <v>2670</v>
      </c>
      <c r="G105" s="106"/>
      <c r="H105" s="70"/>
      <c r="I105" s="71"/>
      <c r="J105" s="110"/>
      <c r="K105" s="70" t="s">
        <v>3385</v>
      </c>
      <c r="L105" s="111"/>
      <c r="M105" s="74">
        <v>8631.486328125</v>
      </c>
      <c r="N105" s="74">
        <v>2140.55615234375</v>
      </c>
      <c r="O105" s="75"/>
      <c r="P105" s="76"/>
      <c r="Q105" s="76"/>
      <c r="R105" s="115"/>
      <c r="S105" s="48">
        <v>2</v>
      </c>
      <c r="T105" s="48">
        <v>0</v>
      </c>
      <c r="U105" s="49">
        <v>0</v>
      </c>
      <c r="V105" s="49">
        <v>0.002793</v>
      </c>
      <c r="W105" s="49">
        <v>0.000779</v>
      </c>
      <c r="X105" s="49">
        <v>0.569062</v>
      </c>
      <c r="Y105" s="49">
        <v>0.5</v>
      </c>
      <c r="Z105" s="49">
        <v>0</v>
      </c>
      <c r="AA105" s="72">
        <v>105</v>
      </c>
      <c r="AB105" s="72"/>
      <c r="AC105" s="73"/>
      <c r="AD105" s="79" t="s">
        <v>2248</v>
      </c>
      <c r="AE105" s="79">
        <v>469</v>
      </c>
      <c r="AF105" s="79">
        <v>665</v>
      </c>
      <c r="AG105" s="79">
        <v>6502</v>
      </c>
      <c r="AH105" s="79">
        <v>168</v>
      </c>
      <c r="AI105" s="79"/>
      <c r="AJ105" s="79" t="s">
        <v>2353</v>
      </c>
      <c r="AK105" s="79" t="s">
        <v>2443</v>
      </c>
      <c r="AL105" s="79"/>
      <c r="AM105" s="79"/>
      <c r="AN105" s="81">
        <v>41743.57056712963</v>
      </c>
      <c r="AO105" s="82" t="s">
        <v>2600</v>
      </c>
      <c r="AP105" s="79" t="b">
        <v>0</v>
      </c>
      <c r="AQ105" s="79" t="b">
        <v>0</v>
      </c>
      <c r="AR105" s="79" t="b">
        <v>0</v>
      </c>
      <c r="AS105" s="79" t="s">
        <v>2649</v>
      </c>
      <c r="AT105" s="79">
        <v>6</v>
      </c>
      <c r="AU105" s="82" t="s">
        <v>2651</v>
      </c>
      <c r="AV105" s="79" t="b">
        <v>0</v>
      </c>
      <c r="AW105" s="79" t="s">
        <v>2673</v>
      </c>
      <c r="AX105" s="82" t="s">
        <v>2730</v>
      </c>
      <c r="AY105" s="79" t="s">
        <v>65</v>
      </c>
      <c r="AZ105" s="78" t="str">
        <f>REPLACE(INDEX(GroupVertices[Group],MATCH(Vertices[[#This Row],[Vertex]],GroupVertices[Vertex],0)),1,1,"")</f>
        <v>7</v>
      </c>
      <c r="BA105" s="48"/>
      <c r="BB105" s="48"/>
      <c r="BC105" s="48"/>
      <c r="BD105" s="48"/>
      <c r="BE105" s="48"/>
      <c r="BF105" s="48"/>
      <c r="BG105" s="48"/>
      <c r="BH105" s="48"/>
      <c r="BI105" s="48"/>
      <c r="BJ105" s="48"/>
      <c r="BK105" s="2"/>
      <c r="BL105" s="3"/>
      <c r="BM105" s="3"/>
      <c r="BN105" s="3"/>
      <c r="BO105" s="3"/>
    </row>
    <row r="106" spans="1:67" ht="15">
      <c r="A106" s="65" t="s">
        <v>323</v>
      </c>
      <c r="B106" s="66"/>
      <c r="C106" s="66"/>
      <c r="D106" s="67">
        <v>5</v>
      </c>
      <c r="E106" s="108">
        <v>52.12765957446808</v>
      </c>
      <c r="F106" s="87" t="s">
        <v>2671</v>
      </c>
      <c r="G106" s="106"/>
      <c r="H106" s="70"/>
      <c r="I106" s="71"/>
      <c r="J106" s="110"/>
      <c r="K106" s="70" t="s">
        <v>3385</v>
      </c>
      <c r="L106" s="111"/>
      <c r="M106" s="74">
        <v>8491.0419921875</v>
      </c>
      <c r="N106" s="74">
        <v>956.4278564453125</v>
      </c>
      <c r="O106" s="75"/>
      <c r="P106" s="76"/>
      <c r="Q106" s="76"/>
      <c r="R106" s="115"/>
      <c r="S106" s="48">
        <v>2</v>
      </c>
      <c r="T106" s="48">
        <v>0</v>
      </c>
      <c r="U106" s="49">
        <v>0</v>
      </c>
      <c r="V106" s="49">
        <v>0.002793</v>
      </c>
      <c r="W106" s="49">
        <v>0.000779</v>
      </c>
      <c r="X106" s="49">
        <v>0.569062</v>
      </c>
      <c r="Y106" s="49">
        <v>0.5</v>
      </c>
      <c r="Z106" s="49">
        <v>0</v>
      </c>
      <c r="AA106" s="72">
        <v>106</v>
      </c>
      <c r="AB106" s="72"/>
      <c r="AC106" s="73"/>
      <c r="AD106" s="79" t="s">
        <v>2249</v>
      </c>
      <c r="AE106" s="79">
        <v>5091</v>
      </c>
      <c r="AF106" s="79">
        <v>8676</v>
      </c>
      <c r="AG106" s="79">
        <v>62792</v>
      </c>
      <c r="AH106" s="79">
        <v>33096</v>
      </c>
      <c r="AI106" s="79"/>
      <c r="AJ106" s="79" t="s">
        <v>2354</v>
      </c>
      <c r="AK106" s="79" t="s">
        <v>2415</v>
      </c>
      <c r="AL106" s="82" t="s">
        <v>2517</v>
      </c>
      <c r="AM106" s="79"/>
      <c r="AN106" s="81">
        <v>40624.72435185185</v>
      </c>
      <c r="AO106" s="82" t="s">
        <v>2601</v>
      </c>
      <c r="AP106" s="79" t="b">
        <v>1</v>
      </c>
      <c r="AQ106" s="79" t="b">
        <v>0</v>
      </c>
      <c r="AR106" s="79" t="b">
        <v>1</v>
      </c>
      <c r="AS106" s="79" t="s">
        <v>2139</v>
      </c>
      <c r="AT106" s="79">
        <v>194</v>
      </c>
      <c r="AU106" s="82" t="s">
        <v>2651</v>
      </c>
      <c r="AV106" s="79" t="b">
        <v>0</v>
      </c>
      <c r="AW106" s="79" t="s">
        <v>2673</v>
      </c>
      <c r="AX106" s="82" t="s">
        <v>2731</v>
      </c>
      <c r="AY106" s="79" t="s">
        <v>65</v>
      </c>
      <c r="AZ106" s="78" t="str">
        <f>REPLACE(INDEX(GroupVertices[Group],MATCH(Vertices[[#This Row],[Vertex]],GroupVertices[Vertex],0)),1,1,"")</f>
        <v>7</v>
      </c>
      <c r="BA106" s="48"/>
      <c r="BB106" s="48"/>
      <c r="BC106" s="48"/>
      <c r="BD106" s="48"/>
      <c r="BE106" s="48"/>
      <c r="BF106" s="48"/>
      <c r="BG106" s="48"/>
      <c r="BH106" s="48"/>
      <c r="BI106" s="48"/>
      <c r="BJ106" s="48"/>
      <c r="BK106" s="2"/>
      <c r="BL106" s="3"/>
      <c r="BM106" s="3"/>
      <c r="BN106" s="3"/>
      <c r="BO106" s="3"/>
    </row>
    <row r="107" spans="1:67" ht="15">
      <c r="A107" s="65" t="s">
        <v>214</v>
      </c>
      <c r="B107" s="106"/>
      <c r="C107" s="106"/>
      <c r="D107" s="107">
        <v>5</v>
      </c>
      <c r="E107" s="108">
        <v>51.06382978723404</v>
      </c>
      <c r="F107" s="87" t="s">
        <v>805</v>
      </c>
      <c r="G107" s="106"/>
      <c r="H107" s="109"/>
      <c r="I107" s="110"/>
      <c r="J107" s="110"/>
      <c r="K107" s="109" t="s">
        <v>3386</v>
      </c>
      <c r="L107" s="111"/>
      <c r="M107" s="112">
        <v>5882.3779296875</v>
      </c>
      <c r="N107" s="112">
        <v>2934.8115234375</v>
      </c>
      <c r="O107" s="113"/>
      <c r="P107" s="114"/>
      <c r="Q107" s="114"/>
      <c r="R107" s="115"/>
      <c r="S107" s="48">
        <v>1</v>
      </c>
      <c r="T107" s="48">
        <v>1</v>
      </c>
      <c r="U107" s="49">
        <v>0</v>
      </c>
      <c r="V107" s="49">
        <v>0</v>
      </c>
      <c r="W107" s="49">
        <v>0</v>
      </c>
      <c r="X107" s="49">
        <v>0.999995</v>
      </c>
      <c r="Y107" s="49">
        <v>0</v>
      </c>
      <c r="Z107" s="49" t="s">
        <v>3380</v>
      </c>
      <c r="AA107" s="116">
        <v>107</v>
      </c>
      <c r="AB107" s="116"/>
      <c r="AC107" s="73"/>
      <c r="AD107" s="78" t="s">
        <v>2195</v>
      </c>
      <c r="AE107" s="78">
        <v>2170</v>
      </c>
      <c r="AF107" s="78">
        <v>221</v>
      </c>
      <c r="AG107" s="78">
        <v>11822</v>
      </c>
      <c r="AH107" s="78">
        <v>16692</v>
      </c>
      <c r="AI107" s="78"/>
      <c r="AJ107" s="78" t="s">
        <v>2301</v>
      </c>
      <c r="AK107" s="78" t="s">
        <v>2158</v>
      </c>
      <c r="AL107" s="83"/>
      <c r="AM107" s="78"/>
      <c r="AN107" s="80">
        <v>42919.92621527778</v>
      </c>
      <c r="AO107" s="83" t="s">
        <v>2556</v>
      </c>
      <c r="AP107" s="78" t="b">
        <v>0</v>
      </c>
      <c r="AQ107" s="78" t="b">
        <v>0</v>
      </c>
      <c r="AR107" s="78" t="b">
        <v>0</v>
      </c>
      <c r="AS107" s="78" t="s">
        <v>2139</v>
      </c>
      <c r="AT107" s="78">
        <v>2</v>
      </c>
      <c r="AU107" s="83" t="s">
        <v>2651</v>
      </c>
      <c r="AV107" s="78" t="b">
        <v>0</v>
      </c>
      <c r="AW107" s="78" t="s">
        <v>2673</v>
      </c>
      <c r="AX107" s="83" t="s">
        <v>2674</v>
      </c>
      <c r="AY107" s="78" t="s">
        <v>66</v>
      </c>
      <c r="AZ107" s="78" t="str">
        <f>REPLACE(INDEX(GroupVertices[Group],MATCH(Vertices[[#This Row],[Vertex]],GroupVertices[Vertex],0)),1,1,"")</f>
        <v>6</v>
      </c>
      <c r="BA107" s="48"/>
      <c r="BB107" s="48"/>
      <c r="BC107" s="48"/>
      <c r="BD107" s="48"/>
      <c r="BE107" s="48" t="s">
        <v>787</v>
      </c>
      <c r="BF107" s="48" t="s">
        <v>787</v>
      </c>
      <c r="BG107" s="105" t="s">
        <v>3132</v>
      </c>
      <c r="BH107" s="105" t="s">
        <v>3220</v>
      </c>
      <c r="BI107" s="105" t="s">
        <v>3271</v>
      </c>
      <c r="BJ107" s="105" t="s">
        <v>3271</v>
      </c>
      <c r="BK107" s="2"/>
      <c r="BL107" s="3"/>
      <c r="BM107" s="3"/>
      <c r="BN107" s="3"/>
      <c r="BO107" s="3"/>
    </row>
    <row r="108" spans="1:67" ht="15">
      <c r="A108" s="65" t="s">
        <v>232</v>
      </c>
      <c r="B108" s="66"/>
      <c r="C108" s="66"/>
      <c r="D108" s="67">
        <v>5</v>
      </c>
      <c r="E108" s="108">
        <v>51.06382978723404</v>
      </c>
      <c r="F108" s="87" t="s">
        <v>823</v>
      </c>
      <c r="G108" s="106"/>
      <c r="H108" s="70"/>
      <c r="I108" s="71"/>
      <c r="J108" s="110"/>
      <c r="K108" s="70" t="s">
        <v>3386</v>
      </c>
      <c r="L108" s="111"/>
      <c r="M108" s="74">
        <v>6710.81005859375</v>
      </c>
      <c r="N108" s="74">
        <v>1168.6910400390625</v>
      </c>
      <c r="O108" s="75"/>
      <c r="P108" s="76"/>
      <c r="Q108" s="76"/>
      <c r="R108" s="115"/>
      <c r="S108" s="48">
        <v>1</v>
      </c>
      <c r="T108" s="48">
        <v>1</v>
      </c>
      <c r="U108" s="49">
        <v>0</v>
      </c>
      <c r="V108" s="49">
        <v>0</v>
      </c>
      <c r="W108" s="49">
        <v>0</v>
      </c>
      <c r="X108" s="49">
        <v>0.999995</v>
      </c>
      <c r="Y108" s="49">
        <v>0</v>
      </c>
      <c r="Z108" s="49" t="s">
        <v>3380</v>
      </c>
      <c r="AA108" s="72">
        <v>108</v>
      </c>
      <c r="AB108" s="72"/>
      <c r="AC108" s="73"/>
      <c r="AD108" s="79" t="s">
        <v>2221</v>
      </c>
      <c r="AE108" s="79">
        <v>1121</v>
      </c>
      <c r="AF108" s="79">
        <v>871</v>
      </c>
      <c r="AG108" s="79">
        <v>79970</v>
      </c>
      <c r="AH108" s="79">
        <v>14832</v>
      </c>
      <c r="AI108" s="79"/>
      <c r="AJ108" s="79" t="s">
        <v>2326</v>
      </c>
      <c r="AK108" s="79" t="s">
        <v>2422</v>
      </c>
      <c r="AL108" s="79"/>
      <c r="AM108" s="79"/>
      <c r="AN108" s="81">
        <v>39183.120844907404</v>
      </c>
      <c r="AO108" s="82" t="s">
        <v>2577</v>
      </c>
      <c r="AP108" s="79" t="b">
        <v>0</v>
      </c>
      <c r="AQ108" s="79" t="b">
        <v>0</v>
      </c>
      <c r="AR108" s="79" t="b">
        <v>0</v>
      </c>
      <c r="AS108" s="79" t="s">
        <v>2139</v>
      </c>
      <c r="AT108" s="79">
        <v>29</v>
      </c>
      <c r="AU108" s="82" t="s">
        <v>2653</v>
      </c>
      <c r="AV108" s="79" t="b">
        <v>0</v>
      </c>
      <c r="AW108" s="79" t="s">
        <v>2673</v>
      </c>
      <c r="AX108" s="82" t="s">
        <v>2700</v>
      </c>
      <c r="AY108" s="79" t="s">
        <v>66</v>
      </c>
      <c r="AZ108" s="78" t="str">
        <f>REPLACE(INDEX(GroupVertices[Group],MATCH(Vertices[[#This Row],[Vertex]],GroupVertices[Vertex],0)),1,1,"")</f>
        <v>6</v>
      </c>
      <c r="BA108" s="48" t="s">
        <v>744</v>
      </c>
      <c r="BB108" s="48" t="s">
        <v>744</v>
      </c>
      <c r="BC108" s="48" t="s">
        <v>780</v>
      </c>
      <c r="BD108" s="48" t="s">
        <v>780</v>
      </c>
      <c r="BE108" s="48" t="s">
        <v>787</v>
      </c>
      <c r="BF108" s="48" t="s">
        <v>787</v>
      </c>
      <c r="BG108" s="105" t="s">
        <v>3151</v>
      </c>
      <c r="BH108" s="105" t="s">
        <v>3151</v>
      </c>
      <c r="BI108" s="105" t="s">
        <v>3290</v>
      </c>
      <c r="BJ108" s="105" t="s">
        <v>3290</v>
      </c>
      <c r="BK108" s="2"/>
      <c r="BL108" s="3"/>
      <c r="BM108" s="3"/>
      <c r="BN108" s="3"/>
      <c r="BO108" s="3"/>
    </row>
    <row r="109" spans="1:67" ht="15">
      <c r="A109" s="65" t="s">
        <v>236</v>
      </c>
      <c r="B109" s="66"/>
      <c r="C109" s="66"/>
      <c r="D109" s="67">
        <v>5</v>
      </c>
      <c r="E109" s="108">
        <v>51.06382978723404</v>
      </c>
      <c r="F109" s="87" t="s">
        <v>827</v>
      </c>
      <c r="G109" s="106"/>
      <c r="H109" s="70"/>
      <c r="I109" s="71"/>
      <c r="J109" s="110"/>
      <c r="K109" s="70" t="s">
        <v>3386</v>
      </c>
      <c r="L109" s="111"/>
      <c r="M109" s="74">
        <v>6852.25390625</v>
      </c>
      <c r="N109" s="74">
        <v>2080.00341796875</v>
      </c>
      <c r="O109" s="75"/>
      <c r="P109" s="76"/>
      <c r="Q109" s="76"/>
      <c r="R109" s="115"/>
      <c r="S109" s="48">
        <v>1</v>
      </c>
      <c r="T109" s="48">
        <v>1</v>
      </c>
      <c r="U109" s="49">
        <v>0</v>
      </c>
      <c r="V109" s="49">
        <v>0</v>
      </c>
      <c r="W109" s="49">
        <v>0</v>
      </c>
      <c r="X109" s="49">
        <v>0.999995</v>
      </c>
      <c r="Y109" s="49">
        <v>0</v>
      </c>
      <c r="Z109" s="49" t="s">
        <v>3380</v>
      </c>
      <c r="AA109" s="72">
        <v>109</v>
      </c>
      <c r="AB109" s="72"/>
      <c r="AC109" s="73"/>
      <c r="AD109" s="79" t="s">
        <v>2226</v>
      </c>
      <c r="AE109" s="79">
        <v>437</v>
      </c>
      <c r="AF109" s="79">
        <v>1516</v>
      </c>
      <c r="AG109" s="79">
        <v>71282</v>
      </c>
      <c r="AH109" s="79">
        <v>173193</v>
      </c>
      <c r="AI109" s="79"/>
      <c r="AJ109" s="79" t="s">
        <v>2331</v>
      </c>
      <c r="AK109" s="79" t="s">
        <v>2427</v>
      </c>
      <c r="AL109" s="82" t="s">
        <v>2504</v>
      </c>
      <c r="AM109" s="79"/>
      <c r="AN109" s="81">
        <v>40121.75368055556</v>
      </c>
      <c r="AO109" s="82" t="s">
        <v>2581</v>
      </c>
      <c r="AP109" s="79" t="b">
        <v>0</v>
      </c>
      <c r="AQ109" s="79" t="b">
        <v>0</v>
      </c>
      <c r="AR109" s="79" t="b">
        <v>1</v>
      </c>
      <c r="AS109" s="79" t="s">
        <v>2139</v>
      </c>
      <c r="AT109" s="79">
        <v>35</v>
      </c>
      <c r="AU109" s="82" t="s">
        <v>2652</v>
      </c>
      <c r="AV109" s="79" t="b">
        <v>0</v>
      </c>
      <c r="AW109" s="79" t="s">
        <v>2673</v>
      </c>
      <c r="AX109" s="82" t="s">
        <v>2705</v>
      </c>
      <c r="AY109" s="79" t="s">
        <v>66</v>
      </c>
      <c r="AZ109" s="78" t="str">
        <f>REPLACE(INDEX(GroupVertices[Group],MATCH(Vertices[[#This Row],[Vertex]],GroupVertices[Vertex],0)),1,1,"")</f>
        <v>6</v>
      </c>
      <c r="BA109" s="48" t="s">
        <v>3105</v>
      </c>
      <c r="BB109" s="48" t="s">
        <v>3105</v>
      </c>
      <c r="BC109" s="48" t="s">
        <v>780</v>
      </c>
      <c r="BD109" s="48" t="s">
        <v>780</v>
      </c>
      <c r="BE109" s="48" t="s">
        <v>787</v>
      </c>
      <c r="BF109" s="48" t="s">
        <v>787</v>
      </c>
      <c r="BG109" s="105" t="s">
        <v>3156</v>
      </c>
      <c r="BH109" s="105" t="s">
        <v>3232</v>
      </c>
      <c r="BI109" s="105" t="s">
        <v>3295</v>
      </c>
      <c r="BJ109" s="105" t="s">
        <v>3295</v>
      </c>
      <c r="BK109" s="2"/>
      <c r="BL109" s="3"/>
      <c r="BM109" s="3"/>
      <c r="BN109" s="3"/>
      <c r="BO109" s="3"/>
    </row>
    <row r="110" spans="1:67" ht="15">
      <c r="A110" s="65" t="s">
        <v>251</v>
      </c>
      <c r="B110" s="66"/>
      <c r="C110" s="66"/>
      <c r="D110" s="67">
        <v>5</v>
      </c>
      <c r="E110" s="108">
        <v>51.06382978723404</v>
      </c>
      <c r="F110" s="87" t="s">
        <v>2667</v>
      </c>
      <c r="G110" s="106"/>
      <c r="H110" s="70"/>
      <c r="I110" s="71"/>
      <c r="J110" s="110"/>
      <c r="K110" s="70" t="s">
        <v>3386</v>
      </c>
      <c r="L110" s="111"/>
      <c r="M110" s="74">
        <v>6302.9208984375</v>
      </c>
      <c r="N110" s="74">
        <v>452.000244140625</v>
      </c>
      <c r="O110" s="75"/>
      <c r="P110" s="76"/>
      <c r="Q110" s="76"/>
      <c r="R110" s="115"/>
      <c r="S110" s="48">
        <v>1</v>
      </c>
      <c r="T110" s="48">
        <v>1</v>
      </c>
      <c r="U110" s="49">
        <v>0</v>
      </c>
      <c r="V110" s="49">
        <v>0</v>
      </c>
      <c r="W110" s="49">
        <v>0</v>
      </c>
      <c r="X110" s="49">
        <v>0.999995</v>
      </c>
      <c r="Y110" s="49">
        <v>0</v>
      </c>
      <c r="Z110" s="49" t="s">
        <v>3380</v>
      </c>
      <c r="AA110" s="72">
        <v>110</v>
      </c>
      <c r="AB110" s="72"/>
      <c r="AC110" s="73"/>
      <c r="AD110" s="79" t="s">
        <v>2150</v>
      </c>
      <c r="AE110" s="79">
        <v>43</v>
      </c>
      <c r="AF110" s="79">
        <v>199</v>
      </c>
      <c r="AG110" s="79">
        <v>72501</v>
      </c>
      <c r="AH110" s="79">
        <v>141</v>
      </c>
      <c r="AI110" s="79"/>
      <c r="AJ110" s="79" t="s">
        <v>2344</v>
      </c>
      <c r="AK110" s="79"/>
      <c r="AL110" s="82" t="s">
        <v>2511</v>
      </c>
      <c r="AM110" s="79"/>
      <c r="AN110" s="81">
        <v>42713.754212962966</v>
      </c>
      <c r="AO110" s="82" t="s">
        <v>2593</v>
      </c>
      <c r="AP110" s="79" t="b">
        <v>0</v>
      </c>
      <c r="AQ110" s="79" t="b">
        <v>0</v>
      </c>
      <c r="AR110" s="79" t="b">
        <v>0</v>
      </c>
      <c r="AS110" s="79" t="s">
        <v>2139</v>
      </c>
      <c r="AT110" s="79">
        <v>8</v>
      </c>
      <c r="AU110" s="82" t="s">
        <v>2651</v>
      </c>
      <c r="AV110" s="79" t="b">
        <v>0</v>
      </c>
      <c r="AW110" s="79" t="s">
        <v>2673</v>
      </c>
      <c r="AX110" s="82" t="s">
        <v>2720</v>
      </c>
      <c r="AY110" s="79" t="s">
        <v>66</v>
      </c>
      <c r="AZ110" s="78" t="str">
        <f>REPLACE(INDEX(GroupVertices[Group],MATCH(Vertices[[#This Row],[Vertex]],GroupVertices[Vertex],0)),1,1,"")</f>
        <v>6</v>
      </c>
      <c r="BA110" s="48" t="s">
        <v>750</v>
      </c>
      <c r="BB110" s="48" t="s">
        <v>750</v>
      </c>
      <c r="BC110" s="48" t="s">
        <v>781</v>
      </c>
      <c r="BD110" s="48" t="s">
        <v>781</v>
      </c>
      <c r="BE110" s="48" t="s">
        <v>787</v>
      </c>
      <c r="BF110" s="48" t="s">
        <v>787</v>
      </c>
      <c r="BG110" s="105" t="s">
        <v>3166</v>
      </c>
      <c r="BH110" s="105" t="s">
        <v>3166</v>
      </c>
      <c r="BI110" s="105" t="s">
        <v>3304</v>
      </c>
      <c r="BJ110" s="105" t="s">
        <v>3304</v>
      </c>
      <c r="BK110" s="2"/>
      <c r="BL110" s="3"/>
      <c r="BM110" s="3"/>
      <c r="BN110" s="3"/>
      <c r="BO110" s="3"/>
    </row>
    <row r="111" spans="1:67" ht="15">
      <c r="A111" s="65" t="s">
        <v>257</v>
      </c>
      <c r="B111" s="66"/>
      <c r="C111" s="66"/>
      <c r="D111" s="67">
        <v>5</v>
      </c>
      <c r="E111" s="108">
        <v>51.06382978723404</v>
      </c>
      <c r="F111" s="87" t="s">
        <v>847</v>
      </c>
      <c r="G111" s="106"/>
      <c r="H111" s="70"/>
      <c r="I111" s="71"/>
      <c r="J111" s="110"/>
      <c r="K111" s="70" t="s">
        <v>3386</v>
      </c>
      <c r="L111" s="111"/>
      <c r="M111" s="74">
        <v>4955.38525390625</v>
      </c>
      <c r="N111" s="74">
        <v>1311.7213134765625</v>
      </c>
      <c r="O111" s="75"/>
      <c r="P111" s="76"/>
      <c r="Q111" s="76"/>
      <c r="R111" s="115"/>
      <c r="S111" s="48">
        <v>1</v>
      </c>
      <c r="T111" s="48">
        <v>1</v>
      </c>
      <c r="U111" s="49">
        <v>0</v>
      </c>
      <c r="V111" s="49">
        <v>0</v>
      </c>
      <c r="W111" s="49">
        <v>0</v>
      </c>
      <c r="X111" s="49">
        <v>0.999995</v>
      </c>
      <c r="Y111" s="49">
        <v>0</v>
      </c>
      <c r="Z111" s="49" t="s">
        <v>3380</v>
      </c>
      <c r="AA111" s="72">
        <v>111</v>
      </c>
      <c r="AB111" s="72"/>
      <c r="AC111" s="73"/>
      <c r="AD111" s="79" t="s">
        <v>2244</v>
      </c>
      <c r="AE111" s="79">
        <v>488</v>
      </c>
      <c r="AF111" s="79">
        <v>307</v>
      </c>
      <c r="AG111" s="79">
        <v>484</v>
      </c>
      <c r="AH111" s="79">
        <v>1696</v>
      </c>
      <c r="AI111" s="79"/>
      <c r="AJ111" s="79" t="s">
        <v>2349</v>
      </c>
      <c r="AK111" s="79" t="s">
        <v>2440</v>
      </c>
      <c r="AL111" s="82" t="s">
        <v>2515</v>
      </c>
      <c r="AM111" s="79"/>
      <c r="AN111" s="81">
        <v>41667.72253472222</v>
      </c>
      <c r="AO111" s="79"/>
      <c r="AP111" s="79" t="b">
        <v>0</v>
      </c>
      <c r="AQ111" s="79" t="b">
        <v>0</v>
      </c>
      <c r="AR111" s="79" t="b">
        <v>1</v>
      </c>
      <c r="AS111" s="79" t="s">
        <v>2139</v>
      </c>
      <c r="AT111" s="79">
        <v>8</v>
      </c>
      <c r="AU111" s="82" t="s">
        <v>2652</v>
      </c>
      <c r="AV111" s="79" t="b">
        <v>0</v>
      </c>
      <c r="AW111" s="79" t="s">
        <v>2673</v>
      </c>
      <c r="AX111" s="82" t="s">
        <v>2726</v>
      </c>
      <c r="AY111" s="79" t="s">
        <v>66</v>
      </c>
      <c r="AZ111" s="78" t="str">
        <f>REPLACE(INDEX(GroupVertices[Group],MATCH(Vertices[[#This Row],[Vertex]],GroupVertices[Vertex],0)),1,1,"")</f>
        <v>6</v>
      </c>
      <c r="BA111" s="48" t="s">
        <v>751</v>
      </c>
      <c r="BB111" s="48" t="s">
        <v>751</v>
      </c>
      <c r="BC111" s="48" t="s">
        <v>780</v>
      </c>
      <c r="BD111" s="48" t="s">
        <v>780</v>
      </c>
      <c r="BE111" s="48" t="s">
        <v>791</v>
      </c>
      <c r="BF111" s="48" t="s">
        <v>791</v>
      </c>
      <c r="BG111" s="105" t="s">
        <v>3171</v>
      </c>
      <c r="BH111" s="105" t="s">
        <v>3171</v>
      </c>
      <c r="BI111" s="105" t="s">
        <v>3309</v>
      </c>
      <c r="BJ111" s="105" t="s">
        <v>3309</v>
      </c>
      <c r="BK111" s="2"/>
      <c r="BL111" s="3"/>
      <c r="BM111" s="3"/>
      <c r="BN111" s="3"/>
      <c r="BO111" s="3"/>
    </row>
    <row r="112" spans="1:67" ht="15">
      <c r="A112" s="65" t="s">
        <v>274</v>
      </c>
      <c r="B112" s="66"/>
      <c r="C112" s="66"/>
      <c r="D112" s="67">
        <v>5</v>
      </c>
      <c r="E112" s="108">
        <v>51.06382978723404</v>
      </c>
      <c r="F112" s="87" t="s">
        <v>864</v>
      </c>
      <c r="G112" s="106"/>
      <c r="H112" s="70"/>
      <c r="I112" s="71"/>
      <c r="J112" s="110"/>
      <c r="K112" s="70" t="s">
        <v>3386</v>
      </c>
      <c r="L112" s="111"/>
      <c r="M112" s="74">
        <v>4965.158203125</v>
      </c>
      <c r="N112" s="74">
        <v>2415.845947265625</v>
      </c>
      <c r="O112" s="75"/>
      <c r="P112" s="76"/>
      <c r="Q112" s="76"/>
      <c r="R112" s="115"/>
      <c r="S112" s="48">
        <v>1</v>
      </c>
      <c r="T112" s="48">
        <v>1</v>
      </c>
      <c r="U112" s="49">
        <v>0</v>
      </c>
      <c r="V112" s="49">
        <v>0</v>
      </c>
      <c r="W112" s="49">
        <v>0</v>
      </c>
      <c r="X112" s="49">
        <v>0.999995</v>
      </c>
      <c r="Y112" s="49">
        <v>0</v>
      </c>
      <c r="Z112" s="49" t="s">
        <v>3380</v>
      </c>
      <c r="AA112" s="72">
        <v>112</v>
      </c>
      <c r="AB112" s="72"/>
      <c r="AC112" s="73"/>
      <c r="AD112" s="79" t="s">
        <v>2268</v>
      </c>
      <c r="AE112" s="79">
        <v>651</v>
      </c>
      <c r="AF112" s="79">
        <v>1342</v>
      </c>
      <c r="AG112" s="79">
        <v>67172</v>
      </c>
      <c r="AH112" s="79">
        <v>61374</v>
      </c>
      <c r="AI112" s="79"/>
      <c r="AJ112" s="79" t="s">
        <v>2374</v>
      </c>
      <c r="AK112" s="79" t="s">
        <v>2460</v>
      </c>
      <c r="AL112" s="82" t="s">
        <v>2532</v>
      </c>
      <c r="AM112" s="79"/>
      <c r="AN112" s="81">
        <v>40989.72162037037</v>
      </c>
      <c r="AO112" s="82" t="s">
        <v>2618</v>
      </c>
      <c r="AP112" s="79" t="b">
        <v>1</v>
      </c>
      <c r="AQ112" s="79" t="b">
        <v>0</v>
      </c>
      <c r="AR112" s="79" t="b">
        <v>1</v>
      </c>
      <c r="AS112" s="79" t="s">
        <v>2139</v>
      </c>
      <c r="AT112" s="79">
        <v>19</v>
      </c>
      <c r="AU112" s="82" t="s">
        <v>2651</v>
      </c>
      <c r="AV112" s="79" t="b">
        <v>0</v>
      </c>
      <c r="AW112" s="79" t="s">
        <v>2673</v>
      </c>
      <c r="AX112" s="82" t="s">
        <v>2751</v>
      </c>
      <c r="AY112" s="79" t="s">
        <v>66</v>
      </c>
      <c r="AZ112" s="78" t="str">
        <f>REPLACE(INDEX(GroupVertices[Group],MATCH(Vertices[[#This Row],[Vertex]],GroupVertices[Vertex],0)),1,1,"")</f>
        <v>6</v>
      </c>
      <c r="BA112" s="48" t="s">
        <v>753</v>
      </c>
      <c r="BB112" s="48" t="s">
        <v>753</v>
      </c>
      <c r="BC112" s="48" t="s">
        <v>780</v>
      </c>
      <c r="BD112" s="48" t="s">
        <v>780</v>
      </c>
      <c r="BE112" s="48" t="s">
        <v>787</v>
      </c>
      <c r="BF112" s="48" t="s">
        <v>787</v>
      </c>
      <c r="BG112" s="105" t="s">
        <v>3190</v>
      </c>
      <c r="BH112" s="105" t="s">
        <v>3190</v>
      </c>
      <c r="BI112" s="105" t="s">
        <v>3328</v>
      </c>
      <c r="BJ112" s="105" t="s">
        <v>3328</v>
      </c>
      <c r="BK112" s="2"/>
      <c r="BL112" s="3"/>
      <c r="BM112" s="3"/>
      <c r="BN112" s="3"/>
      <c r="BO112" s="3"/>
    </row>
    <row r="113" spans="1:67" ht="15">
      <c r="A113" s="65" t="s">
        <v>317</v>
      </c>
      <c r="B113" s="66"/>
      <c r="C113" s="66"/>
      <c r="D113" s="67">
        <v>5</v>
      </c>
      <c r="E113" s="108">
        <v>51.06382978723404</v>
      </c>
      <c r="F113" s="87" t="s">
        <v>907</v>
      </c>
      <c r="G113" s="106"/>
      <c r="H113" s="70"/>
      <c r="I113" s="71"/>
      <c r="J113" s="110"/>
      <c r="K113" s="70" t="s">
        <v>3386</v>
      </c>
      <c r="L113" s="111"/>
      <c r="M113" s="74">
        <v>5602.93798828125</v>
      </c>
      <c r="N113" s="74">
        <v>176.9761505126953</v>
      </c>
      <c r="O113" s="75"/>
      <c r="P113" s="76"/>
      <c r="Q113" s="76"/>
      <c r="R113" s="115"/>
      <c r="S113" s="48">
        <v>1</v>
      </c>
      <c r="T113" s="48">
        <v>1</v>
      </c>
      <c r="U113" s="49">
        <v>0</v>
      </c>
      <c r="V113" s="49">
        <v>0</v>
      </c>
      <c r="W113" s="49">
        <v>0</v>
      </c>
      <c r="X113" s="49">
        <v>0.999995</v>
      </c>
      <c r="Y113" s="49">
        <v>0</v>
      </c>
      <c r="Z113" s="49" t="s">
        <v>3380</v>
      </c>
      <c r="AA113" s="72">
        <v>113</v>
      </c>
      <c r="AB113" s="72"/>
      <c r="AC113" s="73"/>
      <c r="AD113" s="79" t="s">
        <v>2300</v>
      </c>
      <c r="AE113" s="79">
        <v>79</v>
      </c>
      <c r="AF113" s="79">
        <v>67</v>
      </c>
      <c r="AG113" s="79">
        <v>871</v>
      </c>
      <c r="AH113" s="79">
        <v>234</v>
      </c>
      <c r="AI113" s="79"/>
      <c r="AJ113" s="79" t="s">
        <v>2406</v>
      </c>
      <c r="AK113" s="79" t="s">
        <v>2486</v>
      </c>
      <c r="AL113" s="82" t="s">
        <v>2555</v>
      </c>
      <c r="AM113" s="79"/>
      <c r="AN113" s="81">
        <v>43051.61363425926</v>
      </c>
      <c r="AO113" s="82" t="s">
        <v>2646</v>
      </c>
      <c r="AP113" s="79" t="b">
        <v>1</v>
      </c>
      <c r="AQ113" s="79" t="b">
        <v>0</v>
      </c>
      <c r="AR113" s="79" t="b">
        <v>0</v>
      </c>
      <c r="AS113" s="79" t="s">
        <v>2139</v>
      </c>
      <c r="AT113" s="79">
        <v>3</v>
      </c>
      <c r="AU113" s="79"/>
      <c r="AV113" s="79" t="b">
        <v>0</v>
      </c>
      <c r="AW113" s="79" t="s">
        <v>2673</v>
      </c>
      <c r="AX113" s="82" t="s">
        <v>2784</v>
      </c>
      <c r="AY113" s="79" t="s">
        <v>66</v>
      </c>
      <c r="AZ113" s="78" t="str">
        <f>REPLACE(INDEX(GroupVertices[Group],MATCH(Vertices[[#This Row],[Vertex]],GroupVertices[Vertex],0)),1,1,"")</f>
        <v>6</v>
      </c>
      <c r="BA113" s="48"/>
      <c r="BB113" s="48"/>
      <c r="BC113" s="48"/>
      <c r="BD113" s="48"/>
      <c r="BE113" s="48" t="s">
        <v>787</v>
      </c>
      <c r="BF113" s="48" t="s">
        <v>787</v>
      </c>
      <c r="BG113" s="105" t="s">
        <v>3218</v>
      </c>
      <c r="BH113" s="105" t="s">
        <v>3218</v>
      </c>
      <c r="BI113" s="105" t="s">
        <v>3354</v>
      </c>
      <c r="BJ113" s="105" t="s">
        <v>3354</v>
      </c>
      <c r="BK113" s="2"/>
      <c r="BL113" s="3"/>
      <c r="BM113" s="3"/>
      <c r="BN113" s="3"/>
      <c r="BO1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3"/>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3"/>
    <dataValidation allowBlank="1" showInputMessage="1" promptTitle="Vertex Tooltip" prompt="Enter optional text that will pop up when the mouse is hovered over the vertex." errorTitle="Invalid Vertex Image Key" sqref="K3:K1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3"/>
    <dataValidation allowBlank="1" showInputMessage="1" promptTitle="Vertex Label Fill Color" prompt="To select an optional fill color for the Label shape, right-click and select Select Color on the right-click menu." sqref="I3:I113"/>
    <dataValidation allowBlank="1" showInputMessage="1" promptTitle="Vertex Image File" prompt="Enter the path to an image file.  Hover over the column header for examples." errorTitle="Invalid Vertex Image Key" sqref="F3:F113"/>
    <dataValidation allowBlank="1" showInputMessage="1" promptTitle="Vertex Color" prompt="To select an optional vertex color, right-click and select Select Color on the right-click menu." sqref="B3:B113"/>
    <dataValidation allowBlank="1" showInputMessage="1" promptTitle="Vertex Opacity" prompt="Enter an optional vertex opacity between 0 (transparent) and 100 (opaque)." errorTitle="Invalid Vertex Opacity" error="The optional vertex opacity must be a whole number between 0 and 10." sqref="E3:E113"/>
    <dataValidation type="list" allowBlank="1" showInputMessage="1" showErrorMessage="1" promptTitle="Vertex Shape" prompt="Select an optional vertex shape." errorTitle="Invalid Vertex Shape" error="You have entered an invalid vertex shape.  Try selecting from the drop-down list instead." sqref="C3:C1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3">
      <formula1>ValidVertexLabelPositions</formula1>
    </dataValidation>
    <dataValidation allowBlank="1" showInputMessage="1" showErrorMessage="1" promptTitle="Vertex Name" prompt="Enter the name of the vertex." sqref="A3:A113"/>
  </dataValidations>
  <hyperlinks>
    <hyperlink ref="AL67" r:id="rId1" display="https://t.co/6EhQNepiHe"/>
    <hyperlink ref="AL8" r:id="rId2" display="https://t.co/xfpE2faSDO"/>
    <hyperlink ref="AL60" r:id="rId3" display="https://t.co/LyRbfmg0kr"/>
    <hyperlink ref="AL61" r:id="rId4" display="http://t.co/LlQPnRcxG6"/>
    <hyperlink ref="AL68" r:id="rId5" display="https://t.co/BsPO15pMiW"/>
    <hyperlink ref="AL7" r:id="rId6" display="https://t.co/85gW4CgYOt"/>
    <hyperlink ref="AL45" r:id="rId7" display="https://t.co/248X7DkTwj"/>
    <hyperlink ref="AL46" r:id="rId8" display="https://t.co/xHGpLFuE60"/>
    <hyperlink ref="AL62" r:id="rId9" display="https://t.co/SMw8DKlSdL"/>
    <hyperlink ref="AL37" r:id="rId10" display="https://t.co/jqKPtuGAxW"/>
    <hyperlink ref="AL16" r:id="rId11" display="https://t.co/ON66QSO6xy"/>
    <hyperlink ref="AL14" r:id="rId12" display="https://t.co/Kl68Biu1pf"/>
    <hyperlink ref="AL23" r:id="rId13" display="https://t.co/DuvRjga6G9"/>
    <hyperlink ref="AL48" r:id="rId14" display="https://t.co/CCKUEoyyv1"/>
    <hyperlink ref="AL49" r:id="rId15" display="https://t.co/Yr8ChcNwyI"/>
    <hyperlink ref="AL100" r:id="rId16" display="https://t.co/FaIQjXfqNB"/>
    <hyperlink ref="AL29" r:id="rId17" display="https://t.co/urQ32R2wA0"/>
    <hyperlink ref="AL109" r:id="rId18" display="https://t.co/lfFs8muTdQ"/>
    <hyperlink ref="AL50" r:id="rId19" display="https://t.co/qJGaVZiFGh"/>
    <hyperlink ref="AL79" r:id="rId20" display="https://t.co/kEKvo7efZi"/>
    <hyperlink ref="AL72" r:id="rId21" display="https://t.co/44FvIjk2xA"/>
    <hyperlink ref="AL51" r:id="rId22" display="https://t.co/2iCojsZ0Vy"/>
    <hyperlink ref="AL89" r:id="rId23" display="https://t.co/dHh2yTQ3kW"/>
    <hyperlink ref="AL3" r:id="rId24" display="https://t.co/Xs3StRKN4h"/>
    <hyperlink ref="AL110" r:id="rId25" display="https://t.co/qJVXKzKysX"/>
    <hyperlink ref="AL91" r:id="rId26" display="https://t.co/3zMU1rFK3I"/>
    <hyperlink ref="AL38" r:id="rId27" display="https://t.co/dR995gxsUB"/>
    <hyperlink ref="AL102" r:id="rId28" display="https://t.co/lRS7Yr6fT5"/>
    <hyperlink ref="AL111" r:id="rId29" display="https://t.co/wGEIKVsBhx"/>
    <hyperlink ref="AL65" r:id="rId30" display="https://t.co/L4lsprYzUp"/>
    <hyperlink ref="AL106" r:id="rId31" display="https://t.co/m6OISOBrOY"/>
    <hyperlink ref="AL9" r:id="rId32" display="https://t.co/k7O99JVBrv"/>
    <hyperlink ref="AL66" r:id="rId33" display="https://t.co/RkWc7GCrsf"/>
    <hyperlink ref="AL55" r:id="rId34" display="https://t.co/6SGr0I2Kp2"/>
    <hyperlink ref="AL97" r:id="rId35" display="https://t.co/S102rBXOzQ"/>
    <hyperlink ref="AL20" r:id="rId36" display="https://t.co/uLgrL613np"/>
    <hyperlink ref="AL99" r:id="rId37" display="http://t.co/wUvfn3OsAQ"/>
    <hyperlink ref="AL24" r:id="rId38" display="https://t.co/NOtO5JGUT4"/>
    <hyperlink ref="AL28" r:id="rId39" display="https://t.co/tBOp35Ypzs"/>
    <hyperlink ref="AL84" r:id="rId40" display="https://t.co/9JQgXaWCn1"/>
    <hyperlink ref="AL11" r:id="rId41" display="https://t.co/llxdBRP8tp"/>
    <hyperlink ref="AL85" r:id="rId42" display="https://t.co/VjYfdGown4"/>
    <hyperlink ref="AL35" r:id="rId43" display="https://t.co/wmcVdHJyfx"/>
    <hyperlink ref="AL21" r:id="rId44" display="https://t.co/s7LchKkWQ0"/>
    <hyperlink ref="AL15" r:id="rId45" display="https://t.co/0gCIf1fvBE"/>
    <hyperlink ref="AL112" r:id="rId46" display="https://t.co/GOC255ErhN"/>
    <hyperlink ref="AL82" r:id="rId47" display="https://t.co/28ZQnxcH29"/>
    <hyperlink ref="AL19" r:id="rId48" display="http://t.co/g7hAd3uWwn"/>
    <hyperlink ref="AL32" r:id="rId49" display="https://t.co/S8sZAIb4Yo"/>
    <hyperlink ref="AL58" r:id="rId50" display="https://t.co/ZqDjappRYb"/>
    <hyperlink ref="AL31" r:id="rId51" display="https://t.co/MhtjOFtIz0"/>
    <hyperlink ref="AL18" r:id="rId52" display="https://t.co/sIUAmx7yIW"/>
    <hyperlink ref="AL27" r:id="rId53" display="https://t.co/WglA3ETqfA"/>
    <hyperlink ref="AL80" r:id="rId54" display="http://t.co/0qfrnkR9L8"/>
    <hyperlink ref="AL64" r:id="rId55" display="https://t.co/wC7ICbiSGv"/>
    <hyperlink ref="AL34" r:id="rId56" display="https://t.co/I2CMtP6B1q"/>
    <hyperlink ref="AL26" r:id="rId57" display="https://t.co/MFkWnw13dD"/>
    <hyperlink ref="AL4" r:id="rId58" display="http://t.co/BTUw61N0dl"/>
    <hyperlink ref="AL96" r:id="rId59" display="https://t.co/iOyEyy2bYu"/>
    <hyperlink ref="AL17" r:id="rId60" display="https://t.co/ahZdAFghyA"/>
    <hyperlink ref="AL81" r:id="rId61" display="https://t.co/jFuyMVEc8o"/>
    <hyperlink ref="AL56" r:id="rId62" display="https://t.co/bwDlx7Izwa"/>
    <hyperlink ref="AL40" r:id="rId63" display="https://t.co/gaLY5WwEWz"/>
    <hyperlink ref="AL57" r:id="rId64" display="https://t.co/fF5KinF1fy"/>
    <hyperlink ref="AL93" r:id="rId65" display="https://t.co/GbKGigU3F7"/>
    <hyperlink ref="AL83" r:id="rId66" display="https://t.co/Bpwp2nIGUQ"/>
    <hyperlink ref="AL94" r:id="rId67" display="https://t.co/r8mQj4RK1N"/>
    <hyperlink ref="AL98" r:id="rId68" display="https://t.co/jARx1l62uH"/>
    <hyperlink ref="AL113" r:id="rId69" display="https://t.co/68y6WN4vgS"/>
    <hyperlink ref="AO107" r:id="rId70" display="https://pbs.twimg.com/profile_banners/881999430395756544/1522720722"/>
    <hyperlink ref="AO67" r:id="rId71" display="https://pbs.twimg.com/profile_banners/208643146/1510695569"/>
    <hyperlink ref="AO8" r:id="rId72" display="https://pbs.twimg.com/profile_banners/262797432/1542389720"/>
    <hyperlink ref="AO61" r:id="rId73" display="https://pbs.twimg.com/profile_banners/15951681/1525274774"/>
    <hyperlink ref="AO68" r:id="rId74" display="https://pbs.twimg.com/profile_banners/44473438/1446357089"/>
    <hyperlink ref="AO69" r:id="rId75" display="https://pbs.twimg.com/profile_banners/3281186323/1446940534"/>
    <hyperlink ref="AO87" r:id="rId76" display="https://pbs.twimg.com/profile_banners/705326042/1533018775"/>
    <hyperlink ref="AO43" r:id="rId77" display="https://pbs.twimg.com/profile_banners/832631221863673856/1543625297"/>
    <hyperlink ref="AO44" r:id="rId78" display="https://pbs.twimg.com/profile_banners/1073653260454649856/1544817066"/>
    <hyperlink ref="AO45" r:id="rId79" display="https://pbs.twimg.com/profile_banners/607544659/1433072472"/>
    <hyperlink ref="AO74" r:id="rId80" display="https://pbs.twimg.com/profile_banners/1020726429321871360/1532197715"/>
    <hyperlink ref="AO46" r:id="rId81" display="https://pbs.twimg.com/profile_banners/997831045/1539057141"/>
    <hyperlink ref="AO62" r:id="rId82" display="https://pbs.twimg.com/profile_banners/984165917767749632/1550677652"/>
    <hyperlink ref="AO37" r:id="rId83" display="https://pbs.twimg.com/profile_banners/15433622/1514680252"/>
    <hyperlink ref="AO16" r:id="rId84" display="https://pbs.twimg.com/profile_banners/3256206983/1495233045"/>
    <hyperlink ref="AO14" r:id="rId85" display="https://pbs.twimg.com/profile_banners/85326020/1406038668"/>
    <hyperlink ref="AO88" r:id="rId86" display="https://pbs.twimg.com/profile_banners/770318999888330753/1550871755"/>
    <hyperlink ref="AO75" r:id="rId87" display="https://pbs.twimg.com/profile_banners/921443997452816384/1549504324"/>
    <hyperlink ref="AO47" r:id="rId88" display="https://pbs.twimg.com/profile_banners/896761663201980417/1502641465"/>
    <hyperlink ref="AO36" r:id="rId89" display="https://pbs.twimg.com/profile_banners/1080512795526029312/1546452089"/>
    <hyperlink ref="AO23" r:id="rId90" display="https://pbs.twimg.com/profile_banners/15413409/1536545834"/>
    <hyperlink ref="AO108" r:id="rId91" display="https://pbs.twimg.com/profile_banners/4113191/1505000938"/>
    <hyperlink ref="AO48" r:id="rId92" display="https://pbs.twimg.com/profile_banners/984904161572499456/1528948887"/>
    <hyperlink ref="AO49" r:id="rId93" display="https://pbs.twimg.com/profile_banners/1030979996091908096/1551066195"/>
    <hyperlink ref="AO29" r:id="rId94" display="https://pbs.twimg.com/profile_banners/901652115206103040/1522025696"/>
    <hyperlink ref="AO109" r:id="rId95" display="https://pbs.twimg.com/profile_banners/87494804/1532787210"/>
    <hyperlink ref="AO76" r:id="rId96" display="https://pbs.twimg.com/profile_banners/799004808418127872/1479333161"/>
    <hyperlink ref="AO50" r:id="rId97" display="https://pbs.twimg.com/profile_banners/77244855/1530299475"/>
    <hyperlink ref="AO78" r:id="rId98" display="https://pbs.twimg.com/profile_banners/35111933/1551506130"/>
    <hyperlink ref="AO79" r:id="rId99" display="https://pbs.twimg.com/profile_banners/17455647/1481144533"/>
    <hyperlink ref="AO72" r:id="rId100" display="https://pbs.twimg.com/profile_banners/356621371/1493385623"/>
    <hyperlink ref="AO51" r:id="rId101" display="https://pbs.twimg.com/profile_banners/948406600028520448/1514953621"/>
    <hyperlink ref="AO73" r:id="rId102" display="https://pbs.twimg.com/profile_banners/8368382/1537127429"/>
    <hyperlink ref="AO89" r:id="rId103" display="https://pbs.twimg.com/profile_banners/3234829756/1434598704"/>
    <hyperlink ref="AO90" r:id="rId104" display="https://pbs.twimg.com/profile_banners/2698863631/1544774522"/>
    <hyperlink ref="AO3" r:id="rId105" display="https://pbs.twimg.com/profile_banners/722086161389330433/1543064503"/>
    <hyperlink ref="AO5" r:id="rId106" display="https://pbs.twimg.com/profile_banners/1077620568537481216/1546488155"/>
    <hyperlink ref="AO110" r:id="rId107" display="https://pbs.twimg.com/profile_banners/807285197200879616/1490992098"/>
    <hyperlink ref="AO52" r:id="rId108" display="https://pbs.twimg.com/profile_banners/771875172697640964/1479910133"/>
    <hyperlink ref="AO91" r:id="rId109" display="https://pbs.twimg.com/profile_banners/65390151/1482598199"/>
    <hyperlink ref="AO38" r:id="rId110" display="https://pbs.twimg.com/profile_banners/7798662/1489463530"/>
    <hyperlink ref="AO102" r:id="rId111" display="https://pbs.twimg.com/profile_banners/762992720/1551906892"/>
    <hyperlink ref="AO65" r:id="rId112" display="https://pbs.twimg.com/profile_banners/6323932/1511147489"/>
    <hyperlink ref="AO103" r:id="rId113" display="https://pbs.twimg.com/profile_banners/866167580/1349634995"/>
    <hyperlink ref="AO105" r:id="rId114" display="https://pbs.twimg.com/profile_banners/2443923044/1426765760"/>
    <hyperlink ref="AO106" r:id="rId115" display="https://pbs.twimg.com/profile_banners/270461605/1492420019"/>
    <hyperlink ref="AO9" r:id="rId116" display="https://pbs.twimg.com/profile_banners/98061678/1517621073"/>
    <hyperlink ref="AO66" r:id="rId117" display="https://pbs.twimg.com/profile_banners/319406299/1413140465"/>
    <hyperlink ref="AO54" r:id="rId118" display="https://pbs.twimg.com/profile_banners/887380196919091200/1520827158"/>
    <hyperlink ref="AO55" r:id="rId119" display="https://pbs.twimg.com/profile_banners/3178522242/1497826573"/>
    <hyperlink ref="AO97" r:id="rId120" display="https://pbs.twimg.com/profile_banners/53032206/1540236375"/>
    <hyperlink ref="AO20" r:id="rId121" display="https://pbs.twimg.com/profile_banners/3305121173/1433355161"/>
    <hyperlink ref="AO99" r:id="rId122" display="https://pbs.twimg.com/profile_banners/3060444101/1428591637"/>
    <hyperlink ref="AO24" r:id="rId123" display="https://pbs.twimg.com/profile_banners/3401095959/1549550464"/>
    <hyperlink ref="AO28" r:id="rId124" display="https://pbs.twimg.com/profile_banners/3274121605/1506193411"/>
    <hyperlink ref="AO13" r:id="rId125" display="https://pbs.twimg.com/profile_banners/1340031770/1521334467"/>
    <hyperlink ref="AO11" r:id="rId126" display="https://pbs.twimg.com/profile_banners/104512758/1552181940"/>
    <hyperlink ref="AO85" r:id="rId127" display="https://pbs.twimg.com/profile_banners/2978455883/1524081449"/>
    <hyperlink ref="AO12" r:id="rId128" display="https://pbs.twimg.com/profile_banners/456967378/1536718591"/>
    <hyperlink ref="AO21" r:id="rId129" display="https://pbs.twimg.com/profile_banners/770350960669495296/1536595511"/>
    <hyperlink ref="AO39" r:id="rId130" display="https://pbs.twimg.com/profile_banners/261017420/1538094123"/>
    <hyperlink ref="AO92" r:id="rId131" display="https://pbs.twimg.com/profile_banners/950297161584885760/1515407071"/>
    <hyperlink ref="AO112" r:id="rId132" display="https://pbs.twimg.com/profile_banners/532393910/1421864698"/>
    <hyperlink ref="AO25" r:id="rId133" display="https://pbs.twimg.com/profile_banners/3316205113/1531026931"/>
    <hyperlink ref="AO63" r:id="rId134" display="https://pbs.twimg.com/profile_banners/1006013412688760834/1552015486"/>
    <hyperlink ref="AO33" r:id="rId135" display="https://pbs.twimg.com/profile_banners/1061747084720832512/1546629604"/>
    <hyperlink ref="AO82" r:id="rId136" display="https://pbs.twimg.com/profile_banners/3804776547/1494944838"/>
    <hyperlink ref="AO59" r:id="rId137" display="https://pbs.twimg.com/profile_banners/890150054786473984/1532083662"/>
    <hyperlink ref="AO32" r:id="rId138" display="https://pbs.twimg.com/profile_banners/16971760/1546988040"/>
    <hyperlink ref="AO86" r:id="rId139" display="https://pbs.twimg.com/profile_banners/276200164/1523145813"/>
    <hyperlink ref="AO58" r:id="rId140" display="https://pbs.twimg.com/profile_banners/2210645602/1549988201"/>
    <hyperlink ref="AO31" r:id="rId141" display="https://pbs.twimg.com/profile_banners/388808885/1546853233"/>
    <hyperlink ref="AO42" r:id="rId142" display="https://pbs.twimg.com/profile_banners/847220135370854403/1543196381"/>
    <hyperlink ref="AO18" r:id="rId143" display="https://pbs.twimg.com/profile_banners/475273529/1532537329"/>
    <hyperlink ref="AO27" r:id="rId144" display="https://pbs.twimg.com/profile_banners/962199075188826113/1547526539"/>
    <hyperlink ref="AO64" r:id="rId145" display="https://pbs.twimg.com/profile_banners/2151794320/1415738170"/>
    <hyperlink ref="AO34" r:id="rId146" display="https://pbs.twimg.com/profile_banners/861115429653229568/1524645063"/>
    <hyperlink ref="AO26" r:id="rId147" display="https://pbs.twimg.com/profile_banners/535833722/1450319538"/>
    <hyperlink ref="AO96" r:id="rId148" display="https://pbs.twimg.com/profile_banners/859849512508108800/1541183630"/>
    <hyperlink ref="AO17" r:id="rId149" display="https://pbs.twimg.com/profile_banners/2966492945/1452189575"/>
    <hyperlink ref="AO30" r:id="rId150" display="https://pbs.twimg.com/profile_banners/763080940155305984/1470768814"/>
    <hyperlink ref="AO81" r:id="rId151" display="https://pbs.twimg.com/profile_banners/938033653/1546739139"/>
    <hyperlink ref="AO56" r:id="rId152" display="https://pbs.twimg.com/profile_banners/2751629937/1549410706"/>
    <hyperlink ref="AO40" r:id="rId153" display="https://pbs.twimg.com/profile_banners/4739493196/1455082285"/>
    <hyperlink ref="AO57" r:id="rId154" display="https://pbs.twimg.com/profile_banners/992183173017632768/1546045568"/>
    <hyperlink ref="AO22" r:id="rId155" display="https://pbs.twimg.com/profile_banners/8608622/1415804180"/>
    <hyperlink ref="AO93" r:id="rId156" display="https://pbs.twimg.com/profile_banners/710803136231903232/1545079748"/>
    <hyperlink ref="AO83" r:id="rId157" display="https://pbs.twimg.com/profile_banners/1096617222884282368/1550292588"/>
    <hyperlink ref="AO94" r:id="rId158" display="https://pbs.twimg.com/profile_banners/19129102/1438376115"/>
    <hyperlink ref="AO98" r:id="rId159" display="https://pbs.twimg.com/profile_banners/33304543/1528305727"/>
    <hyperlink ref="AO113" r:id="rId160" display="https://pbs.twimg.com/profile_banners/929721350016471040/1513055133"/>
    <hyperlink ref="AU107" r:id="rId161" display="http://abs.twimg.com/images/themes/theme1/bg.png"/>
    <hyperlink ref="AU67" r:id="rId162" display="http://abs.twimg.com/images/themes/theme1/bg.png"/>
    <hyperlink ref="AU8" r:id="rId163" display="http://abs.twimg.com/images/themes/theme1/bg.png"/>
    <hyperlink ref="AU60" r:id="rId164" display="http://abs.twimg.com/images/themes/theme8/bg.gif"/>
    <hyperlink ref="AU61" r:id="rId165" display="http://abs.twimg.com/images/themes/theme6/bg.gif"/>
    <hyperlink ref="AU68" r:id="rId166" display="http://abs.twimg.com/images/themes/theme4/bg.gif"/>
    <hyperlink ref="AU69" r:id="rId167" display="http://abs.twimg.com/images/themes/theme1/bg.png"/>
    <hyperlink ref="AU87" r:id="rId168" display="http://abs.twimg.com/images/themes/theme1/bg.png"/>
    <hyperlink ref="AU10" r:id="rId169" display="http://abs.twimg.com/images/themes/theme1/bg.png"/>
    <hyperlink ref="AU43" r:id="rId170" display="http://abs.twimg.com/images/themes/theme1/bg.png"/>
    <hyperlink ref="AU70" r:id="rId171" display="http://abs.twimg.com/images/themes/theme1/bg.png"/>
    <hyperlink ref="AU44" r:id="rId172" display="http://abs.twimg.com/images/themes/theme1/bg.png"/>
    <hyperlink ref="AU45" r:id="rId173" display="http://abs.twimg.com/images/themes/theme1/bg.png"/>
    <hyperlink ref="AU74" r:id="rId174" display="http://abs.twimg.com/images/themes/theme1/bg.png"/>
    <hyperlink ref="AU46" r:id="rId175" display="http://abs.twimg.com/images/themes/theme1/bg.png"/>
    <hyperlink ref="AU37" r:id="rId176" display="http://abs.twimg.com/images/themes/theme1/bg.png"/>
    <hyperlink ref="AU16" r:id="rId177" display="http://abs.twimg.com/images/themes/theme1/bg.png"/>
    <hyperlink ref="AU14" r:id="rId178" display="http://abs.twimg.com/images/themes/theme10/bg.gif"/>
    <hyperlink ref="AU95" r:id="rId179" display="http://abs.twimg.com/images/themes/theme1/bg.png"/>
    <hyperlink ref="AU75" r:id="rId180" display="http://abs.twimg.com/images/themes/theme1/bg.png"/>
    <hyperlink ref="AU23" r:id="rId181" display="http://abs.twimg.com/images/themes/theme1/bg.png"/>
    <hyperlink ref="AU108" r:id="rId182" display="http://abs.twimg.com/images/themes/theme6/bg.gif"/>
    <hyperlink ref="AU49" r:id="rId183" display="http://abs.twimg.com/images/themes/theme1/bg.png"/>
    <hyperlink ref="AU100" r:id="rId184" display="http://abs.twimg.com/images/themes/theme1/bg.png"/>
    <hyperlink ref="AU109" r:id="rId185" display="http://abs.twimg.com/images/themes/theme8/bg.gif"/>
    <hyperlink ref="AU71" r:id="rId186" display="http://abs.twimg.com/images/themes/theme1/bg.png"/>
    <hyperlink ref="AU50" r:id="rId187" display="http://abs.twimg.com/images/themes/theme7/bg.gif"/>
    <hyperlink ref="AU78" r:id="rId188" display="http://abs.twimg.com/images/themes/theme18/bg.gif"/>
    <hyperlink ref="AU79" r:id="rId189" display="http://abs.twimg.com/images/themes/theme19/bg.gif"/>
    <hyperlink ref="AU72" r:id="rId190" display="http://abs.twimg.com/images/themes/theme1/bg.png"/>
    <hyperlink ref="AU51" r:id="rId191" display="http://abs.twimg.com/images/themes/theme1/bg.png"/>
    <hyperlink ref="AU73" r:id="rId192" display="http://abs.twimg.com/images/themes/theme1/bg.png"/>
    <hyperlink ref="AU89" r:id="rId193" display="http://abs.twimg.com/images/themes/theme1/bg.png"/>
    <hyperlink ref="AU90" r:id="rId194" display="http://abs.twimg.com/images/themes/theme1/bg.png"/>
    <hyperlink ref="AU3" r:id="rId195" display="http://abs.twimg.com/images/themes/theme1/bg.png"/>
    <hyperlink ref="AU110" r:id="rId196" display="http://abs.twimg.com/images/themes/theme1/bg.png"/>
    <hyperlink ref="AU52" r:id="rId197" display="http://abs.twimg.com/images/themes/theme1/bg.png"/>
    <hyperlink ref="AU91" r:id="rId198" display="http://abs.twimg.com/images/themes/theme4/bg.gif"/>
    <hyperlink ref="AU38" r:id="rId199" display="http://abs.twimg.com/images/themes/theme9/bg.gif"/>
    <hyperlink ref="AU102" r:id="rId200" display="http://abs.twimg.com/images/themes/theme1/bg.png"/>
    <hyperlink ref="AU111" r:id="rId201" display="http://abs.twimg.com/images/themes/theme8/bg.gif"/>
    <hyperlink ref="AU65" r:id="rId202" display="http://abs.twimg.com/images/themes/theme11/bg.gif"/>
    <hyperlink ref="AU103" r:id="rId203" display="http://abs.twimg.com/images/themes/theme18/bg.gif"/>
    <hyperlink ref="AU104" r:id="rId204" display="http://abs.twimg.com/images/themes/theme1/bg.png"/>
    <hyperlink ref="AU105" r:id="rId205" display="http://abs.twimg.com/images/themes/theme1/bg.png"/>
    <hyperlink ref="AU106" r:id="rId206" display="http://abs.twimg.com/images/themes/theme1/bg.png"/>
    <hyperlink ref="AU9" r:id="rId207" display="http://abs.twimg.com/images/themes/theme5/bg.gif"/>
    <hyperlink ref="AU66" r:id="rId208" display="http://abs.twimg.com/images/themes/theme1/bg.png"/>
    <hyperlink ref="AU54" r:id="rId209" display="http://abs.twimg.com/images/themes/theme1/bg.png"/>
    <hyperlink ref="AU55" r:id="rId210" display="http://abs.twimg.com/images/themes/theme1/bg.png"/>
    <hyperlink ref="AU97" r:id="rId211" display="http://abs.twimg.com/images/themes/theme1/bg.png"/>
    <hyperlink ref="AU20" r:id="rId212" display="http://abs.twimg.com/images/themes/theme1/bg.png"/>
    <hyperlink ref="AU99" r:id="rId213" display="http://abs.twimg.com/images/themes/theme1/bg.png"/>
    <hyperlink ref="AU24" r:id="rId214" display="http://abs.twimg.com/images/themes/theme1/bg.png"/>
    <hyperlink ref="AU28" r:id="rId215" display="http://abs.twimg.com/images/themes/theme1/bg.png"/>
    <hyperlink ref="AU13" r:id="rId216" display="http://abs.twimg.com/images/themes/theme1/bg.png"/>
    <hyperlink ref="AU84" r:id="rId217" display="http://abs.twimg.com/images/themes/theme1/bg.png"/>
    <hyperlink ref="AU11" r:id="rId218" display="http://abs.twimg.com/images/themes/theme1/bg.png"/>
    <hyperlink ref="AU85" r:id="rId219" display="http://abs.twimg.com/images/themes/theme15/bg.png"/>
    <hyperlink ref="AU35" r:id="rId220" display="http://abs.twimg.com/images/themes/theme1/bg.png"/>
    <hyperlink ref="AU12" r:id="rId221" display="http://abs.twimg.com/images/themes/theme16/bg.gif"/>
    <hyperlink ref="AU21" r:id="rId222" display="http://abs.twimg.com/images/themes/theme1/bg.png"/>
    <hyperlink ref="AU39" r:id="rId223" display="http://abs.twimg.com/images/themes/theme7/bg.gif"/>
    <hyperlink ref="AU15" r:id="rId224" display="http://abs.twimg.com/images/themes/theme6/bg.gif"/>
    <hyperlink ref="AU92" r:id="rId225" display="http://abs.twimg.com/images/themes/theme1/bg.png"/>
    <hyperlink ref="AU112" r:id="rId226" display="http://abs.twimg.com/images/themes/theme1/bg.png"/>
    <hyperlink ref="AU25" r:id="rId227" display="http://abs.twimg.com/images/themes/theme1/bg.png"/>
    <hyperlink ref="AU33" r:id="rId228" display="http://abs.twimg.com/images/themes/theme1/bg.png"/>
    <hyperlink ref="AU82" r:id="rId229" display="http://abs.twimg.com/images/themes/theme1/bg.png"/>
    <hyperlink ref="AU19" r:id="rId230" display="http://abs.twimg.com/images/themes/theme10/bg.gif"/>
    <hyperlink ref="AU59" r:id="rId231" display="http://abs.twimg.com/images/themes/theme1/bg.png"/>
    <hyperlink ref="AU32" r:id="rId232" display="http://abs.twimg.com/images/themes/theme2/bg.gif"/>
    <hyperlink ref="AU86" r:id="rId233" display="http://abs.twimg.com/images/themes/theme1/bg.png"/>
    <hyperlink ref="AU58" r:id="rId234" display="http://abs.twimg.com/images/themes/theme1/bg.png"/>
    <hyperlink ref="AU31" r:id="rId235" display="http://abs.twimg.com/images/themes/theme10/bg.gif"/>
    <hyperlink ref="AU42" r:id="rId236" display="http://abs.twimg.com/images/themes/theme1/bg.png"/>
    <hyperlink ref="AU18" r:id="rId237" display="http://abs.twimg.com/images/themes/theme1/bg.png"/>
    <hyperlink ref="AU27" r:id="rId238" display="http://abs.twimg.com/images/themes/theme1/bg.png"/>
    <hyperlink ref="AU80" r:id="rId239" display="http://abs.twimg.com/images/themes/theme5/bg.gif"/>
    <hyperlink ref="AU64" r:id="rId240" display="http://abs.twimg.com/images/themes/theme1/bg.png"/>
    <hyperlink ref="AU41" r:id="rId241" display="http://abs.twimg.com/images/themes/theme1/bg.png"/>
    <hyperlink ref="AU26" r:id="rId242" display="http://abs.twimg.com/images/themes/theme10/bg.gif"/>
    <hyperlink ref="AU4" r:id="rId243" display="http://abs.twimg.com/images/themes/theme1/bg.png"/>
    <hyperlink ref="AU6" r:id="rId244" display="http://abs.twimg.com/images/themes/theme1/bg.png"/>
    <hyperlink ref="AU96" r:id="rId245" display="http://abs.twimg.com/images/themes/theme1/bg.png"/>
    <hyperlink ref="AU17" r:id="rId246" display="http://abs.twimg.com/images/themes/theme1/bg.png"/>
    <hyperlink ref="AU81" r:id="rId247" display="http://abs.twimg.com/images/themes/theme1/bg.png"/>
    <hyperlink ref="AU56" r:id="rId248" display="http://abs.twimg.com/images/themes/theme1/bg.png"/>
    <hyperlink ref="AU22" r:id="rId249" display="http://abs.twimg.com/images/themes/theme16/bg.gif"/>
    <hyperlink ref="AU93" r:id="rId250" display="http://abs.twimg.com/images/themes/theme1/bg.png"/>
    <hyperlink ref="AU83" r:id="rId251" display="http://abs.twimg.com/images/themes/theme1/bg.png"/>
    <hyperlink ref="AU94" r:id="rId252" display="http://abs.twimg.com/images/themes/theme10/bg.gif"/>
    <hyperlink ref="AU98" r:id="rId253" display="http://abs.twimg.com/images/themes/theme1/bg.png"/>
    <hyperlink ref="F107" r:id="rId254" display="http://pbs.twimg.com/profile_images/1029107551433121793/Zb_C6fJX_normal.jpg"/>
    <hyperlink ref="F67" r:id="rId255" display="http://pbs.twimg.com/profile_images/1072961213439459328/DGryDaxf_normal.jpg"/>
    <hyperlink ref="F8" r:id="rId256" display="http://pbs.twimg.com/profile_images/458009136139993089/QS5Qx7MT_normal.jpeg"/>
    <hyperlink ref="F60" r:id="rId257" display="http://pbs.twimg.com/profile_images/1879144815/image_normal.jpg"/>
    <hyperlink ref="F61" r:id="rId258" display="http://pbs.twimg.com/profile_images/890276334324396032/52IXM-Yr_normal.jpg"/>
    <hyperlink ref="F68" r:id="rId259" display="http://pbs.twimg.com/profile_images/808865120155672576/Xn-flHCS_normal.jpg"/>
    <hyperlink ref="F69" r:id="rId260" display="http://pbs.twimg.com/profile_images/663140785286545408/TX0mZiEz_normal.jpg"/>
    <hyperlink ref="F87" r:id="rId261" display="http://pbs.twimg.com/profile_images/2516503193/9kson513vklqavaisnkh_normal.jpeg"/>
    <hyperlink ref="F10" r:id="rId262" display="http://pbs.twimg.com/profile_images/987088157526016002/Eajs_5gF_normal.jpg"/>
    <hyperlink ref="F43" r:id="rId263" display="http://pbs.twimg.com/profile_images/1085745060539523072/mDQ6LXPr_normal.jpg"/>
    <hyperlink ref="F7" r:id="rId264" display="http://pbs.twimg.com/profile_images/903429727318294528/I0FEULHs_normal.jpg"/>
    <hyperlink ref="F70" r:id="rId265" display="http://pbs.twimg.com/profile_images/545359800410718209/f4NwVSyT_normal.jpeg"/>
    <hyperlink ref="F44" r:id="rId266" display="http://pbs.twimg.com/profile_images/1073653397990096896/pqvaPEyT_normal.jpg"/>
    <hyperlink ref="F45" r:id="rId267" display="http://pbs.twimg.com/profile_images/957633197944332288/vl4bl18l_normal.jpg"/>
    <hyperlink ref="F74" r:id="rId268" display="http://pbs.twimg.com/profile_images/1065366885762396160/MoYl0oOf_normal.jpg"/>
    <hyperlink ref="F46" r:id="rId269" display="http://pbs.twimg.com/profile_images/1095409972366794752/fx91bg4m_normal.jpg"/>
    <hyperlink ref="F62" r:id="rId270" display="http://pbs.twimg.com/profile_images/1088279918272606208/QWIPm3Cc_normal.jpg"/>
    <hyperlink ref="F37" r:id="rId271" display="http://pbs.twimg.com/profile_images/1032311860077318146/IQo7rzU-_normal.jpg"/>
    <hyperlink ref="F16" r:id="rId272" display="http://pbs.twimg.com/profile_images/984919187884736513/MqW29PWY_normal.jpg"/>
    <hyperlink ref="F14" r:id="rId273" display="http://pbs.twimg.com/profile_images/822673535835508736/fqUE99zr_normal.jpg"/>
    <hyperlink ref="F95" r:id="rId274" display="http://pbs.twimg.com/profile_images/1064047088156184576/PgpRXwcX_normal.jpg"/>
    <hyperlink ref="F88" r:id="rId275" display="http://pbs.twimg.com/profile_images/1056269353409241089/4__v4Fh__normal.jpg"/>
    <hyperlink ref="F75" r:id="rId276" display="http://pbs.twimg.com/profile_images/1093326642095755265/TPOhStKo_normal.jpg"/>
    <hyperlink ref="F47" r:id="rId277" display="http://pbs.twimg.com/profile_images/1071536379417518080/J-dc40k3_normal.jpg"/>
    <hyperlink ref="F36" r:id="rId278" display="http://pbs.twimg.com/profile_images/1092096280841646081/UKx5-l2w_normal.jpg"/>
    <hyperlink ref="F23" r:id="rId279" display="http://pbs.twimg.com/profile_images/1094026772197171200/_RjiuaLi_normal.jpg"/>
    <hyperlink ref="F108" r:id="rId280" display="http://pbs.twimg.com/profile_images/974073582354538496/wiLgyVDO_normal.jpg"/>
    <hyperlink ref="F48" r:id="rId281" display="http://pbs.twimg.com/profile_images/1007109791209017344/lBWifUw4_normal.jpg"/>
    <hyperlink ref="F49" r:id="rId282" display="http://pbs.twimg.com/profile_images/1104111732430118912/8jkp5ePY_normal.jpg"/>
    <hyperlink ref="F100" r:id="rId283" display="http://abs.twimg.com/sticky/default_profile_images/default_profile_normal.png"/>
    <hyperlink ref="F29" r:id="rId284" display="http://pbs.twimg.com/profile_images/1083632582636523522/vb6gX9Bx_normal.jpg"/>
    <hyperlink ref="F109" r:id="rId285" display="http://pbs.twimg.com/profile_images/1073976603863146496/u-MtDbSN_normal.jpg"/>
    <hyperlink ref="F76" r:id="rId286" display="http://pbs.twimg.com/profile_images/1002933904372887557/oW5ZXJ0V_normal.jpg"/>
    <hyperlink ref="F77" r:id="rId287" display="http://pbs.twimg.com/profile_images/1093925383366418434/mwFgF89z_normal.jpg"/>
    <hyperlink ref="F71" r:id="rId288" display="http://pbs.twimg.com/profile_images/958551700402417664/dA9f9jhe_normal.jpg"/>
    <hyperlink ref="F50" r:id="rId289" display="http://pbs.twimg.com/profile_images/531724315/twitterProfilePhoto_normal.jpg"/>
    <hyperlink ref="F78" r:id="rId290" display="http://pbs.twimg.com/profile_images/1099360898446176258/HPdIctNy_normal.jpg"/>
    <hyperlink ref="F79" r:id="rId291" display="http://pbs.twimg.com/profile_images/769442371767562240/Qim83pTd_normal.jpg"/>
    <hyperlink ref="F72" r:id="rId292" display="http://pbs.twimg.com/profile_images/787638190312001536/Jy-U0sJB_normal.jpg"/>
    <hyperlink ref="F51" r:id="rId293" display="http://pbs.twimg.com/profile_images/948412192797462528/i0L2oQQR_normal.jpg"/>
    <hyperlink ref="F73" r:id="rId294" display="http://pbs.twimg.com/profile_images/928111887535001600/-cGCS9DT_normal.jpg"/>
    <hyperlink ref="F89" r:id="rId295" display="http://pbs.twimg.com/profile_images/595419029222903808/ka9Sk2L4_normal.jpg"/>
    <hyperlink ref="F90" r:id="rId296" display="http://pbs.twimg.com/profile_images/1100505059991924737/QDGD8ZIP_normal.jpg"/>
    <hyperlink ref="F101" r:id="rId297" display="http://pbs.twimg.com/profile_images/1097084947159048193/d6TC19D1_normal.jpg"/>
    <hyperlink ref="F3" r:id="rId298" display="http://pbs.twimg.com/profile_images/1105136097636560896/nVHPvjhN_normal.jpg"/>
    <hyperlink ref="F5" r:id="rId299" display="http://pbs.twimg.com/profile_images/1100716046107869186/D2pvIsCg_normal.jpg"/>
    <hyperlink ref="F110" r:id="rId300" display="http://pbs.twimg.com/profile_images/808383733468430336/XvlWPew-_normal.jpg"/>
    <hyperlink ref="F52" r:id="rId301" display="http://pbs.twimg.com/profile_images/771880623946465280/BXLli4UG_normal.jpg"/>
    <hyperlink ref="F53" r:id="rId302" display="http://pbs.twimg.com/profile_images/1092913639844003840/hV9235Qk_normal.jpg"/>
    <hyperlink ref="F91" r:id="rId303" display="http://pbs.twimg.com/profile_images/812702034835095552/qCqYbISZ_normal.jpg"/>
    <hyperlink ref="F38" r:id="rId304" display="http://pbs.twimg.com/profile_images/1082369760116043779/XNqeNd-T_normal.jpg"/>
    <hyperlink ref="F102" r:id="rId305" display="http://pbs.twimg.com/profile_images/783703265770962944/PG3TFMbb_normal.jpg"/>
    <hyperlink ref="F111" r:id="rId306" display="http://pbs.twimg.com/profile_images/428222472484184064/baERJl2b_normal.png"/>
    <hyperlink ref="F65" r:id="rId307" display="http://pbs.twimg.com/profile_images/1100251197196460032/4zyW_i6E_normal.jpg"/>
    <hyperlink ref="F103" r:id="rId308" display="http://pbs.twimg.com/profile_images/2691575314/dfcd31819e5e95d6628820e374e81a28_normal.png"/>
    <hyperlink ref="F104" r:id="rId309" display="http://pbs.twimg.com/profile_images/3164253994/e6c2ec9e0e05f05271dcf28cd3040a32_normal.png"/>
    <hyperlink ref="F105" r:id="rId310" display="http://pbs.twimg.com/profile_images/573567602343149569/B2ovh7Ed_normal.jpeg"/>
    <hyperlink ref="F106" r:id="rId311" display="http://pbs.twimg.com/profile_images/1282944123/ffstext_normal.jpg"/>
    <hyperlink ref="F9" r:id="rId312" display="http://pbs.twimg.com/profile_images/927398986872381441/vP1nwlTR_normal.jpg"/>
    <hyperlink ref="F66" r:id="rId313" display="http://pbs.twimg.com/profile_images/1018909499569172483/W6HlS2gB_normal.jpg"/>
    <hyperlink ref="F54" r:id="rId314" display="http://pbs.twimg.com/profile_images/1096277664229289985/mfFuMoIr_normal.jpg"/>
    <hyperlink ref="F55" r:id="rId315" display="http://pbs.twimg.com/profile_images/1082384351478845441/XJkJbkmQ_normal.jpg"/>
    <hyperlink ref="F97" r:id="rId316" display="http://pbs.twimg.com/profile_images/759417800591106049/46CpUYVY_normal.jpg"/>
    <hyperlink ref="F20" r:id="rId317" display="http://pbs.twimg.com/profile_images/1054446252958666753/O0g9fJEt_normal.jpg"/>
    <hyperlink ref="F99" r:id="rId318" display="http://pbs.twimg.com/profile_images/593803027737387008/RLmHoyff_normal.png"/>
    <hyperlink ref="F24" r:id="rId319" display="http://pbs.twimg.com/profile_images/1093871474342068226/KWUj1tje_normal.jpg"/>
    <hyperlink ref="F28" r:id="rId320" display="http://pbs.twimg.com/profile_images/925371046932418561/Iv4d247k_normal.jpg"/>
    <hyperlink ref="F13" r:id="rId321" display="http://pbs.twimg.com/profile_images/3499587536/1dcacd921a03a27339904575e924aec3_normal.jpeg"/>
    <hyperlink ref="F84" r:id="rId322" display="http://pbs.twimg.com/profile_images/635207013719379968/MdbJXyrH_normal.jpg"/>
    <hyperlink ref="F11" r:id="rId323" display="http://pbs.twimg.com/profile_images/1103758377153425411/VjMDWkor_normal.jpg"/>
    <hyperlink ref="F85" r:id="rId324" display="http://pbs.twimg.com/profile_images/911359409414078464/hYiJ6XJU_normal.jpg"/>
    <hyperlink ref="F35" r:id="rId325" display="http://pbs.twimg.com/profile_images/449254605818306560/bCGpNVOp_normal.jpeg"/>
    <hyperlink ref="F12" r:id="rId326" display="http://pbs.twimg.com/profile_images/1064610889687592960/mUVFG7-3_normal.jpg"/>
    <hyperlink ref="F21" r:id="rId327" display="http://pbs.twimg.com/profile_images/880792380605181952/E9mIkMmJ_normal.jpg"/>
    <hyperlink ref="F39" r:id="rId328" display="http://pbs.twimg.com/profile_images/1045796266750431235/qHKyFYsy_normal.jpg"/>
    <hyperlink ref="F15" r:id="rId329" display="http://pbs.twimg.com/profile_images/756355143671554050/5BB05DG8_normal.jpg"/>
    <hyperlink ref="F92" r:id="rId330" display="http://pbs.twimg.com/profile_images/951290078080286721/VtJ88Jzc_normal.jpg"/>
    <hyperlink ref="F112" r:id="rId331" display="http://pbs.twimg.com/profile_images/1033020574929510400/T4TteNZa_normal.jpg"/>
    <hyperlink ref="F25" r:id="rId332" display="http://pbs.twimg.com/profile_images/929391864960217088/YU42P1pk_normal.jpg"/>
    <hyperlink ref="F63" r:id="rId333" display="http://pbs.twimg.com/profile_images/1103859060095442944/R8ozpuNY_normal.jpg"/>
    <hyperlink ref="F33" r:id="rId334" display="http://pbs.twimg.com/profile_images/1105145020510863360/L-upQhQB_normal.jpg"/>
    <hyperlink ref="F82" r:id="rId335" display="http://pbs.twimg.com/profile_images/1054054644165550081/oMCeHYay_normal.jpg"/>
    <hyperlink ref="F19" r:id="rId336" display="http://pbs.twimg.com/profile_images/2185169599/coloring21.1_normal.png"/>
    <hyperlink ref="F59" r:id="rId337" display="http://pbs.twimg.com/profile_images/1092007264523862016/JgFk8pSf_normal.jpg"/>
    <hyperlink ref="F32" r:id="rId338" display="http://pbs.twimg.com/profile_images/965239487285596161/NDDpgf4Y_normal.jpg"/>
    <hyperlink ref="F86" r:id="rId339" display="http://pbs.twimg.com/profile_images/1778773460/image_normal.jpg"/>
    <hyperlink ref="F58" r:id="rId340" display="http://pbs.twimg.com/profile_images/1095353343466262528/zmoyccGj_normal.jpg"/>
    <hyperlink ref="F31" r:id="rId341" display="http://pbs.twimg.com/profile_images/1082207012358885376/2vyqAs0u_normal.jpg"/>
    <hyperlink ref="F42" r:id="rId342" display="http://pbs.twimg.com/profile_images/1087276644623093760/dYjXMsZJ_normal.jpg"/>
    <hyperlink ref="F18" r:id="rId343" display="http://pbs.twimg.com/profile_images/1077030808412577792/tIZogSMj_normal.jpg"/>
    <hyperlink ref="F27" r:id="rId344" display="http://pbs.twimg.com/profile_images/1085037590728896512/hyihdeeE_normal.jpg"/>
    <hyperlink ref="F80" r:id="rId345" display="http://pbs.twimg.com/profile_images/94246032/Photo_11_normal.jpg"/>
    <hyperlink ref="F64" r:id="rId346" display="http://pbs.twimg.com/profile_images/378800000823556906/bf5fbfb90ba17c96c66eeabd7d181c32_normal.png"/>
    <hyperlink ref="F34" r:id="rId347" display="http://pbs.twimg.com/profile_images/912269682870243328/mE4eu2Bt_normal.jpg"/>
    <hyperlink ref="F41" r:id="rId348" display="http://pbs.twimg.com/profile_images/378800000369604699/c0ebbb1cb39f77695b5b2e5e133e690e_normal.jpeg"/>
    <hyperlink ref="F26" r:id="rId349" display="http://pbs.twimg.com/profile_images/1949406327/image_normal.jpg"/>
    <hyperlink ref="F4" r:id="rId350" display="http://pbs.twimg.com/profile_images/997372495325024256/UrwbgfGa_normal.jpg"/>
    <hyperlink ref="F6" r:id="rId351" display="http://pbs.twimg.com/profile_images/1096537179264831489/RWrs3QYn_normal.png"/>
    <hyperlink ref="F96" r:id="rId352" display="http://pbs.twimg.com/profile_images/1058426965856845826/jfqeefQ1_normal.jpg"/>
    <hyperlink ref="F17" r:id="rId353" display="http://pbs.twimg.com/profile_images/1089543964561154049/o51QX-Ox_normal.jpg"/>
    <hyperlink ref="F30" r:id="rId354" display="http://pbs.twimg.com/profile_images/763393229089714176/525TTZZS_normal.jpg"/>
    <hyperlink ref="F81" r:id="rId355" display="http://pbs.twimg.com/profile_images/1072018833186177025/rzmE5pRi_normal.jpg"/>
    <hyperlink ref="F56" r:id="rId356" display="http://pbs.twimg.com/profile_images/579764749770067970/B4ikz9fA_normal.png"/>
    <hyperlink ref="F40" r:id="rId357" display="http://pbs.twimg.com/profile_images/851460547140886533/tEIJdmMh_normal.jpg"/>
    <hyperlink ref="F57" r:id="rId358" display="http://pbs.twimg.com/profile_images/1080500564620992516/dX6su2Cn_normal.jpg"/>
    <hyperlink ref="F22" r:id="rId359" display="http://pbs.twimg.com/profile_images/619659289469169664/PHkYDzJx_normal.jpg"/>
    <hyperlink ref="F93" r:id="rId360" display="http://pbs.twimg.com/profile_images/1074768215790764032/suShcWDO_normal.jpg"/>
    <hyperlink ref="F83" r:id="rId361" display="http://pbs.twimg.com/profile_images/1100281790143610880/Z4-5Xne6_normal.jpg"/>
    <hyperlink ref="F94" r:id="rId362" display="http://pbs.twimg.com/profile_images/912104457990795264/Kcu24AP2_normal.jpg"/>
    <hyperlink ref="F98" r:id="rId363" display="http://pbs.twimg.com/profile_images/995992335593816064/rfAOi64E_normal.jpg"/>
    <hyperlink ref="F113" r:id="rId364" display="http://pbs.twimg.com/profile_images/1026728340281905153/y5JPhmrZ_normal.jpg"/>
    <hyperlink ref="AX107" r:id="rId365" display="https://twitter.com/autisticosaurus"/>
    <hyperlink ref="AX67" r:id="rId366" display="https://twitter.com/nicole_cliffe"/>
    <hyperlink ref="AX8" r:id="rId367" display="https://twitter.com/slooterman"/>
    <hyperlink ref="AX60" r:id="rId368" display="https://twitter.com/pervocracy"/>
    <hyperlink ref="AX61" r:id="rId369" display="https://twitter.com/askamanager"/>
    <hyperlink ref="AX68" r:id="rId370" display="https://twitter.com/lelielle"/>
    <hyperlink ref="AX69" r:id="rId371" display="https://twitter.com/georgetakesajob"/>
    <hyperlink ref="AX87" r:id="rId372" display="https://twitter.com/madelineandraia"/>
    <hyperlink ref="AX10" r:id="rId373" display="https://twitter.com/autisticb4mmr"/>
    <hyperlink ref="AX43" r:id="rId374" display="https://twitter.com/bosswizard1984"/>
    <hyperlink ref="AX7" r:id="rId375" display="https://twitter.com/autchatmod"/>
    <hyperlink ref="AX70" r:id="rId376" display="https://twitter.com/flpeir"/>
    <hyperlink ref="AX44" r:id="rId377" display="https://twitter.com/tiara_laird"/>
    <hyperlink ref="AX45" r:id="rId378" display="https://twitter.com/funkiepiano"/>
    <hyperlink ref="AX74" r:id="rId379" display="https://twitter.com/arizonakarenina"/>
    <hyperlink ref="AX46" r:id="rId380" display="https://twitter.com/tokenblackaspie"/>
    <hyperlink ref="AX62" r:id="rId381" display="https://twitter.com/__insa__"/>
    <hyperlink ref="AX37" r:id="rId382" display="https://twitter.com/nicoleradziwill"/>
    <hyperlink ref="AX16" r:id="rId383" display="https://twitter.com/anythingmaureen"/>
    <hyperlink ref="AX14" r:id="rId384" display="https://twitter.com/haleymossart"/>
    <hyperlink ref="AX95" r:id="rId385" display="https://twitter.com/diabeticrhythm"/>
    <hyperlink ref="AX88" r:id="rId386" display="https://twitter.com/clarissaj97"/>
    <hyperlink ref="AX75" r:id="rId387" display="https://twitter.com/gbosabiaspin"/>
    <hyperlink ref="AX47" r:id="rId388" display="https://twitter.com/pinkproletariat"/>
    <hyperlink ref="AX36" r:id="rId389" display="https://twitter.com/milly339"/>
    <hyperlink ref="AX23" r:id="rId390" display="https://twitter.com/bixmediocre"/>
    <hyperlink ref="AX108" r:id="rId391" display="https://twitter.com/asha_lh"/>
    <hyperlink ref="AX48" r:id="rId392" display="https://twitter.com/tphautism"/>
    <hyperlink ref="AX49" r:id="rId393" display="https://twitter.com/neptuneriley"/>
    <hyperlink ref="AX100" r:id="rId394" display="https://twitter.com/superoctet33"/>
    <hyperlink ref="AX29" r:id="rId395" display="https://twitter.com/a_silent_child"/>
    <hyperlink ref="AX109" r:id="rId396" display="https://twitter.com/autiedragon"/>
    <hyperlink ref="AX76" r:id="rId397" display="https://twitter.com/linkisagirl"/>
    <hyperlink ref="AX77" r:id="rId398" display="https://twitter.com/gwenstarlight"/>
    <hyperlink ref="AX71" r:id="rId399" display="https://twitter.com/tinker_tanner"/>
    <hyperlink ref="AX50" r:id="rId400" display="https://twitter.com/likeasquarepeg"/>
    <hyperlink ref="AX78" r:id="rId401" display="https://twitter.com/courtneyhammett"/>
    <hyperlink ref="AX79" r:id="rId402" display="https://twitter.com/kerima_cevik"/>
    <hyperlink ref="AX72" r:id="rId403" display="https://twitter.com/catygreen"/>
    <hyperlink ref="AX51" r:id="rId404" display="https://twitter.com/wearelikeyrkid"/>
    <hyperlink ref="AX73" r:id="rId405" display="https://twitter.com/erugg"/>
    <hyperlink ref="AX89" r:id="rId406" display="https://twitter.com/rutiregan"/>
    <hyperlink ref="AX90" r:id="rId407" display="https://twitter.com/fikemartin"/>
    <hyperlink ref="AX101" r:id="rId408" display="https://twitter.com/ashstrowger"/>
    <hyperlink ref="AX3" r:id="rId409" display="https://twitter.com/magnus919"/>
    <hyperlink ref="AX5" r:id="rId410" display="https://twitter.com/bhrasht_achari"/>
    <hyperlink ref="AX110" r:id="rId411" display="https://twitter.com/iconohash"/>
    <hyperlink ref="AX52" r:id="rId412" display="https://twitter.com/timgordonjr"/>
    <hyperlink ref="AX53" r:id="rId413" display="https://twitter.com/danzigerlily"/>
    <hyperlink ref="AX91" r:id="rId414" display="https://twitter.com/autismsite"/>
    <hyperlink ref="AX38" r:id="rId415" display="https://twitter.com/_brown_recluse_"/>
    <hyperlink ref="AX102" r:id="rId416" display="https://twitter.com/torriepattillo"/>
    <hyperlink ref="AX111" r:id="rId417" display="https://twitter.com/scottmcnamara12"/>
    <hyperlink ref="AX65" r:id="rId418" display="https://twitter.com/tinu"/>
    <hyperlink ref="AX103" r:id="rId419" display="https://twitter.com/officialbpdchat"/>
    <hyperlink ref="AX104" r:id="rId420" display="https://twitter.com/carldunnjr"/>
    <hyperlink ref="AX105" r:id="rId421" display="https://twitter.com/transformental"/>
    <hyperlink ref="AX106" r:id="rId422" display="https://twitter.com/bpdffs"/>
    <hyperlink ref="AX9" r:id="rId423" display="https://twitter.com/endeverstar"/>
    <hyperlink ref="AX66" r:id="rId424" display="https://twitter.com/androgyneacedia"/>
    <hyperlink ref="AX54" r:id="rId425" display="https://twitter.com/flowerqueers"/>
    <hyperlink ref="AX55" r:id="rId426" display="https://twitter.com/untonuggan"/>
    <hyperlink ref="AX97" r:id="rId427" display="https://twitter.com/mxoolong"/>
    <hyperlink ref="AX20" r:id="rId428" display="https://twitter.com/autistictic"/>
    <hyperlink ref="AX99" r:id="rId429" display="https://twitter.com/santchiweb"/>
    <hyperlink ref="AX24" r:id="rId430" display="https://twitter.com/sianisat"/>
    <hyperlink ref="AX28" r:id="rId431" display="https://twitter.com/lavie_encode"/>
    <hyperlink ref="AX13" r:id="rId432" display="https://twitter.com/skp_slp"/>
    <hyperlink ref="AX84" r:id="rId433" display="https://twitter.com/miketheaspie"/>
    <hyperlink ref="AX11" r:id="rId434" display="https://twitter.com/rainforestgardn"/>
    <hyperlink ref="AX85" r:id="rId435" display="https://twitter.com/kaelanrhy"/>
    <hyperlink ref="AX35" r:id="rId436" display="https://twitter.com/amichaelcohn"/>
    <hyperlink ref="AX12" r:id="rId437" display="https://twitter.com/helenrottier"/>
    <hyperlink ref="AX21" r:id="rId438" display="https://twitter.com/mamautistic36"/>
    <hyperlink ref="AX39" r:id="rId439" display="https://twitter.com/jesuisann_"/>
    <hyperlink ref="AX15" r:id="rId440" display="https://twitter.com/theoriesofminds"/>
    <hyperlink ref="AX92" r:id="rId441" display="https://twitter.com/kidsbookbot"/>
    <hyperlink ref="AX112" r:id="rId442" display="https://twitter.com/emmagpaley"/>
    <hyperlink ref="AX25" r:id="rId443" display="https://twitter.com/advocatamy1"/>
    <hyperlink ref="AX63" r:id="rId444" display="https://twitter.com/kcahp"/>
    <hyperlink ref="AX33" r:id="rId445" display="https://twitter.com/atypicalhazel"/>
    <hyperlink ref="AX82" r:id="rId446" display="https://twitter.com/ashleighjmills"/>
    <hyperlink ref="AX19" r:id="rId447" display="https://twitter.com/yes_thattoo"/>
    <hyperlink ref="AX59" r:id="rId448" display="https://twitter.com/subtlykawaii"/>
    <hyperlink ref="AX32" r:id="rId449" display="https://twitter.com/evanmatyas"/>
    <hyperlink ref="AX86" r:id="rId450" display="https://twitter.com/myrnaploy"/>
    <hyperlink ref="AX58" r:id="rId451" display="https://twitter.com/gracefulmasking"/>
    <hyperlink ref="AX31" r:id="rId452" display="https://twitter.com/huffietina"/>
    <hyperlink ref="AX42" r:id="rId453" display="https://twitter.com/adrianzwall"/>
    <hyperlink ref="AX18" r:id="rId454" display="https://twitter.com/carlymho"/>
    <hyperlink ref="AX27" r:id="rId455" display="https://twitter.com/aspiehuman"/>
    <hyperlink ref="AX80" r:id="rId456" display="https://twitter.com/ahahunter"/>
    <hyperlink ref="AX64" r:id="rId457" display="https://twitter.com/rsocialskills"/>
    <hyperlink ref="AX34" r:id="rId458" display="https://twitter.com/d_caius"/>
    <hyperlink ref="AX41" r:id="rId459" display="https://twitter.com/autistic_ace"/>
    <hyperlink ref="AX26" r:id="rId460" display="https://twitter.com/emccoy_writer"/>
    <hyperlink ref="AX4" r:id="rId461" display="https://twitter.com/d24socialist"/>
    <hyperlink ref="AX6" r:id="rId462" display="https://twitter.com/kenoduffy"/>
    <hyperlink ref="AX96" r:id="rId463" display="https://twitter.com/gayphysicist"/>
    <hyperlink ref="AX17" r:id="rId464" display="https://twitter.com/everthecrafter"/>
    <hyperlink ref="AX30" r:id="rId465" display="https://twitter.com/moxielsapphire"/>
    <hyperlink ref="AX81" r:id="rId466" display="https://twitter.com/auptimist"/>
    <hyperlink ref="AX56" r:id="rId467" display="https://twitter.com/inaspectrum"/>
    <hyperlink ref="AX40" r:id="rId468" display="https://twitter.com/craftingbalance"/>
    <hyperlink ref="AX57" r:id="rId469" display="https://twitter.com/sylviessylk"/>
    <hyperlink ref="AX22" r:id="rId470" display="https://twitter.com/unuhinuii"/>
    <hyperlink ref="AX93" r:id="rId471" display="https://twitter.com/autisticuk"/>
    <hyperlink ref="AX83" r:id="rId472" display="https://twitter.com/manage_asd"/>
    <hyperlink ref="AX94" r:id="rId473" display="https://twitter.com/kathumble"/>
    <hyperlink ref="AX98" r:id="rId474" display="https://twitter.com/greenroc"/>
    <hyperlink ref="AX113" r:id="rId475" display="https://twitter.com/sleepy_autie"/>
  </hyperlinks>
  <printOptions/>
  <pageMargins left="0.7" right="0.7" top="0.75" bottom="0.75" header="0.3" footer="0.3"/>
  <pageSetup horizontalDpi="600" verticalDpi="600" orientation="portrait" r:id="rId479"/>
  <legacyDrawing r:id="rId477"/>
  <tableParts>
    <tablePart r:id="rId4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
  <sheetViews>
    <sheetView workbookViewId="0" topLeftCell="A1">
      <pane ySplit="2" topLeftCell="A3" activePane="bottomLeft" state="frozen"/>
      <selection pane="bottomLeft" activeCell="AI12" sqref="AI1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hidden="1" customWidth="1"/>
    <col min="26" max="26" width="15.140625" style="0" hidden="1" customWidth="1"/>
    <col min="27" max="27" width="15.421875" style="0" hidden="1" customWidth="1"/>
    <col min="28" max="28" width="13.140625" style="0" hidden="1" customWidth="1"/>
    <col min="29" max="29" width="15.8515625" style="0" hidden="1" customWidth="1"/>
    <col min="30" max="30" width="14.57421875" style="0" hidden="1" customWidth="1"/>
    <col min="31" max="31" width="17.421875" style="0" hidden="1" customWidth="1"/>
    <col min="32" max="32" width="11.57421875" style="0" hidden="1" customWidth="1"/>
    <col min="33" max="33" width="9.140625" style="0" hidden="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2836</v>
      </c>
      <c r="Z2" s="13" t="s">
        <v>2853</v>
      </c>
      <c r="AA2" s="13" t="s">
        <v>2877</v>
      </c>
      <c r="AB2" s="13" t="s">
        <v>2950</v>
      </c>
      <c r="AC2" s="13" t="s">
        <v>3037</v>
      </c>
      <c r="AD2" s="13" t="s">
        <v>3067</v>
      </c>
      <c r="AE2" s="13" t="s">
        <v>3072</v>
      </c>
      <c r="AF2" s="13" t="s">
        <v>3089</v>
      </c>
      <c r="AG2" s="13" t="s">
        <v>3389</v>
      </c>
    </row>
    <row r="3" spans="1:33" ht="15">
      <c r="A3" s="86" t="s">
        <v>2786</v>
      </c>
      <c r="B3" s="66" t="s">
        <v>2795</v>
      </c>
      <c r="C3" s="66" t="s">
        <v>56</v>
      </c>
      <c r="D3" s="89"/>
      <c r="E3" s="88"/>
      <c r="F3" s="90" t="s">
        <v>3390</v>
      </c>
      <c r="G3" s="91"/>
      <c r="H3" s="91"/>
      <c r="I3" s="92">
        <v>3</v>
      </c>
      <c r="J3" s="93"/>
      <c r="K3" s="48">
        <v>31</v>
      </c>
      <c r="L3" s="48">
        <v>28</v>
      </c>
      <c r="M3" s="48">
        <v>106</v>
      </c>
      <c r="N3" s="48">
        <v>134</v>
      </c>
      <c r="O3" s="48">
        <v>54</v>
      </c>
      <c r="P3" s="49">
        <v>0</v>
      </c>
      <c r="Q3" s="49">
        <v>0</v>
      </c>
      <c r="R3" s="48">
        <v>1</v>
      </c>
      <c r="S3" s="48">
        <v>0</v>
      </c>
      <c r="T3" s="48">
        <v>31</v>
      </c>
      <c r="U3" s="48">
        <v>134</v>
      </c>
      <c r="V3" s="48">
        <v>3</v>
      </c>
      <c r="W3" s="49">
        <v>1.912591</v>
      </c>
      <c r="X3" s="49">
        <v>0.041935483870967745</v>
      </c>
      <c r="Y3" s="78" t="s">
        <v>2837</v>
      </c>
      <c r="Z3" s="78" t="s">
        <v>2854</v>
      </c>
      <c r="AA3" s="78" t="s">
        <v>2878</v>
      </c>
      <c r="AB3" s="84" t="s">
        <v>2951</v>
      </c>
      <c r="AC3" s="84" t="s">
        <v>3038</v>
      </c>
      <c r="AD3" s="84" t="s">
        <v>3068</v>
      </c>
      <c r="AE3" s="84" t="s">
        <v>3073</v>
      </c>
      <c r="AF3" s="84" t="s">
        <v>3090</v>
      </c>
      <c r="AG3" s="79" t="s">
        <v>3390</v>
      </c>
    </row>
    <row r="4" spans="1:33" ht="15">
      <c r="A4" s="117" t="s">
        <v>2787</v>
      </c>
      <c r="B4" s="66" t="s">
        <v>2796</v>
      </c>
      <c r="C4" s="66" t="s">
        <v>56</v>
      </c>
      <c r="D4" s="95"/>
      <c r="E4" s="94"/>
      <c r="F4" s="96" t="s">
        <v>3391</v>
      </c>
      <c r="G4" s="97"/>
      <c r="H4" s="97"/>
      <c r="I4" s="98">
        <v>4</v>
      </c>
      <c r="J4" s="99"/>
      <c r="K4" s="48">
        <v>23</v>
      </c>
      <c r="L4" s="48">
        <v>30</v>
      </c>
      <c r="M4" s="48">
        <v>131</v>
      </c>
      <c r="N4" s="48">
        <v>161</v>
      </c>
      <c r="O4" s="48">
        <v>93</v>
      </c>
      <c r="P4" s="49">
        <v>0.1891891891891892</v>
      </c>
      <c r="Q4" s="49">
        <v>0.3181818181818182</v>
      </c>
      <c r="R4" s="48">
        <v>1</v>
      </c>
      <c r="S4" s="48">
        <v>0</v>
      </c>
      <c r="T4" s="48">
        <v>23</v>
      </c>
      <c r="U4" s="48">
        <v>161</v>
      </c>
      <c r="V4" s="48">
        <v>4</v>
      </c>
      <c r="W4" s="49">
        <v>2.204159</v>
      </c>
      <c r="X4" s="49">
        <v>0.08695652173913043</v>
      </c>
      <c r="Y4" s="78" t="s">
        <v>2838</v>
      </c>
      <c r="Z4" s="78" t="s">
        <v>2855</v>
      </c>
      <c r="AA4" s="78" t="s">
        <v>2879</v>
      </c>
      <c r="AB4" s="84" t="s">
        <v>2952</v>
      </c>
      <c r="AC4" s="84" t="s">
        <v>3039</v>
      </c>
      <c r="AD4" s="78" t="s">
        <v>3069</v>
      </c>
      <c r="AE4" s="78" t="s">
        <v>3074</v>
      </c>
      <c r="AF4" s="78" t="s">
        <v>3091</v>
      </c>
      <c r="AG4" s="79" t="s">
        <v>3391</v>
      </c>
    </row>
    <row r="5" spans="1:33" ht="15">
      <c r="A5" s="117" t="s">
        <v>2788</v>
      </c>
      <c r="B5" s="66" t="s">
        <v>2797</v>
      </c>
      <c r="C5" s="66" t="s">
        <v>56</v>
      </c>
      <c r="D5" s="95"/>
      <c r="E5" s="94"/>
      <c r="F5" s="96" t="s">
        <v>3392</v>
      </c>
      <c r="G5" s="97"/>
      <c r="H5" s="97"/>
      <c r="I5" s="98">
        <v>5</v>
      </c>
      <c r="J5" s="99"/>
      <c r="K5" s="48">
        <v>21</v>
      </c>
      <c r="L5" s="48">
        <v>32</v>
      </c>
      <c r="M5" s="48">
        <v>68</v>
      </c>
      <c r="N5" s="48">
        <v>100</v>
      </c>
      <c r="O5" s="48">
        <v>39</v>
      </c>
      <c r="P5" s="49">
        <v>0.075</v>
      </c>
      <c r="Q5" s="49">
        <v>0.13953488372093023</v>
      </c>
      <c r="R5" s="48">
        <v>1</v>
      </c>
      <c r="S5" s="48">
        <v>0</v>
      </c>
      <c r="T5" s="48">
        <v>21</v>
      </c>
      <c r="U5" s="48">
        <v>100</v>
      </c>
      <c r="V5" s="48">
        <v>4</v>
      </c>
      <c r="W5" s="49">
        <v>1.913832</v>
      </c>
      <c r="X5" s="49">
        <v>0.10238095238095238</v>
      </c>
      <c r="Y5" s="78" t="s">
        <v>2839</v>
      </c>
      <c r="Z5" s="78" t="s">
        <v>780</v>
      </c>
      <c r="AA5" s="78" t="s">
        <v>2880</v>
      </c>
      <c r="AB5" s="84" t="s">
        <v>2953</v>
      </c>
      <c r="AC5" s="84" t="s">
        <v>3040</v>
      </c>
      <c r="AD5" s="78" t="s">
        <v>3070</v>
      </c>
      <c r="AE5" s="78" t="s">
        <v>3075</v>
      </c>
      <c r="AF5" s="78" t="s">
        <v>3092</v>
      </c>
      <c r="AG5" s="79" t="s">
        <v>3392</v>
      </c>
    </row>
    <row r="6" spans="1:33" ht="15">
      <c r="A6" s="117" t="s">
        <v>2789</v>
      </c>
      <c r="B6" s="66" t="s">
        <v>2798</v>
      </c>
      <c r="C6" s="66" t="s">
        <v>56</v>
      </c>
      <c r="D6" s="95"/>
      <c r="E6" s="94"/>
      <c r="F6" s="96" t="s">
        <v>3393</v>
      </c>
      <c r="G6" s="97"/>
      <c r="H6" s="97"/>
      <c r="I6" s="98">
        <v>6</v>
      </c>
      <c r="J6" s="99"/>
      <c r="K6" s="48">
        <v>10</v>
      </c>
      <c r="L6" s="48">
        <v>10</v>
      </c>
      <c r="M6" s="48">
        <v>50</v>
      </c>
      <c r="N6" s="48">
        <v>60</v>
      </c>
      <c r="O6" s="48">
        <v>45</v>
      </c>
      <c r="P6" s="49">
        <v>0.09090909090909091</v>
      </c>
      <c r="Q6" s="49">
        <v>0.16666666666666666</v>
      </c>
      <c r="R6" s="48">
        <v>1</v>
      </c>
      <c r="S6" s="48">
        <v>0</v>
      </c>
      <c r="T6" s="48">
        <v>10</v>
      </c>
      <c r="U6" s="48">
        <v>60</v>
      </c>
      <c r="V6" s="48">
        <v>2</v>
      </c>
      <c r="W6" s="49">
        <v>1.58</v>
      </c>
      <c r="X6" s="49">
        <v>0.13333333333333333</v>
      </c>
      <c r="Y6" s="78" t="s">
        <v>2840</v>
      </c>
      <c r="Z6" s="78" t="s">
        <v>2855</v>
      </c>
      <c r="AA6" s="78" t="s">
        <v>2881</v>
      </c>
      <c r="AB6" s="84" t="s">
        <v>2954</v>
      </c>
      <c r="AC6" s="84" t="s">
        <v>3041</v>
      </c>
      <c r="AD6" s="78" t="s">
        <v>3071</v>
      </c>
      <c r="AE6" s="78" t="s">
        <v>3076</v>
      </c>
      <c r="AF6" s="78" t="s">
        <v>3093</v>
      </c>
      <c r="AG6" s="79" t="s">
        <v>3393</v>
      </c>
    </row>
    <row r="7" spans="1:33" ht="15">
      <c r="A7" s="117" t="s">
        <v>2790</v>
      </c>
      <c r="B7" s="66" t="s">
        <v>2799</v>
      </c>
      <c r="C7" s="66" t="s">
        <v>56</v>
      </c>
      <c r="D7" s="95"/>
      <c r="E7" s="94"/>
      <c r="F7" s="96"/>
      <c r="G7" s="97"/>
      <c r="H7" s="97"/>
      <c r="I7" s="98">
        <v>7</v>
      </c>
      <c r="J7" s="99"/>
      <c r="K7" s="48">
        <v>9</v>
      </c>
      <c r="L7" s="48">
        <v>14</v>
      </c>
      <c r="M7" s="48">
        <v>0</v>
      </c>
      <c r="N7" s="48">
        <v>14</v>
      </c>
      <c r="O7" s="48">
        <v>0</v>
      </c>
      <c r="P7" s="49">
        <v>0</v>
      </c>
      <c r="Q7" s="49">
        <v>0</v>
      </c>
      <c r="R7" s="48">
        <v>1</v>
      </c>
      <c r="S7" s="48">
        <v>0</v>
      </c>
      <c r="T7" s="48">
        <v>9</v>
      </c>
      <c r="U7" s="48">
        <v>14</v>
      </c>
      <c r="V7" s="48">
        <v>2</v>
      </c>
      <c r="W7" s="49">
        <v>1.432099</v>
      </c>
      <c r="X7" s="49">
        <v>0.19444444444444445</v>
      </c>
      <c r="Y7" s="78"/>
      <c r="Z7" s="78"/>
      <c r="AA7" s="78"/>
      <c r="AB7" s="84" t="s">
        <v>2955</v>
      </c>
      <c r="AC7" s="84" t="s">
        <v>3042</v>
      </c>
      <c r="AD7" s="78"/>
      <c r="AE7" s="78" t="s">
        <v>3077</v>
      </c>
      <c r="AF7" s="78" t="s">
        <v>3094</v>
      </c>
      <c r="AG7" s="79"/>
    </row>
    <row r="8" spans="1:33" ht="15">
      <c r="A8" s="117" t="s">
        <v>2791</v>
      </c>
      <c r="B8" s="66" t="s">
        <v>2800</v>
      </c>
      <c r="C8" s="66" t="s">
        <v>56</v>
      </c>
      <c r="D8" s="95"/>
      <c r="E8" s="94"/>
      <c r="F8" s="96" t="s">
        <v>3394</v>
      </c>
      <c r="G8" s="97"/>
      <c r="H8" s="97"/>
      <c r="I8" s="98">
        <v>8</v>
      </c>
      <c r="J8" s="99"/>
      <c r="K8" s="48">
        <v>7</v>
      </c>
      <c r="L8" s="48">
        <v>5</v>
      </c>
      <c r="M8" s="48">
        <v>8</v>
      </c>
      <c r="N8" s="48">
        <v>13</v>
      </c>
      <c r="O8" s="48">
        <v>13</v>
      </c>
      <c r="P8" s="49" t="s">
        <v>3380</v>
      </c>
      <c r="Q8" s="49" t="s">
        <v>3380</v>
      </c>
      <c r="R8" s="48">
        <v>7</v>
      </c>
      <c r="S8" s="48">
        <v>7</v>
      </c>
      <c r="T8" s="48">
        <v>1</v>
      </c>
      <c r="U8" s="48">
        <v>5</v>
      </c>
      <c r="V8" s="48">
        <v>0</v>
      </c>
      <c r="W8" s="49">
        <v>0</v>
      </c>
      <c r="X8" s="49">
        <v>0</v>
      </c>
      <c r="Y8" s="78" t="s">
        <v>2841</v>
      </c>
      <c r="Z8" s="78" t="s">
        <v>2856</v>
      </c>
      <c r="AA8" s="78" t="s">
        <v>2882</v>
      </c>
      <c r="AB8" s="84" t="s">
        <v>2956</v>
      </c>
      <c r="AC8" s="84" t="s">
        <v>3043</v>
      </c>
      <c r="AD8" s="78"/>
      <c r="AE8" s="78"/>
      <c r="AF8" s="78" t="s">
        <v>3095</v>
      </c>
      <c r="AG8" s="79" t="s">
        <v>3394</v>
      </c>
    </row>
    <row r="9" spans="1:33" ht="15">
      <c r="A9" s="117" t="s">
        <v>2792</v>
      </c>
      <c r="B9" s="66" t="s">
        <v>2801</v>
      </c>
      <c r="C9" s="66" t="s">
        <v>56</v>
      </c>
      <c r="D9" s="95"/>
      <c r="E9" s="94"/>
      <c r="F9" s="96"/>
      <c r="G9" s="97"/>
      <c r="H9" s="97"/>
      <c r="I9" s="98">
        <v>9</v>
      </c>
      <c r="J9" s="99"/>
      <c r="K9" s="48">
        <v>6</v>
      </c>
      <c r="L9" s="48">
        <v>9</v>
      </c>
      <c r="M9" s="48">
        <v>0</v>
      </c>
      <c r="N9" s="48">
        <v>9</v>
      </c>
      <c r="O9" s="48">
        <v>0</v>
      </c>
      <c r="P9" s="49">
        <v>0</v>
      </c>
      <c r="Q9" s="49">
        <v>0</v>
      </c>
      <c r="R9" s="48">
        <v>1</v>
      </c>
      <c r="S9" s="48">
        <v>0</v>
      </c>
      <c r="T9" s="48">
        <v>6</v>
      </c>
      <c r="U9" s="48">
        <v>9</v>
      </c>
      <c r="V9" s="48">
        <v>2</v>
      </c>
      <c r="W9" s="49">
        <v>1.166667</v>
      </c>
      <c r="X9" s="49">
        <v>0.3</v>
      </c>
      <c r="Y9" s="78"/>
      <c r="Z9" s="78"/>
      <c r="AA9" s="78" t="s">
        <v>792</v>
      </c>
      <c r="AB9" s="84" t="s">
        <v>2957</v>
      </c>
      <c r="AC9" s="84" t="s">
        <v>3044</v>
      </c>
      <c r="AD9" s="78"/>
      <c r="AE9" s="78" t="s">
        <v>3078</v>
      </c>
      <c r="AF9" s="78" t="s">
        <v>3096</v>
      </c>
      <c r="AG9" s="79"/>
    </row>
    <row r="10" spans="1:33" ht="14.25" customHeight="1">
      <c r="A10" s="117" t="s">
        <v>2793</v>
      </c>
      <c r="B10" s="66" t="s">
        <v>2802</v>
      </c>
      <c r="C10" s="66" t="s">
        <v>56</v>
      </c>
      <c r="D10" s="95"/>
      <c r="E10" s="94"/>
      <c r="F10" s="96"/>
      <c r="G10" s="97"/>
      <c r="H10" s="97"/>
      <c r="I10" s="98">
        <v>10</v>
      </c>
      <c r="J10" s="99"/>
      <c r="K10" s="48">
        <v>2</v>
      </c>
      <c r="L10" s="48">
        <v>2</v>
      </c>
      <c r="M10" s="48">
        <v>0</v>
      </c>
      <c r="N10" s="48">
        <v>2</v>
      </c>
      <c r="O10" s="48">
        <v>1</v>
      </c>
      <c r="P10" s="49">
        <v>0</v>
      </c>
      <c r="Q10" s="49">
        <v>0</v>
      </c>
      <c r="R10" s="48">
        <v>1</v>
      </c>
      <c r="S10" s="48">
        <v>0</v>
      </c>
      <c r="T10" s="48">
        <v>2</v>
      </c>
      <c r="U10" s="48">
        <v>2</v>
      </c>
      <c r="V10" s="48">
        <v>1</v>
      </c>
      <c r="W10" s="49">
        <v>0.5</v>
      </c>
      <c r="X10" s="49">
        <v>0.5</v>
      </c>
      <c r="Y10" s="78"/>
      <c r="Z10" s="78"/>
      <c r="AA10" s="78" t="s">
        <v>787</v>
      </c>
      <c r="AB10" s="84" t="s">
        <v>2958</v>
      </c>
      <c r="AC10" s="84" t="s">
        <v>3045</v>
      </c>
      <c r="AD10" s="78"/>
      <c r="AE10" s="78"/>
      <c r="AF10" s="78" t="s">
        <v>3097</v>
      </c>
      <c r="AG10" s="79"/>
    </row>
    <row r="11" spans="1:33" ht="15">
      <c r="A11" s="117" t="s">
        <v>2794</v>
      </c>
      <c r="B11" s="66" t="s">
        <v>2803</v>
      </c>
      <c r="C11" s="66" t="s">
        <v>56</v>
      </c>
      <c r="D11" s="95"/>
      <c r="E11" s="94"/>
      <c r="F11" s="96"/>
      <c r="G11" s="97"/>
      <c r="H11" s="97"/>
      <c r="I11" s="98">
        <v>11</v>
      </c>
      <c r="J11" s="99"/>
      <c r="K11" s="48">
        <v>2</v>
      </c>
      <c r="L11" s="48">
        <v>1</v>
      </c>
      <c r="M11" s="48">
        <v>4</v>
      </c>
      <c r="N11" s="48">
        <v>5</v>
      </c>
      <c r="O11" s="48">
        <v>4</v>
      </c>
      <c r="P11" s="49">
        <v>0</v>
      </c>
      <c r="Q11" s="49">
        <v>0</v>
      </c>
      <c r="R11" s="48">
        <v>1</v>
      </c>
      <c r="S11" s="48">
        <v>0</v>
      </c>
      <c r="T11" s="48">
        <v>2</v>
      </c>
      <c r="U11" s="48">
        <v>5</v>
      </c>
      <c r="V11" s="48">
        <v>1</v>
      </c>
      <c r="W11" s="49">
        <v>0.5</v>
      </c>
      <c r="X11" s="49">
        <v>0.5</v>
      </c>
      <c r="Y11" s="78" t="s">
        <v>2842</v>
      </c>
      <c r="Z11" s="78" t="s">
        <v>780</v>
      </c>
      <c r="AA11" s="78" t="s">
        <v>787</v>
      </c>
      <c r="AB11" s="84" t="s">
        <v>2959</v>
      </c>
      <c r="AC11" s="84" t="s">
        <v>3046</v>
      </c>
      <c r="AD11" s="78"/>
      <c r="AE11" s="78"/>
      <c r="AF11" s="78" t="s">
        <v>3098</v>
      </c>
      <c r="AG11" s="79"/>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2786</v>
      </c>
      <c r="B2" s="84" t="s">
        <v>311</v>
      </c>
      <c r="C2" s="78">
        <f>VLOOKUP(GroupVertices[[#This Row],[Vertex]],Vertices[],MATCH("ID",Vertices[[#Headers],[Vertex]:[Top Word Pairs in Tweet by Salience]],0),FALSE)</f>
        <v>7</v>
      </c>
    </row>
    <row r="3" spans="1:3" ht="15">
      <c r="A3" s="78" t="s">
        <v>2786</v>
      </c>
      <c r="B3" s="84" t="s">
        <v>306</v>
      </c>
      <c r="C3" s="78">
        <f>VLOOKUP(GroupVertices[[#This Row],[Vertex]],Vertices[],MATCH("ID",Vertices[[#Headers],[Vertex]:[Top Word Pairs in Tweet by Salience]],0),FALSE)</f>
        <v>57</v>
      </c>
    </row>
    <row r="4" spans="1:3" ht="15">
      <c r="A4" s="78" t="s">
        <v>2786</v>
      </c>
      <c r="B4" s="84" t="s">
        <v>305</v>
      </c>
      <c r="C4" s="78">
        <f>VLOOKUP(GroupVertices[[#This Row],[Vertex]],Vertices[],MATCH("ID",Vertices[[#Headers],[Vertex]:[Top Word Pairs in Tweet by Salience]],0),FALSE)</f>
        <v>40</v>
      </c>
    </row>
    <row r="5" spans="1:3" ht="15">
      <c r="A5" s="78" t="s">
        <v>2786</v>
      </c>
      <c r="B5" s="84" t="s">
        <v>304</v>
      </c>
      <c r="C5" s="78">
        <f>VLOOKUP(GroupVertices[[#This Row],[Vertex]],Vertices[],MATCH("ID",Vertices[[#Headers],[Vertex]:[Top Word Pairs in Tweet by Salience]],0),FALSE)</f>
        <v>15</v>
      </c>
    </row>
    <row r="6" spans="1:3" ht="15">
      <c r="A6" s="78" t="s">
        <v>2786</v>
      </c>
      <c r="B6" s="84" t="s">
        <v>303</v>
      </c>
      <c r="C6" s="78">
        <f>VLOOKUP(GroupVertices[[#This Row],[Vertex]],Vertices[],MATCH("ID",Vertices[[#Headers],[Vertex]:[Top Word Pairs in Tweet by Salience]],0),FALSE)</f>
        <v>56</v>
      </c>
    </row>
    <row r="7" spans="1:3" ht="15">
      <c r="A7" s="78" t="s">
        <v>2786</v>
      </c>
      <c r="B7" s="84" t="s">
        <v>266</v>
      </c>
      <c r="C7" s="78">
        <f>VLOOKUP(GroupVertices[[#This Row],[Vertex]],Vertices[],MATCH("ID",Vertices[[#Headers],[Vertex]:[Top Word Pairs in Tweet by Salience]],0),FALSE)</f>
        <v>28</v>
      </c>
    </row>
    <row r="8" spans="1:3" ht="15">
      <c r="A8" s="78" t="s">
        <v>2786</v>
      </c>
      <c r="B8" s="84" t="s">
        <v>295</v>
      </c>
      <c r="C8" s="78">
        <f>VLOOKUP(GroupVertices[[#This Row],[Vertex]],Vertices[],MATCH("ID",Vertices[[#Headers],[Vertex]:[Top Word Pairs in Tweet by Salience]],0),FALSE)</f>
        <v>26</v>
      </c>
    </row>
    <row r="9" spans="1:3" ht="15">
      <c r="A9" s="78" t="s">
        <v>2786</v>
      </c>
      <c r="B9" s="84" t="s">
        <v>294</v>
      </c>
      <c r="C9" s="78">
        <f>VLOOKUP(GroupVertices[[#This Row],[Vertex]],Vertices[],MATCH("ID",Vertices[[#Headers],[Vertex]:[Top Word Pairs in Tweet by Salience]],0),FALSE)</f>
        <v>18</v>
      </c>
    </row>
    <row r="10" spans="1:3" ht="15">
      <c r="A10" s="78" t="s">
        <v>2786</v>
      </c>
      <c r="B10" s="84" t="s">
        <v>293</v>
      </c>
      <c r="C10" s="78">
        <f>VLOOKUP(GroupVertices[[#This Row],[Vertex]],Vertices[],MATCH("ID",Vertices[[#Headers],[Vertex]:[Top Word Pairs in Tweet by Salience]],0),FALSE)</f>
        <v>41</v>
      </c>
    </row>
    <row r="11" spans="1:3" ht="15">
      <c r="A11" s="78" t="s">
        <v>2786</v>
      </c>
      <c r="B11" s="84" t="s">
        <v>288</v>
      </c>
      <c r="C11" s="78">
        <f>VLOOKUP(GroupVertices[[#This Row],[Vertex]],Vertices[],MATCH("ID",Vertices[[#Headers],[Vertex]:[Top Word Pairs in Tweet by Salience]],0),FALSE)</f>
        <v>27</v>
      </c>
    </row>
    <row r="12" spans="1:3" ht="15">
      <c r="A12" s="78" t="s">
        <v>2786</v>
      </c>
      <c r="B12" s="84" t="s">
        <v>287</v>
      </c>
      <c r="C12" s="78">
        <f>VLOOKUP(GroupVertices[[#This Row],[Vertex]],Vertices[],MATCH("ID",Vertices[[#Headers],[Vertex]:[Top Word Pairs in Tweet by Salience]],0),FALSE)</f>
        <v>42</v>
      </c>
    </row>
    <row r="13" spans="1:3" ht="15">
      <c r="A13" s="78" t="s">
        <v>2786</v>
      </c>
      <c r="B13" s="84" t="s">
        <v>286</v>
      </c>
      <c r="C13" s="78">
        <f>VLOOKUP(GroupVertices[[#This Row],[Vertex]],Vertices[],MATCH("ID",Vertices[[#Headers],[Vertex]:[Top Word Pairs in Tweet by Salience]],0),FALSE)</f>
        <v>31</v>
      </c>
    </row>
    <row r="14" spans="1:3" ht="15">
      <c r="A14" s="78" t="s">
        <v>2786</v>
      </c>
      <c r="B14" s="84" t="s">
        <v>275</v>
      </c>
      <c r="C14" s="78">
        <f>VLOOKUP(GroupVertices[[#This Row],[Vertex]],Vertices[],MATCH("ID",Vertices[[#Headers],[Vertex]:[Top Word Pairs in Tweet by Salience]],0),FALSE)</f>
        <v>25</v>
      </c>
    </row>
    <row r="15" spans="1:3" ht="15">
      <c r="A15" s="78" t="s">
        <v>2786</v>
      </c>
      <c r="B15" s="84" t="s">
        <v>272</v>
      </c>
      <c r="C15" s="78">
        <f>VLOOKUP(GroupVertices[[#This Row],[Vertex]],Vertices[],MATCH("ID",Vertices[[#Headers],[Vertex]:[Top Word Pairs in Tweet by Salience]],0),FALSE)</f>
        <v>39</v>
      </c>
    </row>
    <row r="16" spans="1:3" ht="15">
      <c r="A16" s="78" t="s">
        <v>2786</v>
      </c>
      <c r="B16" s="84" t="s">
        <v>265</v>
      </c>
      <c r="C16" s="78">
        <f>VLOOKUP(GroupVertices[[#This Row],[Vertex]],Vertices[],MATCH("ID",Vertices[[#Headers],[Vertex]:[Top Word Pairs in Tweet by Salience]],0),FALSE)</f>
        <v>23</v>
      </c>
    </row>
    <row r="17" spans="1:3" ht="15">
      <c r="A17" s="78" t="s">
        <v>2786</v>
      </c>
      <c r="B17" s="84" t="s">
        <v>261</v>
      </c>
      <c r="C17" s="78">
        <f>VLOOKUP(GroupVertices[[#This Row],[Vertex]],Vertices[],MATCH("ID",Vertices[[#Headers],[Vertex]:[Top Word Pairs in Tweet by Salience]],0),FALSE)</f>
        <v>55</v>
      </c>
    </row>
    <row r="18" spans="1:3" ht="15">
      <c r="A18" s="78" t="s">
        <v>2786</v>
      </c>
      <c r="B18" s="84" t="s">
        <v>260</v>
      </c>
      <c r="C18" s="78">
        <f>VLOOKUP(GroupVertices[[#This Row],[Vertex]],Vertices[],MATCH("ID",Vertices[[#Headers],[Vertex]:[Top Word Pairs in Tweet by Salience]],0),FALSE)</f>
        <v>54</v>
      </c>
    </row>
    <row r="19" spans="1:3" ht="15">
      <c r="A19" s="78" t="s">
        <v>2786</v>
      </c>
      <c r="B19" s="84" t="s">
        <v>256</v>
      </c>
      <c r="C19" s="78">
        <f>VLOOKUP(GroupVertices[[#This Row],[Vertex]],Vertices[],MATCH("ID",Vertices[[#Headers],[Vertex]:[Top Word Pairs in Tweet by Salience]],0),FALSE)</f>
        <v>102</v>
      </c>
    </row>
    <row r="20" spans="1:3" ht="15">
      <c r="A20" s="78" t="s">
        <v>2786</v>
      </c>
      <c r="B20" s="84" t="s">
        <v>255</v>
      </c>
      <c r="C20" s="78">
        <f>VLOOKUP(GroupVertices[[#This Row],[Vertex]],Vertices[],MATCH("ID",Vertices[[#Headers],[Vertex]:[Top Word Pairs in Tweet by Salience]],0),FALSE)</f>
        <v>38</v>
      </c>
    </row>
    <row r="21" spans="1:3" ht="15">
      <c r="A21" s="78" t="s">
        <v>2786</v>
      </c>
      <c r="B21" s="84" t="s">
        <v>253</v>
      </c>
      <c r="C21" s="78">
        <f>VLOOKUP(GroupVertices[[#This Row],[Vertex]],Vertices[],MATCH("ID",Vertices[[#Headers],[Vertex]:[Top Word Pairs in Tweet by Salience]],0),FALSE)</f>
        <v>53</v>
      </c>
    </row>
    <row r="22" spans="1:3" ht="15">
      <c r="A22" s="78" t="s">
        <v>2786</v>
      </c>
      <c r="B22" s="84" t="s">
        <v>252</v>
      </c>
      <c r="C22" s="78">
        <f>VLOOKUP(GroupVertices[[#This Row],[Vertex]],Vertices[],MATCH("ID",Vertices[[#Headers],[Vertex]:[Top Word Pairs in Tweet by Salience]],0),FALSE)</f>
        <v>52</v>
      </c>
    </row>
    <row r="23" spans="1:3" ht="15">
      <c r="A23" s="78" t="s">
        <v>2786</v>
      </c>
      <c r="B23" s="84" t="s">
        <v>244</v>
      </c>
      <c r="C23" s="78">
        <f>VLOOKUP(GroupVertices[[#This Row],[Vertex]],Vertices[],MATCH("ID",Vertices[[#Headers],[Vertex]:[Top Word Pairs in Tweet by Salience]],0),FALSE)</f>
        <v>51</v>
      </c>
    </row>
    <row r="24" spans="1:3" ht="15">
      <c r="A24" s="78" t="s">
        <v>2786</v>
      </c>
      <c r="B24" s="84" t="s">
        <v>240</v>
      </c>
      <c r="C24" s="78">
        <f>VLOOKUP(GroupVertices[[#This Row],[Vertex]],Vertices[],MATCH("ID",Vertices[[#Headers],[Vertex]:[Top Word Pairs in Tweet by Salience]],0),FALSE)</f>
        <v>50</v>
      </c>
    </row>
    <row r="25" spans="1:3" ht="15">
      <c r="A25" s="78" t="s">
        <v>2786</v>
      </c>
      <c r="B25" s="84" t="s">
        <v>234</v>
      </c>
      <c r="C25" s="78">
        <f>VLOOKUP(GroupVertices[[#This Row],[Vertex]],Vertices[],MATCH("ID",Vertices[[#Headers],[Vertex]:[Top Word Pairs in Tweet by Salience]],0),FALSE)</f>
        <v>49</v>
      </c>
    </row>
    <row r="26" spans="1:3" ht="15">
      <c r="A26" s="78" t="s">
        <v>2786</v>
      </c>
      <c r="B26" s="84" t="s">
        <v>233</v>
      </c>
      <c r="C26" s="78">
        <f>VLOOKUP(GroupVertices[[#This Row],[Vertex]],Vertices[],MATCH("ID",Vertices[[#Headers],[Vertex]:[Top Word Pairs in Tweet by Salience]],0),FALSE)</f>
        <v>48</v>
      </c>
    </row>
    <row r="27" spans="1:3" ht="15">
      <c r="A27" s="78" t="s">
        <v>2786</v>
      </c>
      <c r="B27" s="84" t="s">
        <v>231</v>
      </c>
      <c r="C27" s="78">
        <f>VLOOKUP(GroupVertices[[#This Row],[Vertex]],Vertices[],MATCH("ID",Vertices[[#Headers],[Vertex]:[Top Word Pairs in Tweet by Salience]],0),FALSE)</f>
        <v>36</v>
      </c>
    </row>
    <row r="28" spans="1:3" ht="15">
      <c r="A28" s="78" t="s">
        <v>2786</v>
      </c>
      <c r="B28" s="84" t="s">
        <v>230</v>
      </c>
      <c r="C28" s="78">
        <f>VLOOKUP(GroupVertices[[#This Row],[Vertex]],Vertices[],MATCH("ID",Vertices[[#Headers],[Vertex]:[Top Word Pairs in Tweet by Salience]],0),FALSE)</f>
        <v>47</v>
      </c>
    </row>
    <row r="29" spans="1:3" ht="15">
      <c r="A29" s="78" t="s">
        <v>2786</v>
      </c>
      <c r="B29" s="84" t="s">
        <v>224</v>
      </c>
      <c r="C29" s="78">
        <f>VLOOKUP(GroupVertices[[#This Row],[Vertex]],Vertices[],MATCH("ID",Vertices[[#Headers],[Vertex]:[Top Word Pairs in Tweet by Salience]],0),FALSE)</f>
        <v>46</v>
      </c>
    </row>
    <row r="30" spans="1:3" ht="15">
      <c r="A30" s="78" t="s">
        <v>2786</v>
      </c>
      <c r="B30" s="84" t="s">
        <v>222</v>
      </c>
      <c r="C30" s="78">
        <f>VLOOKUP(GroupVertices[[#This Row],[Vertex]],Vertices[],MATCH("ID",Vertices[[#Headers],[Vertex]:[Top Word Pairs in Tweet by Salience]],0),FALSE)</f>
        <v>45</v>
      </c>
    </row>
    <row r="31" spans="1:3" ht="15">
      <c r="A31" s="78" t="s">
        <v>2786</v>
      </c>
      <c r="B31" s="84" t="s">
        <v>221</v>
      </c>
      <c r="C31" s="78">
        <f>VLOOKUP(GroupVertices[[#This Row],[Vertex]],Vertices[],MATCH("ID",Vertices[[#Headers],[Vertex]:[Top Word Pairs in Tweet by Salience]],0),FALSE)</f>
        <v>44</v>
      </c>
    </row>
    <row r="32" spans="1:3" ht="15">
      <c r="A32" s="78" t="s">
        <v>2786</v>
      </c>
      <c r="B32" s="84" t="s">
        <v>219</v>
      </c>
      <c r="C32" s="78">
        <f>VLOOKUP(GroupVertices[[#This Row],[Vertex]],Vertices[],MATCH("ID",Vertices[[#Headers],[Vertex]:[Top Word Pairs in Tweet by Salience]],0),FALSE)</f>
        <v>43</v>
      </c>
    </row>
    <row r="33" spans="1:3" ht="15">
      <c r="A33" s="78" t="s">
        <v>2787</v>
      </c>
      <c r="B33" s="84" t="s">
        <v>316</v>
      </c>
      <c r="C33" s="78">
        <f>VLOOKUP(GroupVertices[[#This Row],[Vertex]],Vertices[],MATCH("ID",Vertices[[#Headers],[Vertex]:[Top Word Pairs in Tweet by Salience]],0),FALSE)</f>
        <v>98</v>
      </c>
    </row>
    <row r="34" spans="1:3" ht="15">
      <c r="A34" s="78" t="s">
        <v>2787</v>
      </c>
      <c r="B34" s="84" t="s">
        <v>310</v>
      </c>
      <c r="C34" s="78">
        <f>VLOOKUP(GroupVertices[[#This Row],[Vertex]],Vertices[],MATCH("ID",Vertices[[#Headers],[Vertex]:[Top Word Pairs in Tweet by Salience]],0),FALSE)</f>
        <v>20</v>
      </c>
    </row>
    <row r="35" spans="1:3" ht="15">
      <c r="A35" s="78" t="s">
        <v>2787</v>
      </c>
      <c r="B35" s="84" t="s">
        <v>315</v>
      </c>
      <c r="C35" s="78">
        <f>VLOOKUP(GroupVertices[[#This Row],[Vertex]],Vertices[],MATCH("ID",Vertices[[#Headers],[Vertex]:[Top Word Pairs in Tweet by Salience]],0),FALSE)</f>
        <v>94</v>
      </c>
    </row>
    <row r="36" spans="1:3" ht="15">
      <c r="A36" s="78" t="s">
        <v>2787</v>
      </c>
      <c r="B36" s="84" t="s">
        <v>269</v>
      </c>
      <c r="C36" s="78">
        <f>VLOOKUP(GroupVertices[[#This Row],[Vertex]],Vertices[],MATCH("ID",Vertices[[#Headers],[Vertex]:[Top Word Pairs in Tweet by Salience]],0),FALSE)</f>
        <v>11</v>
      </c>
    </row>
    <row r="37" spans="1:3" ht="15">
      <c r="A37" s="78" t="s">
        <v>2787</v>
      </c>
      <c r="B37" s="84" t="s">
        <v>312</v>
      </c>
      <c r="C37" s="78">
        <f>VLOOKUP(GroupVertices[[#This Row],[Vertex]],Vertices[],MATCH("ID",Vertices[[#Headers],[Vertex]:[Top Word Pairs in Tweet by Salience]],0),FALSE)</f>
        <v>93</v>
      </c>
    </row>
    <row r="38" spans="1:3" ht="15">
      <c r="A38" s="78" t="s">
        <v>2787</v>
      </c>
      <c r="B38" s="84" t="s">
        <v>299</v>
      </c>
      <c r="C38" s="78">
        <f>VLOOKUP(GroupVertices[[#This Row],[Vertex]],Vertices[],MATCH("ID",Vertices[[#Headers],[Vertex]:[Top Word Pairs in Tweet by Salience]],0),FALSE)</f>
        <v>17</v>
      </c>
    </row>
    <row r="39" spans="1:3" ht="15">
      <c r="A39" s="78" t="s">
        <v>2787</v>
      </c>
      <c r="B39" s="84" t="s">
        <v>300</v>
      </c>
      <c r="C39" s="78">
        <f>VLOOKUP(GroupVertices[[#This Row],[Vertex]],Vertices[],MATCH("ID",Vertices[[#Headers],[Vertex]:[Top Word Pairs in Tweet by Salience]],0),FALSE)</f>
        <v>30</v>
      </c>
    </row>
    <row r="40" spans="1:3" ht="15">
      <c r="A40" s="78" t="s">
        <v>2787</v>
      </c>
      <c r="B40" s="84" t="s">
        <v>278</v>
      </c>
      <c r="C40" s="78">
        <f>VLOOKUP(GroupVertices[[#This Row],[Vertex]],Vertices[],MATCH("ID",Vertices[[#Headers],[Vertex]:[Top Word Pairs in Tweet by Salience]],0),FALSE)</f>
        <v>9</v>
      </c>
    </row>
    <row r="41" spans="1:3" ht="15">
      <c r="A41" s="78" t="s">
        <v>2787</v>
      </c>
      <c r="B41" s="84" t="s">
        <v>302</v>
      </c>
      <c r="C41" s="78">
        <f>VLOOKUP(GroupVertices[[#This Row],[Vertex]],Vertices[],MATCH("ID",Vertices[[#Headers],[Vertex]:[Top Word Pairs in Tweet by Salience]],0),FALSE)</f>
        <v>21</v>
      </c>
    </row>
    <row r="42" spans="1:3" ht="15">
      <c r="A42" s="78" t="s">
        <v>2787</v>
      </c>
      <c r="B42" s="84" t="s">
        <v>298</v>
      </c>
      <c r="C42" s="78">
        <f>VLOOKUP(GroupVertices[[#This Row],[Vertex]],Vertices[],MATCH("ID",Vertices[[#Headers],[Vertex]:[Top Word Pairs in Tweet by Salience]],0),FALSE)</f>
        <v>96</v>
      </c>
    </row>
    <row r="43" spans="1:3" ht="15">
      <c r="A43" s="78" t="s">
        <v>2787</v>
      </c>
      <c r="B43" s="84" t="s">
        <v>292</v>
      </c>
      <c r="C43" s="78">
        <f>VLOOKUP(GroupVertices[[#This Row],[Vertex]],Vertices[],MATCH("ID",Vertices[[#Headers],[Vertex]:[Top Word Pairs in Tweet by Salience]],0),FALSE)</f>
        <v>34</v>
      </c>
    </row>
    <row r="44" spans="1:3" ht="15">
      <c r="A44" s="78" t="s">
        <v>2787</v>
      </c>
      <c r="B44" s="84" t="s">
        <v>277</v>
      </c>
      <c r="C44" s="78">
        <f>VLOOKUP(GroupVertices[[#This Row],[Vertex]],Vertices[],MATCH("ID",Vertices[[#Headers],[Vertex]:[Top Word Pairs in Tweet by Salience]],0),FALSE)</f>
        <v>12</v>
      </c>
    </row>
    <row r="45" spans="1:3" ht="15">
      <c r="A45" s="78" t="s">
        <v>2787</v>
      </c>
      <c r="B45" s="84" t="s">
        <v>283</v>
      </c>
      <c r="C45" s="78">
        <f>VLOOKUP(GroupVertices[[#This Row],[Vertex]],Vertices[],MATCH("ID",Vertices[[#Headers],[Vertex]:[Top Word Pairs in Tweet by Salience]],0),FALSE)</f>
        <v>32</v>
      </c>
    </row>
    <row r="46" spans="1:3" ht="15">
      <c r="A46" s="78" t="s">
        <v>2787</v>
      </c>
      <c r="B46" s="84" t="s">
        <v>280</v>
      </c>
      <c r="C46" s="78">
        <f>VLOOKUP(GroupVertices[[#This Row],[Vertex]],Vertices[],MATCH("ID",Vertices[[#Headers],[Vertex]:[Top Word Pairs in Tweet by Salience]],0),FALSE)</f>
        <v>82</v>
      </c>
    </row>
    <row r="47" spans="1:3" ht="15">
      <c r="A47" s="78" t="s">
        <v>2787</v>
      </c>
      <c r="B47" s="84" t="s">
        <v>279</v>
      </c>
      <c r="C47" s="78">
        <f>VLOOKUP(GroupVertices[[#This Row],[Vertex]],Vertices[],MATCH("ID",Vertices[[#Headers],[Vertex]:[Top Word Pairs in Tweet by Salience]],0),FALSE)</f>
        <v>33</v>
      </c>
    </row>
    <row r="48" spans="1:3" ht="15">
      <c r="A48" s="78" t="s">
        <v>2787</v>
      </c>
      <c r="B48" s="84" t="s">
        <v>276</v>
      </c>
      <c r="C48" s="78">
        <f>VLOOKUP(GroupVertices[[#This Row],[Vertex]],Vertices[],MATCH("ID",Vertices[[#Headers],[Vertex]:[Top Word Pairs in Tweet by Salience]],0),FALSE)</f>
        <v>63</v>
      </c>
    </row>
    <row r="49" spans="1:3" ht="15">
      <c r="A49" s="78" t="s">
        <v>2787</v>
      </c>
      <c r="B49" s="84" t="s">
        <v>273</v>
      </c>
      <c r="C49" s="78">
        <f>VLOOKUP(GroupVertices[[#This Row],[Vertex]],Vertices[],MATCH("ID",Vertices[[#Headers],[Vertex]:[Top Word Pairs in Tweet by Salience]],0),FALSE)</f>
        <v>92</v>
      </c>
    </row>
    <row r="50" spans="1:3" ht="15">
      <c r="A50" s="78" t="s">
        <v>2787</v>
      </c>
      <c r="B50" s="84" t="s">
        <v>281</v>
      </c>
      <c r="C50" s="78">
        <f>VLOOKUP(GroupVertices[[#This Row],[Vertex]],Vertices[],MATCH("ID",Vertices[[#Headers],[Vertex]:[Top Word Pairs in Tweet by Salience]],0),FALSE)</f>
        <v>24</v>
      </c>
    </row>
    <row r="51" spans="1:3" ht="15">
      <c r="A51" s="78" t="s">
        <v>2787</v>
      </c>
      <c r="B51" s="84" t="s">
        <v>271</v>
      </c>
      <c r="C51" s="78">
        <f>VLOOKUP(GroupVertices[[#This Row],[Vertex]],Vertices[],MATCH("ID",Vertices[[#Headers],[Vertex]:[Top Word Pairs in Tweet by Salience]],0),FALSE)</f>
        <v>35</v>
      </c>
    </row>
    <row r="52" spans="1:3" ht="15">
      <c r="A52" s="78" t="s">
        <v>2787</v>
      </c>
      <c r="B52" s="84" t="s">
        <v>270</v>
      </c>
      <c r="C52" s="78">
        <f>VLOOKUP(GroupVertices[[#This Row],[Vertex]],Vertices[],MATCH("ID",Vertices[[#Headers],[Vertex]:[Top Word Pairs in Tweet by Salience]],0),FALSE)</f>
        <v>85</v>
      </c>
    </row>
    <row r="53" spans="1:3" ht="15">
      <c r="A53" s="78" t="s">
        <v>2787</v>
      </c>
      <c r="B53" s="84" t="s">
        <v>268</v>
      </c>
      <c r="C53" s="78">
        <f>VLOOKUP(GroupVertices[[#This Row],[Vertex]],Vertices[],MATCH("ID",Vertices[[#Headers],[Vertex]:[Top Word Pairs in Tweet by Salience]],0),FALSE)</f>
        <v>84</v>
      </c>
    </row>
    <row r="54" spans="1:3" ht="15">
      <c r="A54" s="78" t="s">
        <v>2787</v>
      </c>
      <c r="B54" s="84" t="s">
        <v>263</v>
      </c>
      <c r="C54" s="78">
        <f>VLOOKUP(GroupVertices[[#This Row],[Vertex]],Vertices[],MATCH("ID",Vertices[[#Headers],[Vertex]:[Top Word Pairs in Tweet by Salience]],0),FALSE)</f>
        <v>99</v>
      </c>
    </row>
    <row r="55" spans="1:3" ht="15">
      <c r="A55" s="78" t="s">
        <v>2787</v>
      </c>
      <c r="B55" s="84" t="s">
        <v>262</v>
      </c>
      <c r="C55" s="78">
        <f>VLOOKUP(GroupVertices[[#This Row],[Vertex]],Vertices[],MATCH("ID",Vertices[[#Headers],[Vertex]:[Top Word Pairs in Tweet by Salience]],0),FALSE)</f>
        <v>97</v>
      </c>
    </row>
    <row r="56" spans="1:3" ht="15">
      <c r="A56" s="78" t="s">
        <v>2788</v>
      </c>
      <c r="B56" s="84" t="s">
        <v>307</v>
      </c>
      <c r="C56" s="78">
        <f>VLOOKUP(GroupVertices[[#This Row],[Vertex]],Vertices[],MATCH("ID",Vertices[[#Headers],[Vertex]:[Top Word Pairs in Tweet by Salience]],0),FALSE)</f>
        <v>22</v>
      </c>
    </row>
    <row r="57" spans="1:3" ht="15">
      <c r="A57" s="78" t="s">
        <v>2788</v>
      </c>
      <c r="B57" s="84" t="s">
        <v>308</v>
      </c>
      <c r="C57" s="78">
        <f>VLOOKUP(GroupVertices[[#This Row],[Vertex]],Vertices[],MATCH("ID",Vertices[[#Headers],[Vertex]:[Top Word Pairs in Tweet by Salience]],0),FALSE)</f>
        <v>16</v>
      </c>
    </row>
    <row r="58" spans="1:3" ht="15">
      <c r="A58" s="78" t="s">
        <v>2788</v>
      </c>
      <c r="B58" s="84" t="s">
        <v>309</v>
      </c>
      <c r="C58" s="78">
        <f>VLOOKUP(GroupVertices[[#This Row],[Vertex]],Vertices[],MATCH("ID",Vertices[[#Headers],[Vertex]:[Top Word Pairs in Tweet by Salience]],0),FALSE)</f>
        <v>37</v>
      </c>
    </row>
    <row r="59" spans="1:3" ht="15">
      <c r="A59" s="78" t="s">
        <v>2788</v>
      </c>
      <c r="B59" s="84" t="s">
        <v>227</v>
      </c>
      <c r="C59" s="78">
        <f>VLOOKUP(GroupVertices[[#This Row],[Vertex]],Vertices[],MATCH("ID",Vertices[[#Headers],[Vertex]:[Top Word Pairs in Tweet by Salience]],0),FALSE)</f>
        <v>14</v>
      </c>
    </row>
    <row r="60" spans="1:3" ht="15">
      <c r="A60" s="78" t="s">
        <v>2788</v>
      </c>
      <c r="B60" s="84" t="s">
        <v>264</v>
      </c>
      <c r="C60" s="78">
        <f>VLOOKUP(GroupVertices[[#This Row],[Vertex]],Vertices[],MATCH("ID",Vertices[[#Headers],[Vertex]:[Top Word Pairs in Tweet by Salience]],0),FALSE)</f>
        <v>8</v>
      </c>
    </row>
    <row r="61" spans="1:3" ht="15">
      <c r="A61" s="78" t="s">
        <v>2788</v>
      </c>
      <c r="B61" s="84" t="s">
        <v>301</v>
      </c>
      <c r="C61" s="78">
        <f>VLOOKUP(GroupVertices[[#This Row],[Vertex]],Vertices[],MATCH("ID",Vertices[[#Headers],[Vertex]:[Top Word Pairs in Tweet by Salience]],0),FALSE)</f>
        <v>81</v>
      </c>
    </row>
    <row r="62" spans="1:3" ht="15">
      <c r="A62" s="78" t="s">
        <v>2788</v>
      </c>
      <c r="B62" s="84" t="s">
        <v>290</v>
      </c>
      <c r="C62" s="78">
        <f>VLOOKUP(GroupVertices[[#This Row],[Vertex]],Vertices[],MATCH("ID",Vertices[[#Headers],[Vertex]:[Top Word Pairs in Tweet by Salience]],0),FALSE)</f>
        <v>19</v>
      </c>
    </row>
    <row r="63" spans="1:3" ht="15">
      <c r="A63" s="78" t="s">
        <v>2788</v>
      </c>
      <c r="B63" s="84" t="s">
        <v>324</v>
      </c>
      <c r="C63" s="78">
        <f>VLOOKUP(GroupVertices[[#This Row],[Vertex]],Vertices[],MATCH("ID",Vertices[[#Headers],[Vertex]:[Top Word Pairs in Tweet by Salience]],0),FALSE)</f>
        <v>64</v>
      </c>
    </row>
    <row r="64" spans="1:3" ht="15">
      <c r="A64" s="78" t="s">
        <v>2788</v>
      </c>
      <c r="B64" s="84" t="s">
        <v>289</v>
      </c>
      <c r="C64" s="78">
        <f>VLOOKUP(GroupVertices[[#This Row],[Vertex]],Vertices[],MATCH("ID",Vertices[[#Headers],[Vertex]:[Top Word Pairs in Tweet by Salience]],0),FALSE)</f>
        <v>80</v>
      </c>
    </row>
    <row r="65" spans="1:3" ht="15">
      <c r="A65" s="78" t="s">
        <v>2788</v>
      </c>
      <c r="B65" s="84" t="s">
        <v>291</v>
      </c>
      <c r="C65" s="78">
        <f>VLOOKUP(GroupVertices[[#This Row],[Vertex]],Vertices[],MATCH("ID",Vertices[[#Headers],[Vertex]:[Top Word Pairs in Tweet by Salience]],0),FALSE)</f>
        <v>29</v>
      </c>
    </row>
    <row r="66" spans="1:3" ht="15">
      <c r="A66" s="78" t="s">
        <v>2788</v>
      </c>
      <c r="B66" s="84" t="s">
        <v>267</v>
      </c>
      <c r="C66" s="78">
        <f>VLOOKUP(GroupVertices[[#This Row],[Vertex]],Vertices[],MATCH("ID",Vertices[[#Headers],[Vertex]:[Top Word Pairs in Tweet by Salience]],0),FALSE)</f>
        <v>13</v>
      </c>
    </row>
    <row r="67" spans="1:3" ht="15">
      <c r="A67" s="78" t="s">
        <v>2788</v>
      </c>
      <c r="B67" s="84" t="s">
        <v>248</v>
      </c>
      <c r="C67" s="78">
        <f>VLOOKUP(GroupVertices[[#This Row],[Vertex]],Vertices[],MATCH("ID",Vertices[[#Headers],[Vertex]:[Top Word Pairs in Tweet by Salience]],0),FALSE)</f>
        <v>101</v>
      </c>
    </row>
    <row r="68" spans="1:3" ht="15">
      <c r="A68" s="78" t="s">
        <v>2788</v>
      </c>
      <c r="B68" s="84" t="s">
        <v>242</v>
      </c>
      <c r="C68" s="78">
        <f>VLOOKUP(GroupVertices[[#This Row],[Vertex]],Vertices[],MATCH("ID",Vertices[[#Headers],[Vertex]:[Top Word Pairs in Tweet by Salience]],0),FALSE)</f>
        <v>79</v>
      </c>
    </row>
    <row r="69" spans="1:3" ht="15">
      <c r="A69" s="78" t="s">
        <v>2788</v>
      </c>
      <c r="B69" s="84" t="s">
        <v>241</v>
      </c>
      <c r="C69" s="78">
        <f>VLOOKUP(GroupVertices[[#This Row],[Vertex]],Vertices[],MATCH("ID",Vertices[[#Headers],[Vertex]:[Top Word Pairs in Tweet by Salience]],0),FALSE)</f>
        <v>78</v>
      </c>
    </row>
    <row r="70" spans="1:3" ht="15">
      <c r="A70" s="78" t="s">
        <v>2788</v>
      </c>
      <c r="B70" s="84" t="s">
        <v>238</v>
      </c>
      <c r="C70" s="78">
        <f>VLOOKUP(GroupVertices[[#This Row],[Vertex]],Vertices[],MATCH("ID",Vertices[[#Headers],[Vertex]:[Top Word Pairs in Tweet by Salience]],0),FALSE)</f>
        <v>77</v>
      </c>
    </row>
    <row r="71" spans="1:3" ht="15">
      <c r="A71" s="78" t="s">
        <v>2788</v>
      </c>
      <c r="B71" s="84" t="s">
        <v>237</v>
      </c>
      <c r="C71" s="78">
        <f>VLOOKUP(GroupVertices[[#This Row],[Vertex]],Vertices[],MATCH("ID",Vertices[[#Headers],[Vertex]:[Top Word Pairs in Tweet by Salience]],0),FALSE)</f>
        <v>76</v>
      </c>
    </row>
    <row r="72" spans="1:3" ht="15">
      <c r="A72" s="78" t="s">
        <v>2788</v>
      </c>
      <c r="B72" s="84" t="s">
        <v>235</v>
      </c>
      <c r="C72" s="78">
        <f>VLOOKUP(GroupVertices[[#This Row],[Vertex]],Vertices[],MATCH("ID",Vertices[[#Headers],[Vertex]:[Top Word Pairs in Tweet by Salience]],0),FALSE)</f>
        <v>100</v>
      </c>
    </row>
    <row r="73" spans="1:3" ht="15">
      <c r="A73" s="78" t="s">
        <v>2788</v>
      </c>
      <c r="B73" s="84" t="s">
        <v>229</v>
      </c>
      <c r="C73" s="78">
        <f>VLOOKUP(GroupVertices[[#This Row],[Vertex]],Vertices[],MATCH("ID",Vertices[[#Headers],[Vertex]:[Top Word Pairs in Tweet by Salience]],0),FALSE)</f>
        <v>75</v>
      </c>
    </row>
    <row r="74" spans="1:3" ht="15">
      <c r="A74" s="78" t="s">
        <v>2788</v>
      </c>
      <c r="B74" s="84" t="s">
        <v>226</v>
      </c>
      <c r="C74" s="78">
        <f>VLOOKUP(GroupVertices[[#This Row],[Vertex]],Vertices[],MATCH("ID",Vertices[[#Headers],[Vertex]:[Top Word Pairs in Tweet by Salience]],0),FALSE)</f>
        <v>95</v>
      </c>
    </row>
    <row r="75" spans="1:3" ht="15">
      <c r="A75" s="78" t="s">
        <v>2788</v>
      </c>
      <c r="B75" s="84" t="s">
        <v>225</v>
      </c>
      <c r="C75" s="78">
        <f>VLOOKUP(GroupVertices[[#This Row],[Vertex]],Vertices[],MATCH("ID",Vertices[[#Headers],[Vertex]:[Top Word Pairs in Tweet by Salience]],0),FALSE)</f>
        <v>62</v>
      </c>
    </row>
    <row r="76" spans="1:3" ht="15">
      <c r="A76" s="78" t="s">
        <v>2788</v>
      </c>
      <c r="B76" s="84" t="s">
        <v>223</v>
      </c>
      <c r="C76" s="78">
        <f>VLOOKUP(GroupVertices[[#This Row],[Vertex]],Vertices[],MATCH("ID",Vertices[[#Headers],[Vertex]:[Top Word Pairs in Tweet by Salience]],0),FALSE)</f>
        <v>74</v>
      </c>
    </row>
    <row r="77" spans="1:3" ht="15">
      <c r="A77" s="78" t="s">
        <v>2789</v>
      </c>
      <c r="B77" s="84" t="s">
        <v>313</v>
      </c>
      <c r="C77" s="78">
        <f>VLOOKUP(GroupVertices[[#This Row],[Vertex]],Vertices[],MATCH("ID",Vertices[[#Headers],[Vertex]:[Top Word Pairs in Tweet by Salience]],0),FALSE)</f>
        <v>83</v>
      </c>
    </row>
    <row r="78" spans="1:3" ht="15">
      <c r="A78" s="78" t="s">
        <v>2789</v>
      </c>
      <c r="B78" s="84" t="s">
        <v>314</v>
      </c>
      <c r="C78" s="78">
        <f>VLOOKUP(GroupVertices[[#This Row],[Vertex]],Vertices[],MATCH("ID",Vertices[[#Headers],[Vertex]:[Top Word Pairs in Tweet by Salience]],0),FALSE)</f>
        <v>58</v>
      </c>
    </row>
    <row r="79" spans="1:3" ht="15">
      <c r="A79" s="78" t="s">
        <v>2789</v>
      </c>
      <c r="B79" s="84" t="s">
        <v>285</v>
      </c>
      <c r="C79" s="78">
        <f>VLOOKUP(GroupVertices[[#This Row],[Vertex]],Vertices[],MATCH("ID",Vertices[[#Headers],[Vertex]:[Top Word Pairs in Tweet by Salience]],0),FALSE)</f>
        <v>10</v>
      </c>
    </row>
    <row r="80" spans="1:3" ht="15">
      <c r="A80" s="78" t="s">
        <v>2789</v>
      </c>
      <c r="B80" s="84" t="s">
        <v>284</v>
      </c>
      <c r="C80" s="78">
        <f>VLOOKUP(GroupVertices[[#This Row],[Vertex]],Vertices[],MATCH("ID",Vertices[[#Headers],[Vertex]:[Top Word Pairs in Tweet by Salience]],0),FALSE)</f>
        <v>86</v>
      </c>
    </row>
    <row r="81" spans="1:3" ht="15">
      <c r="A81" s="78" t="s">
        <v>2789</v>
      </c>
      <c r="B81" s="84" t="s">
        <v>282</v>
      </c>
      <c r="C81" s="78">
        <f>VLOOKUP(GroupVertices[[#This Row],[Vertex]],Vertices[],MATCH("ID",Vertices[[#Headers],[Vertex]:[Top Word Pairs in Tweet by Salience]],0),FALSE)</f>
        <v>59</v>
      </c>
    </row>
    <row r="82" spans="1:3" ht="15">
      <c r="A82" s="78" t="s">
        <v>2789</v>
      </c>
      <c r="B82" s="84" t="s">
        <v>254</v>
      </c>
      <c r="C82" s="78">
        <f>VLOOKUP(GroupVertices[[#This Row],[Vertex]],Vertices[],MATCH("ID",Vertices[[#Headers],[Vertex]:[Top Word Pairs in Tweet by Salience]],0),FALSE)</f>
        <v>91</v>
      </c>
    </row>
    <row r="83" spans="1:3" ht="15">
      <c r="A83" s="78" t="s">
        <v>2789</v>
      </c>
      <c r="B83" s="84" t="s">
        <v>247</v>
      </c>
      <c r="C83" s="78">
        <f>VLOOKUP(GroupVertices[[#This Row],[Vertex]],Vertices[],MATCH("ID",Vertices[[#Headers],[Vertex]:[Top Word Pairs in Tweet by Salience]],0),FALSE)</f>
        <v>90</v>
      </c>
    </row>
    <row r="84" spans="1:3" ht="15">
      <c r="A84" s="78" t="s">
        <v>2789</v>
      </c>
      <c r="B84" s="84" t="s">
        <v>246</v>
      </c>
      <c r="C84" s="78">
        <f>VLOOKUP(GroupVertices[[#This Row],[Vertex]],Vertices[],MATCH("ID",Vertices[[#Headers],[Vertex]:[Top Word Pairs in Tweet by Salience]],0),FALSE)</f>
        <v>89</v>
      </c>
    </row>
    <row r="85" spans="1:3" ht="15">
      <c r="A85" s="78" t="s">
        <v>2789</v>
      </c>
      <c r="B85" s="84" t="s">
        <v>228</v>
      </c>
      <c r="C85" s="78">
        <f>VLOOKUP(GroupVertices[[#This Row],[Vertex]],Vertices[],MATCH("ID",Vertices[[#Headers],[Vertex]:[Top Word Pairs in Tweet by Salience]],0),FALSE)</f>
        <v>88</v>
      </c>
    </row>
    <row r="86" spans="1:3" ht="15">
      <c r="A86" s="78" t="s">
        <v>2789</v>
      </c>
      <c r="B86" s="84" t="s">
        <v>218</v>
      </c>
      <c r="C86" s="78">
        <f>VLOOKUP(GroupVertices[[#This Row],[Vertex]],Vertices[],MATCH("ID",Vertices[[#Headers],[Vertex]:[Top Word Pairs in Tweet by Salience]],0),FALSE)</f>
        <v>87</v>
      </c>
    </row>
    <row r="87" spans="1:3" ht="15">
      <c r="A87" s="78" t="s">
        <v>2790</v>
      </c>
      <c r="B87" s="84" t="s">
        <v>245</v>
      </c>
      <c r="C87" s="78">
        <f>VLOOKUP(GroupVertices[[#This Row],[Vertex]],Vertices[],MATCH("ID",Vertices[[#Headers],[Vertex]:[Top Word Pairs in Tweet by Salience]],0),FALSE)</f>
        <v>73</v>
      </c>
    </row>
    <row r="88" spans="1:3" ht="15">
      <c r="A88" s="78" t="s">
        <v>2790</v>
      </c>
      <c r="B88" s="84" t="s">
        <v>319</v>
      </c>
      <c r="C88" s="78">
        <f>VLOOKUP(GroupVertices[[#This Row],[Vertex]],Vertices[],MATCH("ID",Vertices[[#Headers],[Vertex]:[Top Word Pairs in Tweet by Salience]],0),FALSE)</f>
        <v>61</v>
      </c>
    </row>
    <row r="89" spans="1:3" ht="15">
      <c r="A89" s="78" t="s">
        <v>2790</v>
      </c>
      <c r="B89" s="84" t="s">
        <v>318</v>
      </c>
      <c r="C89" s="78">
        <f>VLOOKUP(GroupVertices[[#This Row],[Vertex]],Vertices[],MATCH("ID",Vertices[[#Headers],[Vertex]:[Top Word Pairs in Tweet by Salience]],0),FALSE)</f>
        <v>60</v>
      </c>
    </row>
    <row r="90" spans="1:3" ht="15">
      <c r="A90" s="78" t="s">
        <v>2790</v>
      </c>
      <c r="B90" s="84" t="s">
        <v>243</v>
      </c>
      <c r="C90" s="78">
        <f>VLOOKUP(GroupVertices[[#This Row],[Vertex]],Vertices[],MATCH("ID",Vertices[[#Headers],[Vertex]:[Top Word Pairs in Tweet by Salience]],0),FALSE)</f>
        <v>72</v>
      </c>
    </row>
    <row r="91" spans="1:3" ht="15">
      <c r="A91" s="78" t="s">
        <v>2790</v>
      </c>
      <c r="B91" s="84" t="s">
        <v>239</v>
      </c>
      <c r="C91" s="78">
        <f>VLOOKUP(GroupVertices[[#This Row],[Vertex]],Vertices[],MATCH("ID",Vertices[[#Headers],[Vertex]:[Top Word Pairs in Tweet by Salience]],0),FALSE)</f>
        <v>71</v>
      </c>
    </row>
    <row r="92" spans="1:3" ht="15">
      <c r="A92" s="78" t="s">
        <v>2790</v>
      </c>
      <c r="B92" s="84" t="s">
        <v>220</v>
      </c>
      <c r="C92" s="78">
        <f>VLOOKUP(GroupVertices[[#This Row],[Vertex]],Vertices[],MATCH("ID",Vertices[[#Headers],[Vertex]:[Top Word Pairs in Tweet by Salience]],0),FALSE)</f>
        <v>70</v>
      </c>
    </row>
    <row r="93" spans="1:3" ht="15">
      <c r="A93" s="78" t="s">
        <v>2790</v>
      </c>
      <c r="B93" s="84" t="s">
        <v>217</v>
      </c>
      <c r="C93" s="78">
        <f>VLOOKUP(GroupVertices[[#This Row],[Vertex]],Vertices[],MATCH("ID",Vertices[[#Headers],[Vertex]:[Top Word Pairs in Tweet by Salience]],0),FALSE)</f>
        <v>69</v>
      </c>
    </row>
    <row r="94" spans="1:3" ht="15">
      <c r="A94" s="78" t="s">
        <v>2790</v>
      </c>
      <c r="B94" s="84" t="s">
        <v>216</v>
      </c>
      <c r="C94" s="78">
        <f>VLOOKUP(GroupVertices[[#This Row],[Vertex]],Vertices[],MATCH("ID",Vertices[[#Headers],[Vertex]:[Top Word Pairs in Tweet by Salience]],0),FALSE)</f>
        <v>68</v>
      </c>
    </row>
    <row r="95" spans="1:3" ht="15">
      <c r="A95" s="78" t="s">
        <v>2790</v>
      </c>
      <c r="B95" s="84" t="s">
        <v>215</v>
      </c>
      <c r="C95" s="78">
        <f>VLOOKUP(GroupVertices[[#This Row],[Vertex]],Vertices[],MATCH("ID",Vertices[[#Headers],[Vertex]:[Top Word Pairs in Tweet by Salience]],0),FALSE)</f>
        <v>67</v>
      </c>
    </row>
    <row r="96" spans="1:3" ht="15">
      <c r="A96" s="78" t="s">
        <v>2791</v>
      </c>
      <c r="B96" s="84" t="s">
        <v>214</v>
      </c>
      <c r="C96" s="78">
        <f>VLOOKUP(GroupVertices[[#This Row],[Vertex]],Vertices[],MATCH("ID",Vertices[[#Headers],[Vertex]:[Top Word Pairs in Tweet by Salience]],0),FALSE)</f>
        <v>107</v>
      </c>
    </row>
    <row r="97" spans="1:3" ht="15">
      <c r="A97" s="78" t="s">
        <v>2791</v>
      </c>
      <c r="B97" s="84" t="s">
        <v>232</v>
      </c>
      <c r="C97" s="78">
        <f>VLOOKUP(GroupVertices[[#This Row],[Vertex]],Vertices[],MATCH("ID",Vertices[[#Headers],[Vertex]:[Top Word Pairs in Tweet by Salience]],0),FALSE)</f>
        <v>108</v>
      </c>
    </row>
    <row r="98" spans="1:3" ht="15">
      <c r="A98" s="78" t="s">
        <v>2791</v>
      </c>
      <c r="B98" s="84" t="s">
        <v>236</v>
      </c>
      <c r="C98" s="78">
        <f>VLOOKUP(GroupVertices[[#This Row],[Vertex]],Vertices[],MATCH("ID",Vertices[[#Headers],[Vertex]:[Top Word Pairs in Tweet by Salience]],0),FALSE)</f>
        <v>109</v>
      </c>
    </row>
    <row r="99" spans="1:3" ht="15">
      <c r="A99" s="78" t="s">
        <v>2791</v>
      </c>
      <c r="B99" s="84" t="s">
        <v>251</v>
      </c>
      <c r="C99" s="78">
        <f>VLOOKUP(GroupVertices[[#This Row],[Vertex]],Vertices[],MATCH("ID",Vertices[[#Headers],[Vertex]:[Top Word Pairs in Tweet by Salience]],0),FALSE)</f>
        <v>110</v>
      </c>
    </row>
    <row r="100" spans="1:3" ht="15">
      <c r="A100" s="78" t="s">
        <v>2791</v>
      </c>
      <c r="B100" s="84" t="s">
        <v>257</v>
      </c>
      <c r="C100" s="78">
        <f>VLOOKUP(GroupVertices[[#This Row],[Vertex]],Vertices[],MATCH("ID",Vertices[[#Headers],[Vertex]:[Top Word Pairs in Tweet by Salience]],0),FALSE)</f>
        <v>111</v>
      </c>
    </row>
    <row r="101" spans="1:3" ht="15">
      <c r="A101" s="78" t="s">
        <v>2791</v>
      </c>
      <c r="B101" s="84" t="s">
        <v>274</v>
      </c>
      <c r="C101" s="78">
        <f>VLOOKUP(GroupVertices[[#This Row],[Vertex]],Vertices[],MATCH("ID",Vertices[[#Headers],[Vertex]:[Top Word Pairs in Tweet by Salience]],0),FALSE)</f>
        <v>112</v>
      </c>
    </row>
    <row r="102" spans="1:3" ht="15">
      <c r="A102" s="78" t="s">
        <v>2791</v>
      </c>
      <c r="B102" s="84" t="s">
        <v>317</v>
      </c>
      <c r="C102" s="78">
        <f>VLOOKUP(GroupVertices[[#This Row],[Vertex]],Vertices[],MATCH("ID",Vertices[[#Headers],[Vertex]:[Top Word Pairs in Tweet by Salience]],0),FALSE)</f>
        <v>113</v>
      </c>
    </row>
    <row r="103" spans="1:3" ht="15">
      <c r="A103" s="78" t="s">
        <v>2792</v>
      </c>
      <c r="B103" s="84" t="s">
        <v>259</v>
      </c>
      <c r="C103" s="78">
        <f>VLOOKUP(GroupVertices[[#This Row],[Vertex]],Vertices[],MATCH("ID",Vertices[[#Headers],[Vertex]:[Top Word Pairs in Tweet by Salience]],0),FALSE)</f>
        <v>66</v>
      </c>
    </row>
    <row r="104" spans="1:3" ht="15">
      <c r="A104" s="78" t="s">
        <v>2792</v>
      </c>
      <c r="B104" s="84" t="s">
        <v>323</v>
      </c>
      <c r="C104" s="78">
        <f>VLOOKUP(GroupVertices[[#This Row],[Vertex]],Vertices[],MATCH("ID",Vertices[[#Headers],[Vertex]:[Top Word Pairs in Tweet by Salience]],0),FALSE)</f>
        <v>106</v>
      </c>
    </row>
    <row r="105" spans="1:3" ht="15">
      <c r="A105" s="78" t="s">
        <v>2792</v>
      </c>
      <c r="B105" s="84" t="s">
        <v>322</v>
      </c>
      <c r="C105" s="78">
        <f>VLOOKUP(GroupVertices[[#This Row],[Vertex]],Vertices[],MATCH("ID",Vertices[[#Headers],[Vertex]:[Top Word Pairs in Tweet by Salience]],0),FALSE)</f>
        <v>105</v>
      </c>
    </row>
    <row r="106" spans="1:3" ht="15">
      <c r="A106" s="78" t="s">
        <v>2792</v>
      </c>
      <c r="B106" s="84" t="s">
        <v>321</v>
      </c>
      <c r="C106" s="78">
        <f>VLOOKUP(GroupVertices[[#This Row],[Vertex]],Vertices[],MATCH("ID",Vertices[[#Headers],[Vertex]:[Top Word Pairs in Tweet by Salience]],0),FALSE)</f>
        <v>104</v>
      </c>
    </row>
    <row r="107" spans="1:3" ht="15">
      <c r="A107" s="78" t="s">
        <v>2792</v>
      </c>
      <c r="B107" s="84" t="s">
        <v>320</v>
      </c>
      <c r="C107" s="78">
        <f>VLOOKUP(GroupVertices[[#This Row],[Vertex]],Vertices[],MATCH("ID",Vertices[[#Headers],[Vertex]:[Top Word Pairs in Tweet by Salience]],0),FALSE)</f>
        <v>103</v>
      </c>
    </row>
    <row r="108" spans="1:3" ht="15">
      <c r="A108" s="78" t="s">
        <v>2792</v>
      </c>
      <c r="B108" s="84" t="s">
        <v>258</v>
      </c>
      <c r="C108" s="78">
        <f>VLOOKUP(GroupVertices[[#This Row],[Vertex]],Vertices[],MATCH("ID",Vertices[[#Headers],[Vertex]:[Top Word Pairs in Tweet by Salience]],0),FALSE)</f>
        <v>65</v>
      </c>
    </row>
    <row r="109" spans="1:3" ht="15">
      <c r="A109" s="78" t="s">
        <v>2793</v>
      </c>
      <c r="B109" s="84" t="s">
        <v>297</v>
      </c>
      <c r="C109" s="78">
        <f>VLOOKUP(GroupVertices[[#This Row],[Vertex]],Vertices[],MATCH("ID",Vertices[[#Headers],[Vertex]:[Top Word Pairs in Tweet by Salience]],0),FALSE)</f>
        <v>6</v>
      </c>
    </row>
    <row r="110" spans="1:3" ht="15">
      <c r="A110" s="78" t="s">
        <v>2793</v>
      </c>
      <c r="B110" s="84" t="s">
        <v>296</v>
      </c>
      <c r="C110" s="78">
        <f>VLOOKUP(GroupVertices[[#This Row],[Vertex]],Vertices[],MATCH("ID",Vertices[[#Headers],[Vertex]:[Top Word Pairs in Tweet by Salience]],0),FALSE)</f>
        <v>4</v>
      </c>
    </row>
    <row r="111" spans="1:3" ht="15">
      <c r="A111" s="78" t="s">
        <v>2794</v>
      </c>
      <c r="B111" s="84" t="s">
        <v>250</v>
      </c>
      <c r="C111" s="78">
        <f>VLOOKUP(GroupVertices[[#This Row],[Vertex]],Vertices[],MATCH("ID",Vertices[[#Headers],[Vertex]:[Top Word Pairs in Tweet by Salience]],0),FALSE)</f>
        <v>5</v>
      </c>
    </row>
    <row r="112" spans="1:3" ht="15">
      <c r="A112" s="78" t="s">
        <v>2794</v>
      </c>
      <c r="B112" s="84" t="s">
        <v>249</v>
      </c>
      <c r="C112"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2"/>
    <dataValidation allowBlank="1" showInputMessage="1" showErrorMessage="1" promptTitle="Vertex Name" prompt="Enter the name of a vertex to include in the group." sqref="B2:B112"/>
    <dataValidation allowBlank="1" showInputMessage="1" promptTitle="Vertex ID" prompt="This is the value of the hidden ID cell in the Vertices worksheet.  It gets filled in by the items on the NodeXL, Analysis, Groups menu." sqref="C2:C1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2810</v>
      </c>
      <c r="B2" s="34" t="s">
        <v>2785</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93</v>
      </c>
      <c r="L2" s="37">
        <f>MIN(Vertices[Closeness Centrality])</f>
        <v>0</v>
      </c>
      <c r="M2" s="38">
        <f>COUNTIF(Vertices[Closeness Centrality],"&gt;= "&amp;L2)-COUNTIF(Vertices[Closeness Centrality],"&gt;="&amp;L3)</f>
        <v>107</v>
      </c>
      <c r="N2" s="37">
        <f>MIN(Vertices[Eigenvector Centrality])</f>
        <v>0</v>
      </c>
      <c r="O2" s="38">
        <f>COUNTIF(Vertices[Eigenvector Centrality],"&gt;= "&amp;N2)-COUNTIF(Vertices[Eigenvector Centrality],"&gt;="&amp;N3)</f>
        <v>16</v>
      </c>
      <c r="P2" s="37">
        <f>MIN(Vertices[PageRank])</f>
        <v>0.313316</v>
      </c>
      <c r="Q2" s="38">
        <f>COUNTIF(Vertices[PageRank],"&gt;= "&amp;P2)-COUNTIF(Vertices[PageRank],"&gt;="&amp;P3)</f>
        <v>40</v>
      </c>
      <c r="R2" s="37">
        <f>MIN(Vertices[Clustering Coefficient])</f>
        <v>0</v>
      </c>
      <c r="S2" s="43">
        <f>COUNTIF(Vertices[Clustering Coefficient],"&gt;= "&amp;R2)-COUNTIF(Vertices[Clustering Coefficient],"&gt;="&amp;R3)</f>
        <v>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03"/>
      <c r="B3" s="103"/>
      <c r="D3" s="32">
        <f aca="true" t="shared" si="1" ref="D3:D26">D2+($D$57-$D$2)/BinDivisor</f>
        <v>0</v>
      </c>
      <c r="E3" s="3">
        <f>COUNTIF(Vertices[Degree],"&gt;= "&amp;D3)-COUNTIF(Vertices[Degree],"&gt;="&amp;D4)</f>
        <v>0</v>
      </c>
      <c r="F3" s="39">
        <f aca="true" t="shared" si="2" ref="F3:F26">F2+($F$57-$F$2)/BinDivisor</f>
        <v>0.8545454545454545</v>
      </c>
      <c r="G3" s="40">
        <f>COUNTIF(Vertices[In-Degree],"&gt;= "&amp;F3)-COUNTIF(Vertices[In-Degree],"&gt;="&amp;F4)</f>
        <v>15</v>
      </c>
      <c r="H3" s="39">
        <f aca="true" t="shared" si="3" ref="H3:H26">H2+($H$57-$H$2)/BinDivisor</f>
        <v>0.45454545454545453</v>
      </c>
      <c r="I3" s="40">
        <f>COUNTIF(Vertices[Out-Degree],"&gt;= "&amp;H3)-COUNTIF(Vertices[Out-Degree],"&gt;="&amp;H4)</f>
        <v>0</v>
      </c>
      <c r="J3" s="39">
        <f aca="true" t="shared" si="4" ref="J3:J26">J2+($J$57-$J$2)/BinDivisor</f>
        <v>78.12462345454546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0.0010583454545454545</v>
      </c>
      <c r="O3" s="40">
        <f>COUNTIF(Vertices[Eigenvector Centrality],"&gt;= "&amp;N3)-COUNTIF(Vertices[Eigenvector Centrality],"&gt;="&amp;N4)</f>
        <v>6</v>
      </c>
      <c r="P3" s="39">
        <f aca="true" t="shared" si="7" ref="P3:P26">P2+($P$57-$P$2)/BinDivisor</f>
        <v>0.49095252727272726</v>
      </c>
      <c r="Q3" s="40">
        <f>COUNTIF(Vertices[PageRank],"&gt;= "&amp;P3)-COUNTIF(Vertices[PageRank],"&gt;="&amp;P4)</f>
        <v>24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111</v>
      </c>
      <c r="D4" s="32">
        <f t="shared" si="1"/>
        <v>0</v>
      </c>
      <c r="E4" s="3">
        <f>COUNTIF(Vertices[Degree],"&gt;= "&amp;D4)-COUNTIF(Vertices[Degree],"&gt;="&amp;D5)</f>
        <v>0</v>
      </c>
      <c r="F4" s="37">
        <f t="shared" si="2"/>
        <v>1.709090909090909</v>
      </c>
      <c r="G4" s="38">
        <f>COUNTIF(Vertices[In-Degree],"&gt;= "&amp;F4)-COUNTIF(Vertices[In-Degree],"&gt;="&amp;F5)</f>
        <v>16</v>
      </c>
      <c r="H4" s="37">
        <f t="shared" si="3"/>
        <v>0.9090909090909091</v>
      </c>
      <c r="I4" s="38">
        <f>COUNTIF(Vertices[Out-Degree],"&gt;= "&amp;H4)-COUNTIF(Vertices[Out-Degree],"&gt;="&amp;H5)</f>
        <v>60</v>
      </c>
      <c r="J4" s="37">
        <f t="shared" si="4"/>
        <v>156.2492469090909</v>
      </c>
      <c r="K4" s="38">
        <f>COUNTIF(Vertices[Betweenness Centrality],"&gt;= "&amp;J4)-COUNTIF(Vertices[Betweenness Centrality],"&gt;="&amp;J5)</f>
        <v>5</v>
      </c>
      <c r="L4" s="37">
        <f t="shared" si="5"/>
        <v>0.03636363636363636</v>
      </c>
      <c r="M4" s="38">
        <f>COUNTIF(Vertices[Closeness Centrality],"&gt;= "&amp;L4)-COUNTIF(Vertices[Closeness Centrality],"&gt;="&amp;L5)</f>
        <v>0</v>
      </c>
      <c r="N4" s="37">
        <f t="shared" si="6"/>
        <v>0.002116690909090909</v>
      </c>
      <c r="O4" s="38">
        <f>COUNTIF(Vertices[Eigenvector Centrality],"&gt;= "&amp;N4)-COUNTIF(Vertices[Eigenvector Centrality],"&gt;="&amp;N5)</f>
        <v>3</v>
      </c>
      <c r="P4" s="37">
        <f t="shared" si="7"/>
        <v>0.6685890545454545</v>
      </c>
      <c r="Q4" s="38">
        <f>COUNTIF(Vertices[PageRank],"&gt;= "&amp;P4)-COUNTIF(Vertices[PageRank],"&gt;="&amp;P5)</f>
        <v>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03"/>
      <c r="B5" s="103"/>
      <c r="D5" s="32">
        <f t="shared" si="1"/>
        <v>0</v>
      </c>
      <c r="E5" s="3">
        <f>COUNTIF(Vertices[Degree],"&gt;= "&amp;D5)-COUNTIF(Vertices[Degree],"&gt;="&amp;D6)</f>
        <v>0</v>
      </c>
      <c r="F5" s="39">
        <f t="shared" si="2"/>
        <v>2.5636363636363635</v>
      </c>
      <c r="G5" s="40">
        <f>COUNTIF(Vertices[In-Degree],"&gt;= "&amp;F5)-COUNTIF(Vertices[In-Degree],"&gt;="&amp;F6)</f>
        <v>4</v>
      </c>
      <c r="H5" s="39">
        <f t="shared" si="3"/>
        <v>1.3636363636363635</v>
      </c>
      <c r="I5" s="40">
        <f>COUNTIF(Vertices[Out-Degree],"&gt;= "&amp;H5)-COUNTIF(Vertices[Out-Degree],"&gt;="&amp;H6)</f>
        <v>0</v>
      </c>
      <c r="J5" s="39">
        <f t="shared" si="4"/>
        <v>234.37387036363637</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0.003175036363636363</v>
      </c>
      <c r="O5" s="40">
        <f>COUNTIF(Vertices[Eigenvector Centrality],"&gt;= "&amp;N5)-COUNTIF(Vertices[Eigenvector Centrality],"&gt;="&amp;N6)</f>
        <v>6</v>
      </c>
      <c r="P5" s="39">
        <f t="shared" si="7"/>
        <v>0.8462255818181817</v>
      </c>
      <c r="Q5" s="40">
        <f>COUNTIF(Vertices[PageRank],"&gt;= "&amp;P5)-COUNTIF(Vertices[PageRank],"&gt;="&amp;P6)</f>
        <v>11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182</v>
      </c>
      <c r="D6" s="32">
        <f t="shared" si="1"/>
        <v>0</v>
      </c>
      <c r="E6" s="3">
        <f>COUNTIF(Vertices[Degree],"&gt;= "&amp;D6)-COUNTIF(Vertices[Degree],"&gt;="&amp;D7)</f>
        <v>0</v>
      </c>
      <c r="F6" s="37">
        <f t="shared" si="2"/>
        <v>3.418181818181818</v>
      </c>
      <c r="G6" s="38">
        <f>COUNTIF(Vertices[In-Degree],"&gt;= "&amp;F6)-COUNTIF(Vertices[In-Degree],"&gt;="&amp;F7)</f>
        <v>1</v>
      </c>
      <c r="H6" s="37">
        <f t="shared" si="3"/>
        <v>1.8181818181818181</v>
      </c>
      <c r="I6" s="38">
        <f>COUNTIF(Vertices[Out-Degree],"&gt;= "&amp;H6)-COUNTIF(Vertices[Out-Degree],"&gt;="&amp;H7)</f>
        <v>11</v>
      </c>
      <c r="J6" s="37">
        <f t="shared" si="4"/>
        <v>312.4984938181818</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0.004233381818181818</v>
      </c>
      <c r="O6" s="38">
        <f>COUNTIF(Vertices[Eigenvector Centrality],"&gt;= "&amp;N6)-COUNTIF(Vertices[Eigenvector Centrality],"&gt;="&amp;N7)</f>
        <v>29</v>
      </c>
      <c r="P6" s="37">
        <f t="shared" si="7"/>
        <v>1.023862109090909</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531</v>
      </c>
      <c r="D7" s="32">
        <f t="shared" si="1"/>
        <v>0</v>
      </c>
      <c r="E7" s="3">
        <f>COUNTIF(Vertices[Degree],"&gt;= "&amp;D7)-COUNTIF(Vertices[Degree],"&gt;="&amp;D8)</f>
        <v>0</v>
      </c>
      <c r="F7" s="39">
        <f t="shared" si="2"/>
        <v>4.2727272727272725</v>
      </c>
      <c r="G7" s="40">
        <f>COUNTIF(Vertices[In-Degree],"&gt;= "&amp;F7)-COUNTIF(Vertices[In-Degree],"&gt;="&amp;F8)</f>
        <v>4</v>
      </c>
      <c r="H7" s="39">
        <f t="shared" si="3"/>
        <v>2.2727272727272725</v>
      </c>
      <c r="I7" s="40">
        <f>COUNTIF(Vertices[Out-Degree],"&gt;= "&amp;H7)-COUNTIF(Vertices[Out-Degree],"&gt;="&amp;H8)</f>
        <v>0</v>
      </c>
      <c r="J7" s="39">
        <f t="shared" si="4"/>
        <v>390.6231172727273</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0.005291727272727273</v>
      </c>
      <c r="O7" s="40">
        <f>COUNTIF(Vertices[Eigenvector Centrality],"&gt;= "&amp;N7)-COUNTIF(Vertices[Eigenvector Centrality],"&gt;="&amp;N8)</f>
        <v>10</v>
      </c>
      <c r="P7" s="39">
        <f t="shared" si="7"/>
        <v>1.2014986363636364</v>
      </c>
      <c r="Q7" s="40">
        <f>COUNTIF(Vertices[PageRank],"&gt;= "&amp;P7)-COUNTIF(Vertices[PageRank],"&gt;="&amp;P8)</f>
        <v>3</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713</v>
      </c>
      <c r="D8" s="32">
        <f t="shared" si="1"/>
        <v>0</v>
      </c>
      <c r="E8" s="3">
        <f>COUNTIF(Vertices[Degree],"&gt;= "&amp;D8)-COUNTIF(Vertices[Degree],"&gt;="&amp;D9)</f>
        <v>0</v>
      </c>
      <c r="F8" s="37">
        <f t="shared" si="2"/>
        <v>5.127272727272727</v>
      </c>
      <c r="G8" s="38">
        <f>COUNTIF(Vertices[In-Degree],"&gt;= "&amp;F8)-COUNTIF(Vertices[In-Degree],"&gt;="&amp;F9)</f>
        <v>0</v>
      </c>
      <c r="H8" s="37">
        <f t="shared" si="3"/>
        <v>2.727272727272727</v>
      </c>
      <c r="I8" s="38">
        <f>COUNTIF(Vertices[Out-Degree],"&gt;= "&amp;H8)-COUNTIF(Vertices[Out-Degree],"&gt;="&amp;H9)</f>
        <v>16</v>
      </c>
      <c r="J8" s="37">
        <f t="shared" si="4"/>
        <v>468.7477407272728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0.006350072727272727</v>
      </c>
      <c r="O8" s="38">
        <f>COUNTIF(Vertices[Eigenvector Centrality],"&gt;= "&amp;N8)-COUNTIF(Vertices[Eigenvector Centrality],"&gt;="&amp;N9)</f>
        <v>4</v>
      </c>
      <c r="P8" s="37">
        <f t="shared" si="7"/>
        <v>1.3791351636363638</v>
      </c>
      <c r="Q8" s="38">
        <f>COUNTIF(Vertices[PageRank],"&gt;= "&amp;P8)-COUNTIF(Vertices[PageRank],"&gt;="&amp;P9)</f>
        <v>5</v>
      </c>
      <c r="R8" s="37">
        <f t="shared" si="8"/>
        <v>0.1090909090909091</v>
      </c>
      <c r="S8" s="43">
        <f>COUNTIF(Vertices[Clustering Coefficient],"&gt;= "&amp;R8)-COUNTIF(Vertices[Clustering Coefficient],"&gt;="&amp;R9)</f>
        <v>2</v>
      </c>
      <c r="T8" s="37" t="e">
        <f ca="1" t="shared" si="9"/>
        <v>#REF!</v>
      </c>
      <c r="U8" s="38" t="e">
        <f ca="1" t="shared" si="0"/>
        <v>#REF!</v>
      </c>
    </row>
    <row r="9" spans="1:21" ht="15">
      <c r="A9" s="103"/>
      <c r="B9" s="103"/>
      <c r="D9" s="32">
        <f t="shared" si="1"/>
        <v>0</v>
      </c>
      <c r="E9" s="3">
        <f>COUNTIF(Vertices[Degree],"&gt;= "&amp;D9)-COUNTIF(Vertices[Degree],"&gt;="&amp;D10)</f>
        <v>0</v>
      </c>
      <c r="F9" s="39">
        <f t="shared" si="2"/>
        <v>5.9818181818181815</v>
      </c>
      <c r="G9" s="40">
        <f>COUNTIF(Vertices[In-Degree],"&gt;= "&amp;F9)-COUNTIF(Vertices[In-Degree],"&gt;="&amp;F10)</f>
        <v>1</v>
      </c>
      <c r="H9" s="39">
        <f t="shared" si="3"/>
        <v>3.1818181818181817</v>
      </c>
      <c r="I9" s="40">
        <f>COUNTIF(Vertices[Out-Degree],"&gt;= "&amp;H9)-COUNTIF(Vertices[Out-Degree],"&gt;="&amp;H10)</f>
        <v>0</v>
      </c>
      <c r="J9" s="39">
        <f t="shared" si="4"/>
        <v>546.8723641818183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0.007408418181818182</v>
      </c>
      <c r="O9" s="40">
        <f>COUNTIF(Vertices[Eigenvector Centrality],"&gt;= "&amp;N9)-COUNTIF(Vertices[Eigenvector Centrality],"&gt;="&amp;N10)</f>
        <v>3</v>
      </c>
      <c r="P9" s="39">
        <f t="shared" si="7"/>
        <v>1.5567716909090912</v>
      </c>
      <c r="Q9" s="40">
        <f>COUNTIF(Vertices[PageRank],"&gt;= "&amp;P9)-COUNTIF(Vertices[PageRank],"&gt;="&amp;P10)</f>
        <v>3</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249</v>
      </c>
      <c r="D10" s="32">
        <f t="shared" si="1"/>
        <v>0</v>
      </c>
      <c r="E10" s="3">
        <f>COUNTIF(Vertices[Degree],"&gt;= "&amp;D10)-COUNTIF(Vertices[Degree],"&gt;="&amp;D11)</f>
        <v>0</v>
      </c>
      <c r="F10" s="37">
        <f t="shared" si="2"/>
        <v>6.836363636363636</v>
      </c>
      <c r="G10" s="38">
        <f>COUNTIF(Vertices[In-Degree],"&gt;= "&amp;F10)-COUNTIF(Vertices[In-Degree],"&gt;="&amp;F11)</f>
        <v>1</v>
      </c>
      <c r="H10" s="37">
        <f t="shared" si="3"/>
        <v>3.6363636363636362</v>
      </c>
      <c r="I10" s="38">
        <f>COUNTIF(Vertices[Out-Degree],"&gt;= "&amp;H10)-COUNTIF(Vertices[Out-Degree],"&gt;="&amp;H11)</f>
        <v>1</v>
      </c>
      <c r="J10" s="37">
        <f t="shared" si="4"/>
        <v>624.9969876363638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0.008466763636363636</v>
      </c>
      <c r="O10" s="38">
        <f>COUNTIF(Vertices[Eigenvector Centrality],"&gt;= "&amp;N10)-COUNTIF(Vertices[Eigenvector Centrality],"&gt;="&amp;N11)</f>
        <v>5</v>
      </c>
      <c r="P10" s="37">
        <f t="shared" si="7"/>
        <v>1.7344082181818186</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03"/>
      <c r="B11" s="103"/>
      <c r="D11" s="32">
        <f t="shared" si="1"/>
        <v>0</v>
      </c>
      <c r="E11" s="3">
        <f>COUNTIF(Vertices[Degree],"&gt;= "&amp;D11)-COUNTIF(Vertices[Degree],"&gt;="&amp;D12)</f>
        <v>0</v>
      </c>
      <c r="F11" s="39">
        <f t="shared" si="2"/>
        <v>7.6909090909090905</v>
      </c>
      <c r="G11" s="40">
        <f>COUNTIF(Vertices[In-Degree],"&gt;= "&amp;F11)-COUNTIF(Vertices[In-Degree],"&gt;="&amp;F12)</f>
        <v>5</v>
      </c>
      <c r="H11" s="39">
        <f t="shared" si="3"/>
        <v>4.090909090909091</v>
      </c>
      <c r="I11" s="40">
        <f>COUNTIF(Vertices[Out-Degree],"&gt;= "&amp;H11)-COUNTIF(Vertices[Out-Degree],"&gt;="&amp;H12)</f>
        <v>0</v>
      </c>
      <c r="J11" s="39">
        <f t="shared" si="4"/>
        <v>703.1216110909093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0.00952510909090909</v>
      </c>
      <c r="O11" s="40">
        <f>COUNTIF(Vertices[Eigenvector Centrality],"&gt;= "&amp;N11)-COUNTIF(Vertices[Eigenvector Centrality],"&gt;="&amp;N12)</f>
        <v>3</v>
      </c>
      <c r="P11" s="39">
        <f t="shared" si="7"/>
        <v>1.912044745454546</v>
      </c>
      <c r="Q11" s="40">
        <f>COUNTIF(Vertices[PageRank],"&gt;= "&amp;P11)-COUNTIF(Vertices[PageRank],"&gt;="&amp;P12)</f>
        <v>3</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0.0752212389380531</v>
      </c>
      <c r="D12" s="32">
        <f t="shared" si="1"/>
        <v>0</v>
      </c>
      <c r="E12" s="3">
        <f>COUNTIF(Vertices[Degree],"&gt;= "&amp;D12)-COUNTIF(Vertices[Degree],"&gt;="&amp;D13)</f>
        <v>0</v>
      </c>
      <c r="F12" s="37">
        <f t="shared" si="2"/>
        <v>8.545454545454545</v>
      </c>
      <c r="G12" s="38">
        <f>COUNTIF(Vertices[In-Degree],"&gt;= "&amp;F12)-COUNTIF(Vertices[In-Degree],"&gt;="&amp;F13)</f>
        <v>2</v>
      </c>
      <c r="H12" s="37">
        <f t="shared" si="3"/>
        <v>4.545454545454545</v>
      </c>
      <c r="I12" s="38">
        <f>COUNTIF(Vertices[Out-Degree],"&gt;= "&amp;H12)-COUNTIF(Vertices[Out-Degree],"&gt;="&amp;H13)</f>
        <v>0</v>
      </c>
      <c r="J12" s="37">
        <f t="shared" si="4"/>
        <v>781.2462345454547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0.010583454545454543</v>
      </c>
      <c r="O12" s="38">
        <f>COUNTIF(Vertices[Eigenvector Centrality],"&gt;= "&amp;N12)-COUNTIF(Vertices[Eigenvector Centrality],"&gt;="&amp;N13)</f>
        <v>3</v>
      </c>
      <c r="P12" s="37">
        <f t="shared" si="7"/>
        <v>2.0896812727272733</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0.13991769547325103</v>
      </c>
      <c r="D13" s="32">
        <f t="shared" si="1"/>
        <v>0</v>
      </c>
      <c r="E13" s="3">
        <f>COUNTIF(Vertices[Degree],"&gt;= "&amp;D13)-COUNTIF(Vertices[Degree],"&gt;="&amp;D14)</f>
        <v>0</v>
      </c>
      <c r="F13" s="39">
        <f t="shared" si="2"/>
        <v>9.399999999999999</v>
      </c>
      <c r="G13" s="40">
        <f>COUNTIF(Vertices[In-Degree],"&gt;= "&amp;F13)-COUNTIF(Vertices[In-Degree],"&gt;="&amp;F14)</f>
        <v>1</v>
      </c>
      <c r="H13" s="39">
        <f t="shared" si="3"/>
        <v>4.999999999999999</v>
      </c>
      <c r="I13" s="40">
        <f>COUNTIF(Vertices[Out-Degree],"&gt;= "&amp;H13)-COUNTIF(Vertices[Out-Degree],"&gt;="&amp;H14)</f>
        <v>5</v>
      </c>
      <c r="J13" s="39">
        <f t="shared" si="4"/>
        <v>859.3708580000002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0.011641799999999997</v>
      </c>
      <c r="O13" s="40">
        <f>COUNTIF(Vertices[Eigenvector Centrality],"&gt;= "&amp;N13)-COUNTIF(Vertices[Eigenvector Centrality],"&gt;="&amp;N14)</f>
        <v>0</v>
      </c>
      <c r="P13" s="39">
        <f t="shared" si="7"/>
        <v>2.2673178000000007</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103"/>
      <c r="B14" s="103"/>
      <c r="D14" s="32">
        <f t="shared" si="1"/>
        <v>0</v>
      </c>
      <c r="E14" s="3">
        <f>COUNTIF(Vertices[Degree],"&gt;= "&amp;D14)-COUNTIF(Vertices[Degree],"&gt;="&amp;D15)</f>
        <v>0</v>
      </c>
      <c r="F14" s="37">
        <f t="shared" si="2"/>
        <v>10.254545454545454</v>
      </c>
      <c r="G14" s="38">
        <f>COUNTIF(Vertices[In-Degree],"&gt;= "&amp;F14)-COUNTIF(Vertices[In-Degree],"&gt;="&amp;F15)</f>
        <v>1</v>
      </c>
      <c r="H14" s="37">
        <f t="shared" si="3"/>
        <v>5.454545454545453</v>
      </c>
      <c r="I14" s="38">
        <f>COUNTIF(Vertices[Out-Degree],"&gt;= "&amp;H14)-COUNTIF(Vertices[Out-Degree],"&gt;="&amp;H15)</f>
        <v>0</v>
      </c>
      <c r="J14" s="37">
        <f t="shared" si="4"/>
        <v>937.4954814545457</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0.012700145454545451</v>
      </c>
      <c r="O14" s="38">
        <f>COUNTIF(Vertices[Eigenvector Centrality],"&gt;= "&amp;N14)-COUNTIF(Vertices[Eigenvector Centrality],"&gt;="&amp;N15)</f>
        <v>1</v>
      </c>
      <c r="P14" s="37">
        <f t="shared" si="7"/>
        <v>2.444954327272728</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10</v>
      </c>
      <c r="D15" s="32">
        <f t="shared" si="1"/>
        <v>0</v>
      </c>
      <c r="E15" s="3">
        <f>COUNTIF(Vertices[Degree],"&gt;= "&amp;D15)-COUNTIF(Vertices[Degree],"&gt;="&amp;D16)</f>
        <v>0</v>
      </c>
      <c r="F15" s="39">
        <f t="shared" si="2"/>
        <v>11.10909090909091</v>
      </c>
      <c r="G15" s="40">
        <f>COUNTIF(Vertices[In-Degree],"&gt;= "&amp;F15)-COUNTIF(Vertices[In-Degree],"&gt;="&amp;F16)</f>
        <v>0</v>
      </c>
      <c r="H15" s="39">
        <f t="shared" si="3"/>
        <v>5.909090909090907</v>
      </c>
      <c r="I15" s="40">
        <f>COUNTIF(Vertices[Out-Degree],"&gt;= "&amp;H15)-COUNTIF(Vertices[Out-Degree],"&gt;="&amp;H16)</f>
        <v>2</v>
      </c>
      <c r="J15" s="39">
        <f t="shared" si="4"/>
        <v>1015.6201049090912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0.013758490909090905</v>
      </c>
      <c r="O15" s="40">
        <f>COUNTIF(Vertices[Eigenvector Centrality],"&gt;= "&amp;N15)-COUNTIF(Vertices[Eigenvector Centrality],"&gt;="&amp;N16)</f>
        <v>0</v>
      </c>
      <c r="P15" s="39">
        <f t="shared" si="7"/>
        <v>2.6225908545454555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7</v>
      </c>
      <c r="D16" s="32">
        <f t="shared" si="1"/>
        <v>0</v>
      </c>
      <c r="E16" s="3">
        <f>COUNTIF(Vertices[Degree],"&gt;= "&amp;D16)-COUNTIF(Vertices[Degree],"&gt;="&amp;D17)</f>
        <v>0</v>
      </c>
      <c r="F16" s="37">
        <f t="shared" si="2"/>
        <v>11.963636363636365</v>
      </c>
      <c r="G16" s="38">
        <f>COUNTIF(Vertices[In-Degree],"&gt;= "&amp;F16)-COUNTIF(Vertices[In-Degree],"&gt;="&amp;F17)</f>
        <v>1</v>
      </c>
      <c r="H16" s="37">
        <f t="shared" si="3"/>
        <v>6.3636363636363615</v>
      </c>
      <c r="I16" s="38">
        <f>COUNTIF(Vertices[Out-Degree],"&gt;= "&amp;H16)-COUNTIF(Vertices[Out-Degree],"&gt;="&amp;H17)</f>
        <v>0</v>
      </c>
      <c r="J16" s="37">
        <f t="shared" si="4"/>
        <v>1093.7447283636366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0.014816836363636359</v>
      </c>
      <c r="O16" s="38">
        <f>COUNTIF(Vertices[Eigenvector Centrality],"&gt;= "&amp;N16)-COUNTIF(Vertices[Eigenvector Centrality],"&gt;="&amp;N17)</f>
        <v>3</v>
      </c>
      <c r="P16" s="37">
        <f t="shared" si="7"/>
        <v>2.800227381818183</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154</v>
      </c>
      <c r="B17" s="34">
        <v>100</v>
      </c>
      <c r="D17" s="32">
        <f t="shared" si="1"/>
        <v>0</v>
      </c>
      <c r="E17" s="3">
        <f>COUNTIF(Vertices[Degree],"&gt;= "&amp;D17)-COUNTIF(Vertices[Degree],"&gt;="&amp;D18)</f>
        <v>0</v>
      </c>
      <c r="F17" s="39">
        <f t="shared" si="2"/>
        <v>12.81818181818182</v>
      </c>
      <c r="G17" s="40">
        <f>COUNTIF(Vertices[In-Degree],"&gt;= "&amp;F17)-COUNTIF(Vertices[In-Degree],"&gt;="&amp;F18)</f>
        <v>0</v>
      </c>
      <c r="H17" s="39">
        <f t="shared" si="3"/>
        <v>6.818181818181816</v>
      </c>
      <c r="I17" s="40">
        <f>COUNTIF(Vertices[Out-Degree],"&gt;= "&amp;H17)-COUNTIF(Vertices[Out-Degree],"&gt;="&amp;H18)</f>
        <v>0</v>
      </c>
      <c r="J17" s="39">
        <f t="shared" si="4"/>
        <v>1171.869351818182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0.015875181818181813</v>
      </c>
      <c r="O17" s="40">
        <f>COUNTIF(Vertices[Eigenvector Centrality],"&gt;= "&amp;N17)-COUNTIF(Vertices[Eigenvector Centrality],"&gt;="&amp;N18)</f>
        <v>3</v>
      </c>
      <c r="P17" s="39">
        <f t="shared" si="7"/>
        <v>2.9778639090909103</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693</v>
      </c>
      <c r="D18" s="32">
        <f t="shared" si="1"/>
        <v>0</v>
      </c>
      <c r="E18" s="3">
        <f>COUNTIF(Vertices[Degree],"&gt;= "&amp;D18)-COUNTIF(Vertices[Degree],"&gt;="&amp;D19)</f>
        <v>0</v>
      </c>
      <c r="F18" s="37">
        <f t="shared" si="2"/>
        <v>13.672727272727276</v>
      </c>
      <c r="G18" s="38">
        <f>COUNTIF(Vertices[In-Degree],"&gt;= "&amp;F18)-COUNTIF(Vertices[In-Degree],"&gt;="&amp;F19)</f>
        <v>0</v>
      </c>
      <c r="H18" s="37">
        <f t="shared" si="3"/>
        <v>7.27272727272727</v>
      </c>
      <c r="I18" s="38">
        <f>COUNTIF(Vertices[Out-Degree],"&gt;= "&amp;H18)-COUNTIF(Vertices[Out-Degree],"&gt;="&amp;H19)</f>
        <v>0</v>
      </c>
      <c r="J18" s="37">
        <f t="shared" si="4"/>
        <v>1249.9939752727273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0.016933527272727268</v>
      </c>
      <c r="O18" s="38">
        <f>COUNTIF(Vertices[Eigenvector Centrality],"&gt;= "&amp;N18)-COUNTIF(Vertices[Eigenvector Centrality],"&gt;="&amp;N19)</f>
        <v>1</v>
      </c>
      <c r="P18" s="37">
        <f t="shared" si="7"/>
        <v>3.1555004363636376</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103"/>
      <c r="B19" s="103"/>
      <c r="D19" s="32">
        <f t="shared" si="1"/>
        <v>0</v>
      </c>
      <c r="E19" s="3">
        <f>COUNTIF(Vertices[Degree],"&gt;= "&amp;D19)-COUNTIF(Vertices[Degree],"&gt;="&amp;D20)</f>
        <v>0</v>
      </c>
      <c r="F19" s="39">
        <f t="shared" si="2"/>
        <v>14.527272727272731</v>
      </c>
      <c r="G19" s="40">
        <f>COUNTIF(Vertices[In-Degree],"&gt;= "&amp;F19)-COUNTIF(Vertices[In-Degree],"&gt;="&amp;F20)</f>
        <v>0</v>
      </c>
      <c r="H19" s="39">
        <f t="shared" si="3"/>
        <v>7.727272727272724</v>
      </c>
      <c r="I19" s="40">
        <f>COUNTIF(Vertices[Out-Degree],"&gt;= "&amp;H19)-COUNTIF(Vertices[Out-Degree],"&gt;="&amp;H20)</f>
        <v>3</v>
      </c>
      <c r="J19" s="39">
        <f t="shared" si="4"/>
        <v>1328.1185987272727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0.017991872727272724</v>
      </c>
      <c r="O19" s="40">
        <f>COUNTIF(Vertices[Eigenvector Centrality],"&gt;= "&amp;N19)-COUNTIF(Vertices[Eigenvector Centrality],"&gt;="&amp;N20)</f>
        <v>1</v>
      </c>
      <c r="P19" s="39">
        <f t="shared" si="7"/>
        <v>3.333136963636365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15.381818181818186</v>
      </c>
      <c r="G20" s="38">
        <f>COUNTIF(Vertices[In-Degree],"&gt;= "&amp;F20)-COUNTIF(Vertices[In-Degree],"&gt;="&amp;F21)</f>
        <v>0</v>
      </c>
      <c r="H20" s="37">
        <f t="shared" si="3"/>
        <v>8.181818181818178</v>
      </c>
      <c r="I20" s="38">
        <f>COUNTIF(Vertices[Out-Degree],"&gt;= "&amp;H20)-COUNTIF(Vertices[Out-Degree],"&gt;="&amp;H21)</f>
        <v>0</v>
      </c>
      <c r="J20" s="37">
        <f t="shared" si="4"/>
        <v>1406.243222181818</v>
      </c>
      <c r="K20" s="38">
        <f>COUNTIF(Vertices[Betweenness Centrality],"&gt;= "&amp;J20)-COUNTIF(Vertices[Betweenness Centrality],"&gt;="&amp;J21)</f>
        <v>1</v>
      </c>
      <c r="L20" s="37">
        <f t="shared" si="5"/>
        <v>0.3272727272727273</v>
      </c>
      <c r="M20" s="38">
        <f>COUNTIF(Vertices[Closeness Centrality],"&gt;= "&amp;L20)-COUNTIF(Vertices[Closeness Centrality],"&gt;="&amp;L21)</f>
        <v>0</v>
      </c>
      <c r="N20" s="37">
        <f t="shared" si="6"/>
        <v>0.01905021818181818</v>
      </c>
      <c r="O20" s="38">
        <f>COUNTIF(Vertices[Eigenvector Centrality],"&gt;= "&amp;N20)-COUNTIF(Vertices[Eigenvector Centrality],"&gt;="&amp;N21)</f>
        <v>1</v>
      </c>
      <c r="P20" s="37">
        <f t="shared" si="7"/>
        <v>3.5107734909090924</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157</v>
      </c>
      <c r="B21" s="34">
        <v>2.584324</v>
      </c>
      <c r="D21" s="32">
        <f t="shared" si="1"/>
        <v>0</v>
      </c>
      <c r="E21" s="3">
        <f>COUNTIF(Vertices[Degree],"&gt;= "&amp;D21)-COUNTIF(Vertices[Degree],"&gt;="&amp;D22)</f>
        <v>0</v>
      </c>
      <c r="F21" s="39">
        <f t="shared" si="2"/>
        <v>16.23636363636364</v>
      </c>
      <c r="G21" s="40">
        <f>COUNTIF(Vertices[In-Degree],"&gt;= "&amp;F21)-COUNTIF(Vertices[In-Degree],"&gt;="&amp;F22)</f>
        <v>1</v>
      </c>
      <c r="H21" s="39">
        <f t="shared" si="3"/>
        <v>8.636363636363633</v>
      </c>
      <c r="I21" s="40">
        <f>COUNTIF(Vertices[Out-Degree],"&gt;= "&amp;H21)-COUNTIF(Vertices[Out-Degree],"&gt;="&amp;H22)</f>
        <v>0</v>
      </c>
      <c r="J21" s="39">
        <f t="shared" si="4"/>
        <v>1484.3678456363634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0.020108563636363635</v>
      </c>
      <c r="O21" s="40">
        <f>COUNTIF(Vertices[Eigenvector Centrality],"&gt;= "&amp;N21)-COUNTIF(Vertices[Eigenvector Centrality],"&gt;="&amp;N22)</f>
        <v>1</v>
      </c>
      <c r="P21" s="39">
        <f t="shared" si="7"/>
        <v>3.68841001818182</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03"/>
      <c r="B22" s="103"/>
      <c r="D22" s="32">
        <f t="shared" si="1"/>
        <v>0</v>
      </c>
      <c r="E22" s="3">
        <f>COUNTIF(Vertices[Degree],"&gt;= "&amp;D22)-COUNTIF(Vertices[Degree],"&gt;="&amp;D23)</f>
        <v>0</v>
      </c>
      <c r="F22" s="37">
        <f t="shared" si="2"/>
        <v>17.090909090909097</v>
      </c>
      <c r="G22" s="38">
        <f>COUNTIF(Vertices[In-Degree],"&gt;= "&amp;F22)-COUNTIF(Vertices[In-Degree],"&gt;="&amp;F23)</f>
        <v>0</v>
      </c>
      <c r="H22" s="37">
        <f t="shared" si="3"/>
        <v>9.090909090909088</v>
      </c>
      <c r="I22" s="38">
        <f>COUNTIF(Vertices[Out-Degree],"&gt;= "&amp;H22)-COUNTIF(Vertices[Out-Degree],"&gt;="&amp;H23)</f>
        <v>0</v>
      </c>
      <c r="J22" s="37">
        <f t="shared" si="4"/>
        <v>1562.4924690909088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0.02116690909090909</v>
      </c>
      <c r="O22" s="38">
        <f>COUNTIF(Vertices[Eigenvector Centrality],"&gt;= "&amp;N22)-COUNTIF(Vertices[Eigenvector Centrality],"&gt;="&amp;N23)</f>
        <v>1</v>
      </c>
      <c r="P22" s="37">
        <f t="shared" si="7"/>
        <v>3.866046545454547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0.019901719901719902</v>
      </c>
      <c r="D23" s="32">
        <f t="shared" si="1"/>
        <v>0</v>
      </c>
      <c r="E23" s="3">
        <f>COUNTIF(Vertices[Degree],"&gt;= "&amp;D23)-COUNTIF(Vertices[Degree],"&gt;="&amp;D24)</f>
        <v>0</v>
      </c>
      <c r="F23" s="39">
        <f t="shared" si="2"/>
        <v>17.945454545454552</v>
      </c>
      <c r="G23" s="40">
        <f>COUNTIF(Vertices[In-Degree],"&gt;= "&amp;F23)-COUNTIF(Vertices[In-Degree],"&gt;="&amp;F24)</f>
        <v>0</v>
      </c>
      <c r="H23" s="39">
        <f t="shared" si="3"/>
        <v>9.545454545454543</v>
      </c>
      <c r="I23" s="40">
        <f>COUNTIF(Vertices[Out-Degree],"&gt;= "&amp;H23)-COUNTIF(Vertices[Out-Degree],"&gt;="&amp;H24)</f>
        <v>0</v>
      </c>
      <c r="J23" s="39">
        <f t="shared" si="4"/>
        <v>1640.6170925454542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0.022225254545454546</v>
      </c>
      <c r="O23" s="40">
        <f>COUNTIF(Vertices[Eigenvector Centrality],"&gt;= "&amp;N23)-COUNTIF(Vertices[Eigenvector Centrality],"&gt;="&amp;N24)</f>
        <v>0</v>
      </c>
      <c r="P23" s="39">
        <f t="shared" si="7"/>
        <v>4.043683072727275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2811</v>
      </c>
      <c r="B24" s="34">
        <v>0.212809</v>
      </c>
      <c r="D24" s="32">
        <f t="shared" si="1"/>
        <v>0</v>
      </c>
      <c r="E24" s="3">
        <f>COUNTIF(Vertices[Degree],"&gt;= "&amp;D24)-COUNTIF(Vertices[Degree],"&gt;="&amp;D25)</f>
        <v>0</v>
      </c>
      <c r="F24" s="37">
        <f t="shared" si="2"/>
        <v>18.800000000000008</v>
      </c>
      <c r="G24" s="38">
        <f>COUNTIF(Vertices[In-Degree],"&gt;= "&amp;F24)-COUNTIF(Vertices[In-Degree],"&gt;="&amp;F25)</f>
        <v>0</v>
      </c>
      <c r="H24" s="37">
        <f t="shared" si="3"/>
        <v>9.999999999999998</v>
      </c>
      <c r="I24" s="38">
        <f>COUNTIF(Vertices[Out-Degree],"&gt;= "&amp;H24)-COUNTIF(Vertices[Out-Degree],"&gt;="&amp;H25)</f>
        <v>2</v>
      </c>
      <c r="J24" s="37">
        <f t="shared" si="4"/>
        <v>1718.7417159999995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0.0232836</v>
      </c>
      <c r="O24" s="38">
        <f>COUNTIF(Vertices[Eigenvector Centrality],"&gt;= "&amp;N24)-COUNTIF(Vertices[Eigenvector Centrality],"&gt;="&amp;N25)</f>
        <v>0</v>
      </c>
      <c r="P24" s="37">
        <f t="shared" si="7"/>
        <v>4.221319600000002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03"/>
      <c r="B25" s="103"/>
      <c r="D25" s="32">
        <f t="shared" si="1"/>
        <v>0</v>
      </c>
      <c r="E25" s="3">
        <f>COUNTIF(Vertices[Degree],"&gt;= "&amp;D25)-COUNTIF(Vertices[Degree],"&gt;="&amp;D26)</f>
        <v>0</v>
      </c>
      <c r="F25" s="39">
        <f t="shared" si="2"/>
        <v>19.654545454545463</v>
      </c>
      <c r="G25" s="40">
        <f>COUNTIF(Vertices[In-Degree],"&gt;= "&amp;F25)-COUNTIF(Vertices[In-Degree],"&gt;="&amp;F26)</f>
        <v>0</v>
      </c>
      <c r="H25" s="39">
        <f t="shared" si="3"/>
        <v>10.454545454545453</v>
      </c>
      <c r="I25" s="40">
        <f>COUNTIF(Vertices[Out-Degree],"&gt;= "&amp;H25)-COUNTIF(Vertices[Out-Degree],"&gt;="&amp;H26)</f>
        <v>0</v>
      </c>
      <c r="J25" s="39">
        <f t="shared" si="4"/>
        <v>1796.866339454545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0.024341945454545457</v>
      </c>
      <c r="O25" s="40">
        <f>COUNTIF(Vertices[Eigenvector Centrality],"&gt;= "&amp;N25)-COUNTIF(Vertices[Eigenvector Centrality],"&gt;="&amp;N26)</f>
        <v>1</v>
      </c>
      <c r="P25" s="39">
        <f t="shared" si="7"/>
        <v>4.398956127272729</v>
      </c>
      <c r="Q25" s="40">
        <f>COUNTIF(Vertices[PageRank],"&gt;= "&amp;P25)-COUNTIF(Vertices[PageRank],"&gt;="&amp;P26)</f>
        <v>1</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2812</v>
      </c>
      <c r="B26" s="34" t="s">
        <v>2813</v>
      </c>
      <c r="D26" s="32">
        <f t="shared" si="1"/>
        <v>0</v>
      </c>
      <c r="E26" s="3">
        <f>COUNTIF(Vertices[Degree],"&gt;= "&amp;D26)-COUNTIF(Vertices[Degree],"&gt;="&amp;D28)</f>
        <v>0</v>
      </c>
      <c r="F26" s="37">
        <f t="shared" si="2"/>
        <v>20.50909090909092</v>
      </c>
      <c r="G26" s="38">
        <f>COUNTIF(Vertices[In-Degree],"&gt;= "&amp;F26)-COUNTIF(Vertices[In-Degree],"&gt;="&amp;F28)</f>
        <v>0</v>
      </c>
      <c r="H26" s="37">
        <f t="shared" si="3"/>
        <v>10.909090909090908</v>
      </c>
      <c r="I26" s="38">
        <f>COUNTIF(Vertices[Out-Degree],"&gt;= "&amp;H26)-COUNTIF(Vertices[Out-Degree],"&gt;="&amp;H28)</f>
        <v>1</v>
      </c>
      <c r="J26" s="37">
        <f t="shared" si="4"/>
        <v>1874.9909629090903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0.025400290909090913</v>
      </c>
      <c r="O26" s="38">
        <f>COUNTIF(Vertices[Eigenvector Centrality],"&gt;= "&amp;N26)-COUNTIF(Vertices[Eigenvector Centrality],"&gt;="&amp;N28)</f>
        <v>1</v>
      </c>
      <c r="P26" s="37">
        <f t="shared" si="7"/>
        <v>4.576592654545457</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-2</v>
      </c>
      <c r="H27" s="62"/>
      <c r="I27" s="63">
        <f>COUNTIF(Vertices[Out-Degree],"&gt;= "&amp;H27)-COUNTIF(Vertices[Out-Degree],"&gt;="&amp;H28)</f>
        <v>-3</v>
      </c>
      <c r="J27" s="62"/>
      <c r="K27" s="63">
        <f>COUNTIF(Vertices[Betweenness Centrality],"&gt;= "&amp;J27)-COUNTIF(Vertices[Betweenness Centrality],"&gt;="&amp;J28)</f>
        <v>-3</v>
      </c>
      <c r="L27" s="62"/>
      <c r="M27" s="63">
        <f>COUNTIF(Vertices[Closeness Centrality],"&gt;= "&amp;L27)-COUNTIF(Vertices[Closeness Centrality],"&gt;="&amp;L28)</f>
        <v>-4</v>
      </c>
      <c r="N27" s="62"/>
      <c r="O27" s="63">
        <f>COUNTIF(Vertices[Eigenvector Centrality],"&gt;= "&amp;N27)-COUNTIF(Vertices[Eigenvector Centrality],"&gt;="&amp;N28)</f>
        <v>-9</v>
      </c>
      <c r="P27" s="62"/>
      <c r="Q27" s="63">
        <f>COUNTIF(Vertices[Eigenvector Centrality],"&gt;= "&amp;P27)-COUNTIF(Vertices[Eigenvector Centrality],"&gt;="&amp;P28)</f>
        <v>0</v>
      </c>
      <c r="R27" s="62"/>
      <c r="S27" s="64">
        <f>COUNTIF(Vertices[Clustering Coefficient],"&gt;= "&amp;R27)-COUNTIF(Vertices[Clustering Coefficient],"&gt;="&amp;R28)</f>
        <v>-25</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21.363636363636374</v>
      </c>
      <c r="G28" s="40">
        <f>COUNTIF(Vertices[In-Degree],"&gt;= "&amp;F28)-COUNTIF(Vertices[In-Degree],"&gt;="&amp;F40)</f>
        <v>0</v>
      </c>
      <c r="H28" s="39">
        <f>H26+($H$57-$H$2)/BinDivisor</f>
        <v>11.363636363636363</v>
      </c>
      <c r="I28" s="40">
        <f>COUNTIF(Vertices[Out-Degree],"&gt;= "&amp;H28)-COUNTIF(Vertices[Out-Degree],"&gt;="&amp;H40)</f>
        <v>0</v>
      </c>
      <c r="J28" s="39">
        <f>J26+($J$57-$J$2)/BinDivisor</f>
        <v>1953.1155863636357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0.026458636363636368</v>
      </c>
      <c r="O28" s="40">
        <f>COUNTIF(Vertices[Eigenvector Centrality],"&gt;= "&amp;N28)-COUNTIF(Vertices[Eigenvector Centrality],"&gt;="&amp;N40)</f>
        <v>1</v>
      </c>
      <c r="P28" s="39">
        <f>P26+($P$57-$P$2)/BinDivisor</f>
        <v>4.754229181818184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-3</v>
      </c>
      <c r="J38" s="62"/>
      <c r="K38" s="63">
        <f>COUNTIF(Vertices[Betweenness Centrality],"&gt;= "&amp;J38)-COUNTIF(Vertices[Betweenness Centrality],"&gt;="&amp;J40)</f>
        <v>-3</v>
      </c>
      <c r="L38" s="62"/>
      <c r="M38" s="63">
        <f>COUNTIF(Vertices[Closeness Centrality],"&gt;= "&amp;L38)-COUNTIF(Vertices[Closeness Centrality],"&gt;="&amp;L40)</f>
        <v>-4</v>
      </c>
      <c r="N38" s="62"/>
      <c r="O38" s="63">
        <f>COUNTIF(Vertices[Eigenvector Centrality],"&gt;= "&amp;N38)-COUNTIF(Vertices[Eigenvector Centrality],"&gt;="&amp;N40)</f>
        <v>-8</v>
      </c>
      <c r="P38" s="62"/>
      <c r="Q38" s="63">
        <f>COUNTIF(Vertices[Eigenvector Centrality],"&gt;= "&amp;P38)-COUNTIF(Vertices[Eigenvector Centrality],"&gt;="&amp;P40)</f>
        <v>0</v>
      </c>
      <c r="R38" s="62"/>
      <c r="S38" s="64">
        <f>COUNTIF(Vertices[Clustering Coefficient],"&gt;= "&amp;R38)-COUNTIF(Vertices[Clustering Coefficient],"&gt;="&amp;R40)</f>
        <v>-25</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-3</v>
      </c>
      <c r="J39" s="62"/>
      <c r="K39" s="63">
        <f>COUNTIF(Vertices[Betweenness Centrality],"&gt;= "&amp;J39)-COUNTIF(Vertices[Betweenness Centrality],"&gt;="&amp;J40)</f>
        <v>-3</v>
      </c>
      <c r="L39" s="62"/>
      <c r="M39" s="63">
        <f>COUNTIF(Vertices[Closeness Centrality],"&gt;= "&amp;L39)-COUNTIF(Vertices[Closeness Centrality],"&gt;="&amp;L40)</f>
        <v>-4</v>
      </c>
      <c r="N39" s="62"/>
      <c r="O39" s="63">
        <f>COUNTIF(Vertices[Eigenvector Centrality],"&gt;= "&amp;N39)-COUNTIF(Vertices[Eigenvector Centrality],"&gt;="&amp;N40)</f>
        <v>-8</v>
      </c>
      <c r="P39" s="62"/>
      <c r="Q39" s="63">
        <f>COUNTIF(Vertices[Eigenvector Centrality],"&gt;= "&amp;P39)-COUNTIF(Vertices[Eigenvector Centrality],"&gt;="&amp;P40)</f>
        <v>0</v>
      </c>
      <c r="R39" s="62"/>
      <c r="S39" s="64">
        <f>COUNTIF(Vertices[Clustering Coefficient],"&gt;= "&amp;R39)-COUNTIF(Vertices[Clustering Coefficient],"&gt;="&amp;R40)</f>
        <v>-25</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22.21818181818183</v>
      </c>
      <c r="G40" s="38">
        <f>COUNTIF(Vertices[In-Degree],"&gt;= "&amp;F40)-COUNTIF(Vertices[In-Degree],"&gt;="&amp;F41)</f>
        <v>0</v>
      </c>
      <c r="H40" s="37">
        <f>H28+($H$57-$H$2)/BinDivisor</f>
        <v>11.818181818181818</v>
      </c>
      <c r="I40" s="38">
        <f>COUNTIF(Vertices[Out-Degree],"&gt;= "&amp;H40)-COUNTIF(Vertices[Out-Degree],"&gt;="&amp;H41)</f>
        <v>1</v>
      </c>
      <c r="J40" s="37">
        <f>J28+($J$57-$J$2)/BinDivisor</f>
        <v>2031.240209818181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0.027516981818181824</v>
      </c>
      <c r="O40" s="38">
        <f>COUNTIF(Vertices[Eigenvector Centrality],"&gt;= "&amp;N40)-COUNTIF(Vertices[Eigenvector Centrality],"&gt;="&amp;N41)</f>
        <v>0</v>
      </c>
      <c r="P40" s="37">
        <f>P28+($P$57-$P$2)/BinDivisor</f>
        <v>4.9318657090909115</v>
      </c>
      <c r="Q40" s="38">
        <f>COUNTIF(Vertices[PageRank],"&gt;= "&amp;P40)-COUNTIF(Vertices[PageRank],"&gt;="&amp;P41)</f>
        <v>1</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23.072727272727285</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2109.3648332727266</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0</v>
      </c>
      <c r="N41" s="39">
        <f aca="true" t="shared" si="15" ref="N41:N56">N40+($N$57-$N$2)/BinDivisor</f>
        <v>0.02857532727272728</v>
      </c>
      <c r="O41" s="40">
        <f>COUNTIF(Vertices[Eigenvector Centrality],"&gt;= "&amp;N41)-COUNTIF(Vertices[Eigenvector Centrality],"&gt;="&amp;N42)</f>
        <v>0</v>
      </c>
      <c r="P41" s="39">
        <f aca="true" t="shared" si="16" ref="P41:P56">P40+($P$57-$P$2)/BinDivisor</f>
        <v>5.109502236363639</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23.92727272727274</v>
      </c>
      <c r="G42" s="38">
        <f>COUNTIF(Vertices[In-Degree],"&gt;= "&amp;F42)-COUNTIF(Vertices[In-Degree],"&gt;="&amp;F43)</f>
        <v>0</v>
      </c>
      <c r="H42" s="37">
        <f t="shared" si="12"/>
        <v>12.727272727272728</v>
      </c>
      <c r="I42" s="38">
        <f>COUNTIF(Vertices[Out-Degree],"&gt;= "&amp;H42)-COUNTIF(Vertices[Out-Degree],"&gt;="&amp;H43)</f>
        <v>0</v>
      </c>
      <c r="J42" s="37">
        <f t="shared" si="13"/>
        <v>2187.489456727272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0.029633672727272735</v>
      </c>
      <c r="O42" s="38">
        <f>COUNTIF(Vertices[Eigenvector Centrality],"&gt;= "&amp;N42)-COUNTIF(Vertices[Eigenvector Centrality],"&gt;="&amp;N43)</f>
        <v>1</v>
      </c>
      <c r="P42" s="37">
        <f t="shared" si="16"/>
        <v>5.287138763636366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24.781818181818196</v>
      </c>
      <c r="G43" s="40">
        <f>COUNTIF(Vertices[In-Degree],"&gt;= "&amp;F43)-COUNTIF(Vertices[In-Degree],"&gt;="&amp;F44)</f>
        <v>0</v>
      </c>
      <c r="H43" s="39">
        <f t="shared" si="12"/>
        <v>13.181818181818183</v>
      </c>
      <c r="I43" s="40">
        <f>COUNTIF(Vertices[Out-Degree],"&gt;= "&amp;H43)-COUNTIF(Vertices[Out-Degree],"&gt;="&amp;H44)</f>
        <v>0</v>
      </c>
      <c r="J43" s="39">
        <f t="shared" si="13"/>
        <v>2265.614080181818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0.03069201818181819</v>
      </c>
      <c r="O43" s="40">
        <f>COUNTIF(Vertices[Eigenvector Centrality],"&gt;= "&amp;N43)-COUNTIF(Vertices[Eigenvector Centrality],"&gt;="&amp;N44)</f>
        <v>3</v>
      </c>
      <c r="P43" s="39">
        <f t="shared" si="16"/>
        <v>5.464775290909094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25.63636363636365</v>
      </c>
      <c r="G44" s="38">
        <f>COUNTIF(Vertices[In-Degree],"&gt;= "&amp;F44)-COUNTIF(Vertices[In-Degree],"&gt;="&amp;F45)</f>
        <v>0</v>
      </c>
      <c r="H44" s="37">
        <f t="shared" si="12"/>
        <v>13.636363636363638</v>
      </c>
      <c r="I44" s="38">
        <f>COUNTIF(Vertices[Out-Degree],"&gt;= "&amp;H44)-COUNTIF(Vertices[Out-Degree],"&gt;="&amp;H45)</f>
        <v>0</v>
      </c>
      <c r="J44" s="37">
        <f t="shared" si="13"/>
        <v>2343.7387036363634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0.031750363636363646</v>
      </c>
      <c r="O44" s="38">
        <f>COUNTIF(Vertices[Eigenvector Centrality],"&gt;= "&amp;N44)-COUNTIF(Vertices[Eigenvector Centrality],"&gt;="&amp;N45)</f>
        <v>0</v>
      </c>
      <c r="P44" s="37">
        <f t="shared" si="16"/>
        <v>5.642411818181821</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26.490909090909106</v>
      </c>
      <c r="G45" s="40">
        <f>COUNTIF(Vertices[In-Degree],"&gt;= "&amp;F45)-COUNTIF(Vertices[In-Degree],"&gt;="&amp;F46)</f>
        <v>1</v>
      </c>
      <c r="H45" s="39">
        <f t="shared" si="12"/>
        <v>14.090909090909093</v>
      </c>
      <c r="I45" s="40">
        <f>COUNTIF(Vertices[Out-Degree],"&gt;= "&amp;H45)-COUNTIF(Vertices[Out-Degree],"&gt;="&amp;H46)</f>
        <v>0</v>
      </c>
      <c r="J45" s="39">
        <f t="shared" si="13"/>
        <v>2421.863327090909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0.0328087090909091</v>
      </c>
      <c r="O45" s="40">
        <f>COUNTIF(Vertices[Eigenvector Centrality],"&gt;= "&amp;N45)-COUNTIF(Vertices[Eigenvector Centrality],"&gt;="&amp;N46)</f>
        <v>0</v>
      </c>
      <c r="P45" s="39">
        <f t="shared" si="16"/>
        <v>5.820048345454548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27.34545454545456</v>
      </c>
      <c r="G46" s="38">
        <f>COUNTIF(Vertices[In-Degree],"&gt;= "&amp;F46)-COUNTIF(Vertices[In-Degree],"&gt;="&amp;F47)</f>
        <v>0</v>
      </c>
      <c r="H46" s="37">
        <f t="shared" si="12"/>
        <v>14.545454545454549</v>
      </c>
      <c r="I46" s="38">
        <f>COUNTIF(Vertices[Out-Degree],"&gt;= "&amp;H46)-COUNTIF(Vertices[Out-Degree],"&gt;="&amp;H47)</f>
        <v>0</v>
      </c>
      <c r="J46" s="37">
        <f t="shared" si="13"/>
        <v>2499.9879505454546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0.03386705454545455</v>
      </c>
      <c r="O46" s="38">
        <f>COUNTIF(Vertices[Eigenvector Centrality],"&gt;= "&amp;N46)-COUNTIF(Vertices[Eigenvector Centrality],"&gt;="&amp;N47)</f>
        <v>0</v>
      </c>
      <c r="P46" s="37">
        <f t="shared" si="16"/>
        <v>5.997684872727276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28.200000000000017</v>
      </c>
      <c r="G47" s="40">
        <f>COUNTIF(Vertices[In-Degree],"&gt;= "&amp;F47)-COUNTIF(Vertices[In-Degree],"&gt;="&amp;F48)</f>
        <v>0</v>
      </c>
      <c r="H47" s="39">
        <f t="shared" si="12"/>
        <v>15.000000000000004</v>
      </c>
      <c r="I47" s="40">
        <f>COUNTIF(Vertices[Out-Degree],"&gt;= "&amp;H47)-COUNTIF(Vertices[Out-Degree],"&gt;="&amp;H48)</f>
        <v>1</v>
      </c>
      <c r="J47" s="39">
        <f t="shared" si="13"/>
        <v>2578.112574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0.0349254</v>
      </c>
      <c r="O47" s="40">
        <f>COUNTIF(Vertices[Eigenvector Centrality],"&gt;= "&amp;N47)-COUNTIF(Vertices[Eigenvector Centrality],"&gt;="&amp;N48)</f>
        <v>0</v>
      </c>
      <c r="P47" s="39">
        <f t="shared" si="16"/>
        <v>6.175321400000003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29.054545454545472</v>
      </c>
      <c r="G48" s="38">
        <f>COUNTIF(Vertices[In-Degree],"&gt;= "&amp;F48)-COUNTIF(Vertices[In-Degree],"&gt;="&amp;F49)</f>
        <v>0</v>
      </c>
      <c r="H48" s="37">
        <f t="shared" si="12"/>
        <v>15.454545454545459</v>
      </c>
      <c r="I48" s="38">
        <f>COUNTIF(Vertices[Out-Degree],"&gt;= "&amp;H48)-COUNTIF(Vertices[Out-Degree],"&gt;="&amp;H49)</f>
        <v>0</v>
      </c>
      <c r="J48" s="37">
        <f t="shared" si="13"/>
        <v>2656.237197454546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0.035983745454545454</v>
      </c>
      <c r="O48" s="38">
        <f>COUNTIF(Vertices[Eigenvector Centrality],"&gt;= "&amp;N48)-COUNTIF(Vertices[Eigenvector Centrality],"&gt;="&amp;N49)</f>
        <v>0</v>
      </c>
      <c r="P48" s="37">
        <f t="shared" si="16"/>
        <v>6.352957927272731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29.909090909090928</v>
      </c>
      <c r="G49" s="40">
        <f>COUNTIF(Vertices[In-Degree],"&gt;= "&amp;F49)-COUNTIF(Vertices[In-Degree],"&gt;="&amp;F50)</f>
        <v>0</v>
      </c>
      <c r="H49" s="39">
        <f t="shared" si="12"/>
        <v>15.909090909090914</v>
      </c>
      <c r="I49" s="40">
        <f>COUNTIF(Vertices[Out-Degree],"&gt;= "&amp;H49)-COUNTIF(Vertices[Out-Degree],"&gt;="&amp;H50)</f>
        <v>0</v>
      </c>
      <c r="J49" s="39">
        <f t="shared" si="13"/>
        <v>2734.3618209090914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0.037042090909090906</v>
      </c>
      <c r="O49" s="40">
        <f>COUNTIF(Vertices[Eigenvector Centrality],"&gt;= "&amp;N49)-COUNTIF(Vertices[Eigenvector Centrality],"&gt;="&amp;N50)</f>
        <v>0</v>
      </c>
      <c r="P49" s="39">
        <f t="shared" si="16"/>
        <v>6.530594454545458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30.763636363636383</v>
      </c>
      <c r="G50" s="38">
        <f>COUNTIF(Vertices[In-Degree],"&gt;= "&amp;F50)-COUNTIF(Vertices[In-Degree],"&gt;="&amp;F51)</f>
        <v>0</v>
      </c>
      <c r="H50" s="37">
        <f t="shared" si="12"/>
        <v>16.363636363636367</v>
      </c>
      <c r="I50" s="38">
        <f>COUNTIF(Vertices[Out-Degree],"&gt;= "&amp;H50)-COUNTIF(Vertices[Out-Degree],"&gt;="&amp;H51)</f>
        <v>0</v>
      </c>
      <c r="J50" s="37">
        <f t="shared" si="13"/>
        <v>2812.486444363637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0.03810043636363636</v>
      </c>
      <c r="O50" s="38">
        <f>COUNTIF(Vertices[Eigenvector Centrality],"&gt;= "&amp;N50)-COUNTIF(Vertices[Eigenvector Centrality],"&gt;="&amp;N51)</f>
        <v>1</v>
      </c>
      <c r="P50" s="37">
        <f t="shared" si="16"/>
        <v>6.708230981818185</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31.61818181818184</v>
      </c>
      <c r="G51" s="40">
        <f>COUNTIF(Vertices[In-Degree],"&gt;= "&amp;F51)-COUNTIF(Vertices[In-Degree],"&gt;="&amp;F52)</f>
        <v>0</v>
      </c>
      <c r="H51" s="39">
        <f t="shared" si="12"/>
        <v>16.81818181818182</v>
      </c>
      <c r="I51" s="40">
        <f>COUNTIF(Vertices[Out-Degree],"&gt;= "&amp;H51)-COUNTIF(Vertices[Out-Degree],"&gt;="&amp;H52)</f>
        <v>0</v>
      </c>
      <c r="J51" s="39">
        <f t="shared" si="13"/>
        <v>2890.6110678181826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0.03915878181818181</v>
      </c>
      <c r="O51" s="40">
        <f>COUNTIF(Vertices[Eigenvector Centrality],"&gt;= "&amp;N51)-COUNTIF(Vertices[Eigenvector Centrality],"&gt;="&amp;N52)</f>
        <v>0</v>
      </c>
      <c r="P51" s="39">
        <f t="shared" si="16"/>
        <v>6.885867509090913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32.47272727272729</v>
      </c>
      <c r="G52" s="38">
        <f>COUNTIF(Vertices[In-Degree],"&gt;= "&amp;F52)-COUNTIF(Vertices[In-Degree],"&gt;="&amp;F53)</f>
        <v>0</v>
      </c>
      <c r="H52" s="37">
        <f t="shared" si="12"/>
        <v>17.272727272727273</v>
      </c>
      <c r="I52" s="38">
        <f>COUNTIF(Vertices[Out-Degree],"&gt;= "&amp;H52)-COUNTIF(Vertices[Out-Degree],"&gt;="&amp;H53)</f>
        <v>0</v>
      </c>
      <c r="J52" s="37">
        <f t="shared" si="13"/>
        <v>2968.735691272728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0.04021712727272726</v>
      </c>
      <c r="O52" s="38">
        <f>COUNTIF(Vertices[Eigenvector Centrality],"&gt;= "&amp;N52)-COUNTIF(Vertices[Eigenvector Centrality],"&gt;="&amp;N53)</f>
        <v>0</v>
      </c>
      <c r="P52" s="37">
        <f t="shared" si="16"/>
        <v>7.06350403636364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33.32727272727274</v>
      </c>
      <c r="G53" s="40">
        <f>COUNTIF(Vertices[In-Degree],"&gt;= "&amp;F53)-COUNTIF(Vertices[In-Degree],"&gt;="&amp;F54)</f>
        <v>0</v>
      </c>
      <c r="H53" s="39">
        <f t="shared" si="12"/>
        <v>17.727272727272727</v>
      </c>
      <c r="I53" s="40">
        <f>COUNTIF(Vertices[Out-Degree],"&gt;= "&amp;H53)-COUNTIF(Vertices[Out-Degree],"&gt;="&amp;H54)</f>
        <v>0</v>
      </c>
      <c r="J53" s="39">
        <f t="shared" si="13"/>
        <v>3046.860314727274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0.041275472727272715</v>
      </c>
      <c r="O53" s="40">
        <f>COUNTIF(Vertices[Eigenvector Centrality],"&gt;= "&amp;N53)-COUNTIF(Vertices[Eigenvector Centrality],"&gt;="&amp;N54)</f>
        <v>0</v>
      </c>
      <c r="P53" s="39">
        <f t="shared" si="16"/>
        <v>7.2411405636363675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34.181818181818194</v>
      </c>
      <c r="G54" s="38">
        <f>COUNTIF(Vertices[In-Degree],"&gt;= "&amp;F54)-COUNTIF(Vertices[In-Degree],"&gt;="&amp;F55)</f>
        <v>0</v>
      </c>
      <c r="H54" s="37">
        <f t="shared" si="12"/>
        <v>18.18181818181818</v>
      </c>
      <c r="I54" s="38">
        <f>COUNTIF(Vertices[Out-Degree],"&gt;= "&amp;H54)-COUNTIF(Vertices[Out-Degree],"&gt;="&amp;H55)</f>
        <v>0</v>
      </c>
      <c r="J54" s="37">
        <f t="shared" si="13"/>
        <v>3124.9849381818194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0.04233381818181817</v>
      </c>
      <c r="O54" s="38">
        <f>COUNTIF(Vertices[Eigenvector Centrality],"&gt;= "&amp;N54)-COUNTIF(Vertices[Eigenvector Centrality],"&gt;="&amp;N55)</f>
        <v>0</v>
      </c>
      <c r="P54" s="37">
        <f t="shared" si="16"/>
        <v>7.418777090909095</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35.036363636363646</v>
      </c>
      <c r="G55" s="40">
        <f>COUNTIF(Vertices[In-Degree],"&gt;= "&amp;F55)-COUNTIF(Vertices[In-Degree],"&gt;="&amp;F56)</f>
        <v>0</v>
      </c>
      <c r="H55" s="39">
        <f t="shared" si="12"/>
        <v>18.636363636363633</v>
      </c>
      <c r="I55" s="40">
        <f>COUNTIF(Vertices[Out-Degree],"&gt;= "&amp;H55)-COUNTIF(Vertices[Out-Degree],"&gt;="&amp;H56)</f>
        <v>0</v>
      </c>
      <c r="J55" s="39">
        <f t="shared" si="13"/>
        <v>3203.109561636365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0.04339216363636362</v>
      </c>
      <c r="O55" s="40">
        <f>COUNTIF(Vertices[Eigenvector Centrality],"&gt;= "&amp;N55)-COUNTIF(Vertices[Eigenvector Centrality],"&gt;="&amp;N56)</f>
        <v>0</v>
      </c>
      <c r="P55" s="39">
        <f t="shared" si="16"/>
        <v>7.596413618181822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35.8909090909091</v>
      </c>
      <c r="G56" s="38">
        <f>COUNTIF(Vertices[In-Degree],"&gt;= "&amp;F56)-COUNTIF(Vertices[In-Degree],"&gt;="&amp;F57)</f>
        <v>0</v>
      </c>
      <c r="H56" s="37">
        <f t="shared" si="12"/>
        <v>19.090909090909086</v>
      </c>
      <c r="I56" s="38">
        <f>COUNTIF(Vertices[Out-Degree],"&gt;= "&amp;H56)-COUNTIF(Vertices[Out-Degree],"&gt;="&amp;H57)</f>
        <v>0</v>
      </c>
      <c r="J56" s="37">
        <f t="shared" si="13"/>
        <v>3281.2341850909106</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0.04445050909090907</v>
      </c>
      <c r="O56" s="38">
        <f>COUNTIF(Vertices[Eigenvector Centrality],"&gt;= "&amp;N56)-COUNTIF(Vertices[Eigenvector Centrality],"&gt;="&amp;N57)</f>
        <v>2</v>
      </c>
      <c r="P56" s="37">
        <f t="shared" si="16"/>
        <v>7.77405014545455</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47</v>
      </c>
      <c r="G57" s="42">
        <f>COUNTIF(Vertices[In-Degree],"&gt;= "&amp;F57)-COUNTIF(Vertices[In-Degree],"&gt;="&amp;F58)</f>
        <v>1</v>
      </c>
      <c r="H57" s="41">
        <f>MAX(Vertices[Out-Degree])</f>
        <v>25</v>
      </c>
      <c r="I57" s="42">
        <f>COUNTIF(Vertices[Out-Degree],"&gt;= "&amp;H57)-COUNTIF(Vertices[Out-Degree],"&gt;="&amp;H58)</f>
        <v>1</v>
      </c>
      <c r="J57" s="41">
        <f>MAX(Vertices[Betweenness Centrality])</f>
        <v>4296.85429</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0.058209</v>
      </c>
      <c r="O57" s="42">
        <f>COUNTIF(Vertices[Eigenvector Centrality],"&gt;= "&amp;N57)-COUNTIF(Vertices[Eigenvector Centrality],"&gt;="&amp;N58)</f>
        <v>1</v>
      </c>
      <c r="P57" s="41">
        <f>MAX(Vertices[PageRank])</f>
        <v>10.083325</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47</v>
      </c>
    </row>
    <row r="71" spans="1:2" ht="15">
      <c r="A71" s="33" t="s">
        <v>90</v>
      </c>
      <c r="B71" s="47">
        <f>_xlfn.IFERROR(AVERAGE(Vertices[In-Degree]),NoMetricMessage)</f>
        <v>2.5045045045045047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2.5045045045045047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4296.85429</v>
      </c>
    </row>
    <row r="99" spans="1:2" ht="15">
      <c r="A99" s="33" t="s">
        <v>102</v>
      </c>
      <c r="B99" s="47">
        <f>_xlfn.IFERROR(AVERAGE(Vertices[Betweenness Centrality]),NoMetricMessage)</f>
        <v>143.94594596396396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0.039600414414414344</v>
      </c>
    </row>
    <row r="114" spans="1:2" ht="15">
      <c r="A114" s="33" t="s">
        <v>109</v>
      </c>
      <c r="B114" s="47">
        <f>_xlfn.IFERROR(MEDIAN(Vertices[Closeness Centrality]),NoMetricMessage)</f>
        <v>0.003891</v>
      </c>
    </row>
    <row r="125" spans="1:2" ht="15">
      <c r="A125" s="33" t="s">
        <v>112</v>
      </c>
      <c r="B125" s="47">
        <f>IF(COUNT(Vertices[Eigenvector Centrality])&gt;0,N2,NoMetricMessage)</f>
        <v>0</v>
      </c>
    </row>
    <row r="126" spans="1:2" ht="15">
      <c r="A126" s="33" t="s">
        <v>113</v>
      </c>
      <c r="B126" s="47">
        <f>IF(COUNT(Vertices[Eigenvector Centrality])&gt;0,N57,NoMetricMessage)</f>
        <v>0.058209</v>
      </c>
    </row>
    <row r="127" spans="1:2" ht="15">
      <c r="A127" s="33" t="s">
        <v>114</v>
      </c>
      <c r="B127" s="47">
        <f>_xlfn.IFERROR(AVERAGE(Vertices[Eigenvector Centrality]),NoMetricMessage)</f>
        <v>0.009009081081081088</v>
      </c>
    </row>
    <row r="128" spans="1:2" ht="15">
      <c r="A128" s="33" t="s">
        <v>115</v>
      </c>
      <c r="B128" s="47">
        <f>_xlfn.IFERROR(MEDIAN(Vertices[Eigenvector Centrality]),NoMetricMessage)</f>
        <v>0.004793</v>
      </c>
    </row>
    <row r="139" spans="1:2" ht="15">
      <c r="A139" s="33" t="s">
        <v>140</v>
      </c>
      <c r="B139" s="47">
        <f>IF(COUNT(Vertices[PageRank])&gt;0,P2,NoMetricMessage)</f>
        <v>0.313316</v>
      </c>
    </row>
    <row r="140" spans="1:2" ht="15">
      <c r="A140" s="33" t="s">
        <v>141</v>
      </c>
      <c r="B140" s="47">
        <f>IF(COUNT(Vertices[PageRank])&gt;0,P57,NoMetricMessage)</f>
        <v>10.083325</v>
      </c>
    </row>
    <row r="141" spans="1:2" ht="15">
      <c r="A141" s="33" t="s">
        <v>142</v>
      </c>
      <c r="B141" s="47">
        <f>_xlfn.IFERROR(AVERAGE(Vertices[PageRank]),NoMetricMessage)</f>
        <v>0.9999949639639633</v>
      </c>
    </row>
    <row r="142" spans="1:2" ht="15">
      <c r="A142" s="33" t="s">
        <v>143</v>
      </c>
      <c r="B142" s="47">
        <f>_xlfn.IFERROR(MEDIAN(Vertices[PageRank]),NoMetricMessage)</f>
        <v>0.656643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0.2039477194800137</v>
      </c>
    </row>
    <row r="156" spans="1:2" ht="15">
      <c r="A156" s="33" t="s">
        <v>121</v>
      </c>
      <c r="B156" s="47">
        <f>_xlfn.IFERROR(MEDIAN(Vertices[Clustering Coefficient]),NoMetricMessage)</f>
        <v>0.09971509971509972</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3397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3388</v>
      </c>
    </row>
    <row r="8" spans="1:11" ht="15">
      <c r="A8"/>
      <c r="B8">
        <v>2</v>
      </c>
      <c r="C8">
        <v>2</v>
      </c>
      <c r="D8" t="s">
        <v>61</v>
      </c>
      <c r="E8" t="s">
        <v>61</v>
      </c>
      <c r="H8" t="s">
        <v>73</v>
      </c>
      <c r="J8" t="s">
        <v>175</v>
      </c>
      <c r="K8" t="s">
        <v>3381</v>
      </c>
    </row>
    <row r="9" spans="1:11" ht="409.5">
      <c r="A9"/>
      <c r="B9">
        <v>3</v>
      </c>
      <c r="C9">
        <v>4</v>
      </c>
      <c r="D9" t="s">
        <v>62</v>
      </c>
      <c r="E9" t="s">
        <v>62</v>
      </c>
      <c r="H9" t="s">
        <v>74</v>
      </c>
      <c r="J9" t="s">
        <v>3387</v>
      </c>
      <c r="K9" s="13" t="s">
        <v>3398</v>
      </c>
    </row>
    <row r="10" spans="1:11" ht="409.5">
      <c r="A10"/>
      <c r="B10">
        <v>4</v>
      </c>
      <c r="D10" t="s">
        <v>63</v>
      </c>
      <c r="E10" t="s">
        <v>63</v>
      </c>
      <c r="H10" t="s">
        <v>75</v>
      </c>
      <c r="J10" t="s">
        <v>3395</v>
      </c>
      <c r="K10" s="120" t="s">
        <v>3399</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2807</v>
      </c>
      <c r="B2" s="102" t="s">
        <v>2808</v>
      </c>
      <c r="C2" s="52" t="s">
        <v>2809</v>
      </c>
    </row>
    <row r="3" spans="1:3" ht="15">
      <c r="A3" s="101" t="s">
        <v>2786</v>
      </c>
      <c r="B3" s="101" t="s">
        <v>2786</v>
      </c>
      <c r="C3" s="34">
        <v>134</v>
      </c>
    </row>
    <row r="4" spans="1:3" ht="15">
      <c r="A4" s="119" t="s">
        <v>2786</v>
      </c>
      <c r="B4" s="118" t="s">
        <v>2787</v>
      </c>
      <c r="C4" s="34">
        <v>1</v>
      </c>
    </row>
    <row r="5" spans="1:3" ht="15">
      <c r="A5" s="119" t="s">
        <v>2786</v>
      </c>
      <c r="B5" s="118" t="s">
        <v>2788</v>
      </c>
      <c r="C5" s="34">
        <v>8</v>
      </c>
    </row>
    <row r="6" spans="1:3" ht="15">
      <c r="A6" s="119" t="s">
        <v>2786</v>
      </c>
      <c r="B6" s="118" t="s">
        <v>2789</v>
      </c>
      <c r="C6" s="34">
        <v>3</v>
      </c>
    </row>
    <row r="7" spans="1:3" ht="15">
      <c r="A7" s="119" t="s">
        <v>2787</v>
      </c>
      <c r="B7" s="118" t="s">
        <v>2786</v>
      </c>
      <c r="C7" s="34">
        <v>107</v>
      </c>
    </row>
    <row r="8" spans="1:3" ht="15">
      <c r="A8" s="119" t="s">
        <v>2787</v>
      </c>
      <c r="B8" s="118" t="s">
        <v>2787</v>
      </c>
      <c r="C8" s="34">
        <v>161</v>
      </c>
    </row>
    <row r="9" spans="1:3" ht="15">
      <c r="A9" s="119" t="s">
        <v>2787</v>
      </c>
      <c r="B9" s="118" t="s">
        <v>2788</v>
      </c>
      <c r="C9" s="34">
        <v>10</v>
      </c>
    </row>
    <row r="10" spans="1:3" ht="15">
      <c r="A10" s="119" t="s">
        <v>2787</v>
      </c>
      <c r="B10" s="118" t="s">
        <v>2789</v>
      </c>
      <c r="C10" s="34">
        <v>13</v>
      </c>
    </row>
    <row r="11" spans="1:3" ht="15">
      <c r="A11" s="119" t="s">
        <v>2788</v>
      </c>
      <c r="B11" s="118" t="s">
        <v>2786</v>
      </c>
      <c r="C11" s="34">
        <v>27</v>
      </c>
    </row>
    <row r="12" spans="1:3" ht="15">
      <c r="A12" s="119" t="s">
        <v>2788</v>
      </c>
      <c r="B12" s="118" t="s">
        <v>2787</v>
      </c>
      <c r="C12" s="34">
        <v>6</v>
      </c>
    </row>
    <row r="13" spans="1:3" ht="15">
      <c r="A13" s="119" t="s">
        <v>2788</v>
      </c>
      <c r="B13" s="118" t="s">
        <v>2788</v>
      </c>
      <c r="C13" s="34">
        <v>100</v>
      </c>
    </row>
    <row r="14" spans="1:3" ht="15">
      <c r="A14" s="119" t="s">
        <v>2788</v>
      </c>
      <c r="B14" s="118" t="s">
        <v>2789</v>
      </c>
      <c r="C14" s="34">
        <v>3</v>
      </c>
    </row>
    <row r="15" spans="1:3" ht="15">
      <c r="A15" s="119" t="s">
        <v>2788</v>
      </c>
      <c r="B15" s="118" t="s">
        <v>2790</v>
      </c>
      <c r="C15" s="34">
        <v>2</v>
      </c>
    </row>
    <row r="16" spans="1:3" ht="15">
      <c r="A16" s="119" t="s">
        <v>2789</v>
      </c>
      <c r="B16" s="118" t="s">
        <v>2786</v>
      </c>
      <c r="C16" s="34">
        <v>13</v>
      </c>
    </row>
    <row r="17" spans="1:3" ht="15">
      <c r="A17" s="119" t="s">
        <v>2789</v>
      </c>
      <c r="B17" s="118" t="s">
        <v>2787</v>
      </c>
      <c r="C17" s="34">
        <v>9</v>
      </c>
    </row>
    <row r="18" spans="1:3" ht="15">
      <c r="A18" s="119" t="s">
        <v>2789</v>
      </c>
      <c r="B18" s="118" t="s">
        <v>2788</v>
      </c>
      <c r="C18" s="34">
        <v>4</v>
      </c>
    </row>
    <row r="19" spans="1:3" ht="15">
      <c r="A19" s="119" t="s">
        <v>2789</v>
      </c>
      <c r="B19" s="118" t="s">
        <v>2789</v>
      </c>
      <c r="C19" s="34">
        <v>60</v>
      </c>
    </row>
    <row r="20" spans="1:3" ht="15">
      <c r="A20" s="119" t="s">
        <v>2790</v>
      </c>
      <c r="B20" s="118" t="s">
        <v>2788</v>
      </c>
      <c r="C20" s="34">
        <v>7</v>
      </c>
    </row>
    <row r="21" spans="1:3" ht="15">
      <c r="A21" s="119" t="s">
        <v>2790</v>
      </c>
      <c r="B21" s="118" t="s">
        <v>2790</v>
      </c>
      <c r="C21" s="34">
        <v>14</v>
      </c>
    </row>
    <row r="22" spans="1:3" ht="15">
      <c r="A22" s="119" t="s">
        <v>2791</v>
      </c>
      <c r="B22" s="118" t="s">
        <v>2791</v>
      </c>
      <c r="C22" s="34">
        <v>13</v>
      </c>
    </row>
    <row r="23" spans="1:3" ht="15">
      <c r="A23" s="119" t="s">
        <v>2792</v>
      </c>
      <c r="B23" s="118" t="s">
        <v>2787</v>
      </c>
      <c r="C23" s="34">
        <v>2</v>
      </c>
    </row>
    <row r="24" spans="1:3" ht="15">
      <c r="A24" s="119" t="s">
        <v>2792</v>
      </c>
      <c r="B24" s="118" t="s">
        <v>2792</v>
      </c>
      <c r="C24" s="34">
        <v>9</v>
      </c>
    </row>
    <row r="25" spans="1:3" ht="15">
      <c r="A25" s="119" t="s">
        <v>2793</v>
      </c>
      <c r="B25" s="118" t="s">
        <v>2793</v>
      </c>
      <c r="C25" s="34">
        <v>2</v>
      </c>
    </row>
    <row r="26" spans="1:3" ht="15">
      <c r="A26" s="119" t="s">
        <v>2794</v>
      </c>
      <c r="B26" s="118" t="s">
        <v>2794</v>
      </c>
      <c r="C26"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2814</v>
      </c>
      <c r="B1" s="13" t="s">
        <v>2815</v>
      </c>
      <c r="C1" s="13" t="s">
        <v>2816</v>
      </c>
      <c r="D1" s="13" t="s">
        <v>2820</v>
      </c>
      <c r="E1" s="13" t="s">
        <v>2819</v>
      </c>
      <c r="F1" s="13" t="s">
        <v>2822</v>
      </c>
      <c r="G1" s="13" t="s">
        <v>2821</v>
      </c>
      <c r="H1" s="13" t="s">
        <v>2824</v>
      </c>
      <c r="I1" s="13" t="s">
        <v>2823</v>
      </c>
      <c r="J1" s="13" t="s">
        <v>2826</v>
      </c>
      <c r="K1" s="78" t="s">
        <v>2825</v>
      </c>
      <c r="L1" s="78" t="s">
        <v>2828</v>
      </c>
      <c r="M1" s="13" t="s">
        <v>2827</v>
      </c>
      <c r="N1" s="13" t="s">
        <v>2830</v>
      </c>
      <c r="O1" s="78" t="s">
        <v>2829</v>
      </c>
      <c r="P1" s="78" t="s">
        <v>2832</v>
      </c>
      <c r="Q1" s="78" t="s">
        <v>2831</v>
      </c>
      <c r="R1" s="78" t="s">
        <v>2834</v>
      </c>
      <c r="S1" s="13" t="s">
        <v>2833</v>
      </c>
      <c r="T1" s="13" t="s">
        <v>2835</v>
      </c>
    </row>
    <row r="2" spans="1:20" ht="15">
      <c r="A2" s="83" t="s">
        <v>755</v>
      </c>
      <c r="B2" s="78">
        <v>9</v>
      </c>
      <c r="C2" s="83" t="s">
        <v>2817</v>
      </c>
      <c r="D2" s="78">
        <v>4</v>
      </c>
      <c r="E2" s="83" t="s">
        <v>755</v>
      </c>
      <c r="F2" s="78">
        <v>6</v>
      </c>
      <c r="G2" s="83" t="s">
        <v>745</v>
      </c>
      <c r="H2" s="78">
        <v>2</v>
      </c>
      <c r="I2" s="83" t="s">
        <v>755</v>
      </c>
      <c r="J2" s="78">
        <v>3</v>
      </c>
      <c r="K2" s="78"/>
      <c r="L2" s="78"/>
      <c r="M2" s="83" t="s">
        <v>744</v>
      </c>
      <c r="N2" s="78">
        <v>2</v>
      </c>
      <c r="O2" s="78"/>
      <c r="P2" s="78"/>
      <c r="Q2" s="78"/>
      <c r="R2" s="78"/>
      <c r="S2" s="83" t="s">
        <v>749</v>
      </c>
      <c r="T2" s="78">
        <v>2</v>
      </c>
    </row>
    <row r="3" spans="1:20" ht="15">
      <c r="A3" s="83" t="s">
        <v>749</v>
      </c>
      <c r="B3" s="78">
        <v>9</v>
      </c>
      <c r="C3" s="83" t="s">
        <v>771</v>
      </c>
      <c r="D3" s="78">
        <v>4</v>
      </c>
      <c r="E3" s="83" t="s">
        <v>756</v>
      </c>
      <c r="F3" s="78">
        <v>5</v>
      </c>
      <c r="G3" s="83" t="s">
        <v>746</v>
      </c>
      <c r="H3" s="78">
        <v>2</v>
      </c>
      <c r="I3" s="83" t="s">
        <v>756</v>
      </c>
      <c r="J3" s="78">
        <v>3</v>
      </c>
      <c r="K3" s="78"/>
      <c r="L3" s="78"/>
      <c r="M3" s="83" t="s">
        <v>746</v>
      </c>
      <c r="N3" s="78">
        <v>1</v>
      </c>
      <c r="O3" s="78"/>
      <c r="P3" s="78"/>
      <c r="Q3" s="78"/>
      <c r="R3" s="78"/>
      <c r="S3" s="83" t="s">
        <v>748</v>
      </c>
      <c r="T3" s="78">
        <v>1</v>
      </c>
    </row>
    <row r="4" spans="1:20" ht="15">
      <c r="A4" s="83" t="s">
        <v>757</v>
      </c>
      <c r="B4" s="78">
        <v>8</v>
      </c>
      <c r="C4" s="83" t="s">
        <v>773</v>
      </c>
      <c r="D4" s="78">
        <v>4</v>
      </c>
      <c r="E4" s="83" t="s">
        <v>757</v>
      </c>
      <c r="F4" s="78">
        <v>5</v>
      </c>
      <c r="G4" s="83" t="s">
        <v>749</v>
      </c>
      <c r="H4" s="78">
        <v>2</v>
      </c>
      <c r="I4" s="83" t="s">
        <v>757</v>
      </c>
      <c r="J4" s="78">
        <v>3</v>
      </c>
      <c r="K4" s="78"/>
      <c r="L4" s="78"/>
      <c r="M4" s="83" t="s">
        <v>745</v>
      </c>
      <c r="N4" s="78">
        <v>1</v>
      </c>
      <c r="O4" s="78"/>
      <c r="P4" s="78"/>
      <c r="Q4" s="78"/>
      <c r="R4" s="78"/>
      <c r="S4" s="83" t="s">
        <v>745</v>
      </c>
      <c r="T4" s="78">
        <v>1</v>
      </c>
    </row>
    <row r="5" spans="1:20" ht="15">
      <c r="A5" s="83" t="s">
        <v>756</v>
      </c>
      <c r="B5" s="78">
        <v>8</v>
      </c>
      <c r="C5" s="83" t="s">
        <v>769</v>
      </c>
      <c r="D5" s="78">
        <v>2</v>
      </c>
      <c r="E5" s="83" t="s">
        <v>758</v>
      </c>
      <c r="F5" s="78">
        <v>3</v>
      </c>
      <c r="G5" s="83" t="s">
        <v>748</v>
      </c>
      <c r="H5" s="78">
        <v>2</v>
      </c>
      <c r="I5" s="83" t="s">
        <v>746</v>
      </c>
      <c r="J5" s="78">
        <v>3</v>
      </c>
      <c r="K5" s="78"/>
      <c r="L5" s="78"/>
      <c r="M5" s="83" t="s">
        <v>750</v>
      </c>
      <c r="N5" s="78">
        <v>1</v>
      </c>
      <c r="O5" s="78"/>
      <c r="P5" s="78"/>
      <c r="Q5" s="78"/>
      <c r="R5" s="78"/>
      <c r="S5" s="83" t="s">
        <v>746</v>
      </c>
      <c r="T5" s="78">
        <v>1</v>
      </c>
    </row>
    <row r="6" spans="1:20" ht="15">
      <c r="A6" s="83" t="s">
        <v>746</v>
      </c>
      <c r="B6" s="78">
        <v>8</v>
      </c>
      <c r="C6" s="83" t="s">
        <v>2818</v>
      </c>
      <c r="D6" s="78">
        <v>2</v>
      </c>
      <c r="E6" s="83" t="s">
        <v>749</v>
      </c>
      <c r="F6" s="78">
        <v>2</v>
      </c>
      <c r="G6" s="83" t="s">
        <v>744</v>
      </c>
      <c r="H6" s="78">
        <v>1</v>
      </c>
      <c r="I6" s="83" t="s">
        <v>745</v>
      </c>
      <c r="J6" s="78">
        <v>2</v>
      </c>
      <c r="K6" s="78"/>
      <c r="L6" s="78"/>
      <c r="M6" s="83" t="s">
        <v>751</v>
      </c>
      <c r="N6" s="78">
        <v>1</v>
      </c>
      <c r="O6" s="78"/>
      <c r="P6" s="78"/>
      <c r="Q6" s="78"/>
      <c r="R6" s="78"/>
      <c r="S6" s="78"/>
      <c r="T6" s="78"/>
    </row>
    <row r="7" spans="1:20" ht="15">
      <c r="A7" s="83" t="s">
        <v>745</v>
      </c>
      <c r="B7" s="78">
        <v>8</v>
      </c>
      <c r="C7" s="83" t="s">
        <v>772</v>
      </c>
      <c r="D7" s="78">
        <v>2</v>
      </c>
      <c r="E7" s="83" t="s">
        <v>753</v>
      </c>
      <c r="F7" s="78">
        <v>2</v>
      </c>
      <c r="G7" s="83" t="s">
        <v>760</v>
      </c>
      <c r="H7" s="78">
        <v>1</v>
      </c>
      <c r="I7" s="83" t="s">
        <v>744</v>
      </c>
      <c r="J7" s="78">
        <v>2</v>
      </c>
      <c r="K7" s="78"/>
      <c r="L7" s="78"/>
      <c r="M7" s="83" t="s">
        <v>753</v>
      </c>
      <c r="N7" s="78">
        <v>1</v>
      </c>
      <c r="O7" s="78"/>
      <c r="P7" s="78"/>
      <c r="Q7" s="78"/>
      <c r="R7" s="78"/>
      <c r="S7" s="78"/>
      <c r="T7" s="78"/>
    </row>
    <row r="8" spans="1:20" ht="15">
      <c r="A8" s="83" t="s">
        <v>744</v>
      </c>
      <c r="B8" s="78">
        <v>7</v>
      </c>
      <c r="C8" s="83" t="s">
        <v>775</v>
      </c>
      <c r="D8" s="78">
        <v>1</v>
      </c>
      <c r="E8" s="83" t="s">
        <v>767</v>
      </c>
      <c r="F8" s="78">
        <v>1</v>
      </c>
      <c r="G8" s="83" t="s">
        <v>768</v>
      </c>
      <c r="H8" s="78">
        <v>1</v>
      </c>
      <c r="I8" s="83" t="s">
        <v>749</v>
      </c>
      <c r="J8" s="78">
        <v>2</v>
      </c>
      <c r="K8" s="78"/>
      <c r="L8" s="78"/>
      <c r="M8" s="78"/>
      <c r="N8" s="78"/>
      <c r="O8" s="78"/>
      <c r="P8" s="78"/>
      <c r="Q8" s="78"/>
      <c r="R8" s="78"/>
      <c r="S8" s="78"/>
      <c r="T8" s="78"/>
    </row>
    <row r="9" spans="1:20" ht="15">
      <c r="A9" s="83" t="s">
        <v>748</v>
      </c>
      <c r="B9" s="78">
        <v>5</v>
      </c>
      <c r="C9" s="83" t="s">
        <v>776</v>
      </c>
      <c r="D9" s="78">
        <v>1</v>
      </c>
      <c r="E9" s="83" t="s">
        <v>765</v>
      </c>
      <c r="F9" s="78">
        <v>1</v>
      </c>
      <c r="G9" s="78"/>
      <c r="H9" s="78"/>
      <c r="I9" s="83" t="s">
        <v>758</v>
      </c>
      <c r="J9" s="78">
        <v>1</v>
      </c>
      <c r="K9" s="78"/>
      <c r="L9" s="78"/>
      <c r="M9" s="78"/>
      <c r="N9" s="78"/>
      <c r="O9" s="78"/>
      <c r="P9" s="78"/>
      <c r="Q9" s="78"/>
      <c r="R9" s="78"/>
      <c r="S9" s="78"/>
      <c r="T9" s="78"/>
    </row>
    <row r="10" spans="1:20" ht="15">
      <c r="A10" s="83" t="s">
        <v>758</v>
      </c>
      <c r="B10" s="78">
        <v>4</v>
      </c>
      <c r="C10" s="83" t="s">
        <v>777</v>
      </c>
      <c r="D10" s="78">
        <v>1</v>
      </c>
      <c r="E10" s="83" t="s">
        <v>748</v>
      </c>
      <c r="F10" s="78">
        <v>1</v>
      </c>
      <c r="G10" s="78"/>
      <c r="H10" s="78"/>
      <c r="I10" s="83" t="s">
        <v>748</v>
      </c>
      <c r="J10" s="78">
        <v>1</v>
      </c>
      <c r="K10" s="78"/>
      <c r="L10" s="78"/>
      <c r="M10" s="78"/>
      <c r="N10" s="78"/>
      <c r="O10" s="78"/>
      <c r="P10" s="78"/>
      <c r="Q10" s="78"/>
      <c r="R10" s="78"/>
      <c r="S10" s="78"/>
      <c r="T10" s="78"/>
    </row>
    <row r="11" spans="1:20" ht="15">
      <c r="A11" s="83" t="s">
        <v>753</v>
      </c>
      <c r="B11" s="78">
        <v>4</v>
      </c>
      <c r="C11" s="83" t="s">
        <v>778</v>
      </c>
      <c r="D11" s="78">
        <v>1</v>
      </c>
      <c r="E11" s="83" t="s">
        <v>762</v>
      </c>
      <c r="F11" s="78">
        <v>1</v>
      </c>
      <c r="G11" s="78"/>
      <c r="H11" s="78"/>
      <c r="I11" s="83" t="s">
        <v>779</v>
      </c>
      <c r="J11" s="78">
        <v>1</v>
      </c>
      <c r="K11" s="78"/>
      <c r="L11" s="78"/>
      <c r="M11" s="78"/>
      <c r="N11" s="78"/>
      <c r="O11" s="78"/>
      <c r="P11" s="78"/>
      <c r="Q11" s="78"/>
      <c r="R11" s="78"/>
      <c r="S11" s="78"/>
      <c r="T11" s="78"/>
    </row>
    <row r="14" spans="1:20" ht="15" customHeight="1">
      <c r="A14" s="13" t="s">
        <v>2843</v>
      </c>
      <c r="B14" s="13" t="s">
        <v>2815</v>
      </c>
      <c r="C14" s="13" t="s">
        <v>2844</v>
      </c>
      <c r="D14" s="13" t="s">
        <v>2820</v>
      </c>
      <c r="E14" s="13" t="s">
        <v>2845</v>
      </c>
      <c r="F14" s="13" t="s">
        <v>2822</v>
      </c>
      <c r="G14" s="13" t="s">
        <v>2846</v>
      </c>
      <c r="H14" s="13" t="s">
        <v>2824</v>
      </c>
      <c r="I14" s="13" t="s">
        <v>2847</v>
      </c>
      <c r="J14" s="13" t="s">
        <v>2826</v>
      </c>
      <c r="K14" s="78" t="s">
        <v>2848</v>
      </c>
      <c r="L14" s="78" t="s">
        <v>2828</v>
      </c>
      <c r="M14" s="13" t="s">
        <v>2849</v>
      </c>
      <c r="N14" s="13" t="s">
        <v>2830</v>
      </c>
      <c r="O14" s="78" t="s">
        <v>2850</v>
      </c>
      <c r="P14" s="78" t="s">
        <v>2832</v>
      </c>
      <c r="Q14" s="78" t="s">
        <v>2851</v>
      </c>
      <c r="R14" s="78" t="s">
        <v>2834</v>
      </c>
      <c r="S14" s="13" t="s">
        <v>2852</v>
      </c>
      <c r="T14" s="13" t="s">
        <v>2835</v>
      </c>
    </row>
    <row r="15" spans="1:20" ht="15">
      <c r="A15" s="78" t="s">
        <v>780</v>
      </c>
      <c r="B15" s="78">
        <v>85</v>
      </c>
      <c r="C15" s="78" t="s">
        <v>785</v>
      </c>
      <c r="D15" s="78">
        <v>20</v>
      </c>
      <c r="E15" s="78" t="s">
        <v>780</v>
      </c>
      <c r="F15" s="78">
        <v>32</v>
      </c>
      <c r="G15" s="78" t="s">
        <v>780</v>
      </c>
      <c r="H15" s="78">
        <v>11</v>
      </c>
      <c r="I15" s="78" t="s">
        <v>780</v>
      </c>
      <c r="J15" s="78">
        <v>23</v>
      </c>
      <c r="K15" s="78"/>
      <c r="L15" s="78"/>
      <c r="M15" s="78" t="s">
        <v>780</v>
      </c>
      <c r="N15" s="78">
        <v>6</v>
      </c>
      <c r="O15" s="78"/>
      <c r="P15" s="78"/>
      <c r="Q15" s="78"/>
      <c r="R15" s="78"/>
      <c r="S15" s="78" t="s">
        <v>780</v>
      </c>
      <c r="T15" s="78">
        <v>5</v>
      </c>
    </row>
    <row r="16" spans="1:20" ht="15">
      <c r="A16" s="78" t="s">
        <v>785</v>
      </c>
      <c r="B16" s="78">
        <v>20</v>
      </c>
      <c r="C16" s="78" t="s">
        <v>780</v>
      </c>
      <c r="D16" s="78">
        <v>8</v>
      </c>
      <c r="E16" s="78" t="s">
        <v>784</v>
      </c>
      <c r="F16" s="78">
        <v>1</v>
      </c>
      <c r="G16" s="78"/>
      <c r="H16" s="78"/>
      <c r="I16" s="78" t="s">
        <v>784</v>
      </c>
      <c r="J16" s="78">
        <v>1</v>
      </c>
      <c r="K16" s="78"/>
      <c r="L16" s="78"/>
      <c r="M16" s="78" t="s">
        <v>781</v>
      </c>
      <c r="N16" s="78">
        <v>1</v>
      </c>
      <c r="O16" s="78"/>
      <c r="P16" s="78"/>
      <c r="Q16" s="78"/>
      <c r="R16" s="78"/>
      <c r="S16" s="78"/>
      <c r="T16" s="78"/>
    </row>
    <row r="17" spans="1:20" ht="15">
      <c r="A17" s="78" t="s">
        <v>784</v>
      </c>
      <c r="B17" s="78">
        <v>2</v>
      </c>
      <c r="C17" s="78" t="s">
        <v>782</v>
      </c>
      <c r="D17" s="78">
        <v>1</v>
      </c>
      <c r="E17" s="78"/>
      <c r="F17" s="78"/>
      <c r="G17" s="78"/>
      <c r="H17" s="78"/>
      <c r="I17" s="78"/>
      <c r="J17" s="78"/>
      <c r="K17" s="78"/>
      <c r="L17" s="78"/>
      <c r="M17" s="78"/>
      <c r="N17" s="78"/>
      <c r="O17" s="78"/>
      <c r="P17" s="78"/>
      <c r="Q17" s="78"/>
      <c r="R17" s="78"/>
      <c r="S17" s="78"/>
      <c r="T17" s="78"/>
    </row>
    <row r="18" spans="1:20" ht="15">
      <c r="A18" s="78" t="s">
        <v>781</v>
      </c>
      <c r="B18" s="78">
        <v>1</v>
      </c>
      <c r="C18" s="78"/>
      <c r="D18" s="78"/>
      <c r="E18" s="78"/>
      <c r="F18" s="78"/>
      <c r="G18" s="78"/>
      <c r="H18" s="78"/>
      <c r="I18" s="78"/>
      <c r="J18" s="78"/>
      <c r="K18" s="78"/>
      <c r="L18" s="78"/>
      <c r="M18" s="78"/>
      <c r="N18" s="78"/>
      <c r="O18" s="78"/>
      <c r="P18" s="78"/>
      <c r="Q18" s="78"/>
      <c r="R18" s="78"/>
      <c r="S18" s="78"/>
      <c r="T18" s="78"/>
    </row>
    <row r="19" spans="1:20" ht="15">
      <c r="A19" s="78" t="s">
        <v>782</v>
      </c>
      <c r="B19" s="78">
        <v>1</v>
      </c>
      <c r="C19" s="78"/>
      <c r="D19" s="78"/>
      <c r="E19" s="78"/>
      <c r="F19" s="78"/>
      <c r="G19" s="78"/>
      <c r="H19" s="78"/>
      <c r="I19" s="78"/>
      <c r="J19" s="78"/>
      <c r="K19" s="78"/>
      <c r="L19" s="78"/>
      <c r="M19" s="78"/>
      <c r="N19" s="78"/>
      <c r="O19" s="78"/>
      <c r="P19" s="78"/>
      <c r="Q19" s="78"/>
      <c r="R19" s="78"/>
      <c r="S19" s="78"/>
      <c r="T19" s="78"/>
    </row>
    <row r="22" spans="1:20" ht="15" customHeight="1">
      <c r="A22" s="13" t="s">
        <v>2857</v>
      </c>
      <c r="B22" s="13" t="s">
        <v>2815</v>
      </c>
      <c r="C22" s="13" t="s">
        <v>2866</v>
      </c>
      <c r="D22" s="13" t="s">
        <v>2820</v>
      </c>
      <c r="E22" s="13" t="s">
        <v>2868</v>
      </c>
      <c r="F22" s="13" t="s">
        <v>2822</v>
      </c>
      <c r="G22" s="13" t="s">
        <v>2869</v>
      </c>
      <c r="H22" s="13" t="s">
        <v>2824</v>
      </c>
      <c r="I22" s="13" t="s">
        <v>2870</v>
      </c>
      <c r="J22" s="13" t="s">
        <v>2826</v>
      </c>
      <c r="K22" s="78" t="s">
        <v>2871</v>
      </c>
      <c r="L22" s="78" t="s">
        <v>2828</v>
      </c>
      <c r="M22" s="13" t="s">
        <v>2872</v>
      </c>
      <c r="N22" s="13" t="s">
        <v>2830</v>
      </c>
      <c r="O22" s="13" t="s">
        <v>2874</v>
      </c>
      <c r="P22" s="13" t="s">
        <v>2832</v>
      </c>
      <c r="Q22" s="13" t="s">
        <v>2875</v>
      </c>
      <c r="R22" s="13" t="s">
        <v>2834</v>
      </c>
      <c r="S22" s="13" t="s">
        <v>2876</v>
      </c>
      <c r="T22" s="13" t="s">
        <v>2835</v>
      </c>
    </row>
    <row r="23" spans="1:20" ht="15">
      <c r="A23" s="78" t="s">
        <v>787</v>
      </c>
      <c r="B23" s="78">
        <v>490</v>
      </c>
      <c r="C23" s="78" t="s">
        <v>787</v>
      </c>
      <c r="D23" s="78">
        <v>121</v>
      </c>
      <c r="E23" s="78" t="s">
        <v>787</v>
      </c>
      <c r="F23" s="78">
        <v>204</v>
      </c>
      <c r="G23" s="78" t="s">
        <v>787</v>
      </c>
      <c r="H23" s="78">
        <v>74</v>
      </c>
      <c r="I23" s="78" t="s">
        <v>787</v>
      </c>
      <c r="J23" s="78">
        <v>69</v>
      </c>
      <c r="K23" s="78"/>
      <c r="L23" s="78"/>
      <c r="M23" s="78" t="s">
        <v>787</v>
      </c>
      <c r="N23" s="78">
        <v>13</v>
      </c>
      <c r="O23" s="78" t="s">
        <v>787</v>
      </c>
      <c r="P23" s="78">
        <v>2</v>
      </c>
      <c r="Q23" s="78" t="s">
        <v>787</v>
      </c>
      <c r="R23" s="78">
        <v>2</v>
      </c>
      <c r="S23" s="78" t="s">
        <v>787</v>
      </c>
      <c r="T23" s="78">
        <v>5</v>
      </c>
    </row>
    <row r="24" spans="1:20" ht="15">
      <c r="A24" s="78" t="s">
        <v>2858</v>
      </c>
      <c r="B24" s="78">
        <v>15</v>
      </c>
      <c r="C24" s="78" t="s">
        <v>2858</v>
      </c>
      <c r="D24" s="78">
        <v>5</v>
      </c>
      <c r="E24" s="78" t="s">
        <v>2858</v>
      </c>
      <c r="F24" s="78">
        <v>2</v>
      </c>
      <c r="G24" s="78" t="s">
        <v>2858</v>
      </c>
      <c r="H24" s="78">
        <v>6</v>
      </c>
      <c r="I24" s="78" t="s">
        <v>2858</v>
      </c>
      <c r="J24" s="78">
        <v>1</v>
      </c>
      <c r="K24" s="78"/>
      <c r="L24" s="78"/>
      <c r="M24" s="78" t="s">
        <v>2864</v>
      </c>
      <c r="N24" s="78">
        <v>1</v>
      </c>
      <c r="O24" s="78" t="s">
        <v>2863</v>
      </c>
      <c r="P24" s="78">
        <v>1</v>
      </c>
      <c r="Q24" s="78"/>
      <c r="R24" s="78"/>
      <c r="S24" s="78"/>
      <c r="T24" s="78"/>
    </row>
    <row r="25" spans="1:20" ht="15">
      <c r="A25" s="78" t="s">
        <v>2859</v>
      </c>
      <c r="B25" s="78">
        <v>2</v>
      </c>
      <c r="C25" s="78" t="s">
        <v>796</v>
      </c>
      <c r="D25" s="78">
        <v>1</v>
      </c>
      <c r="E25" s="78" t="s">
        <v>2860</v>
      </c>
      <c r="F25" s="78">
        <v>1</v>
      </c>
      <c r="G25" s="78" t="s">
        <v>796</v>
      </c>
      <c r="H25" s="78">
        <v>1</v>
      </c>
      <c r="I25" s="78" t="s">
        <v>2860</v>
      </c>
      <c r="J25" s="78">
        <v>1</v>
      </c>
      <c r="K25" s="78"/>
      <c r="L25" s="78"/>
      <c r="M25" s="78" t="s">
        <v>2865</v>
      </c>
      <c r="N25" s="78">
        <v>1</v>
      </c>
      <c r="O25" s="78"/>
      <c r="P25" s="78"/>
      <c r="Q25" s="78"/>
      <c r="R25" s="78"/>
      <c r="S25" s="78"/>
      <c r="T25" s="78"/>
    </row>
    <row r="26" spans="1:20" ht="15">
      <c r="A26" s="78" t="s">
        <v>796</v>
      </c>
      <c r="B26" s="78">
        <v>2</v>
      </c>
      <c r="C26" s="78" t="s">
        <v>2861</v>
      </c>
      <c r="D26" s="78">
        <v>1</v>
      </c>
      <c r="E26" s="78" t="s">
        <v>2862</v>
      </c>
      <c r="F26" s="78">
        <v>1</v>
      </c>
      <c r="G26" s="78" t="s">
        <v>2859</v>
      </c>
      <c r="H26" s="78">
        <v>1</v>
      </c>
      <c r="I26" s="78"/>
      <c r="J26" s="78"/>
      <c r="K26" s="78"/>
      <c r="L26" s="78"/>
      <c r="M26" s="78" t="s">
        <v>2873</v>
      </c>
      <c r="N26" s="78">
        <v>1</v>
      </c>
      <c r="O26" s="78"/>
      <c r="P26" s="78"/>
      <c r="Q26" s="78"/>
      <c r="R26" s="78"/>
      <c r="S26" s="78"/>
      <c r="T26" s="78"/>
    </row>
    <row r="27" spans="1:20" ht="15">
      <c r="A27" s="78" t="s">
        <v>2860</v>
      </c>
      <c r="B27" s="78">
        <v>2</v>
      </c>
      <c r="C27" s="78" t="s">
        <v>2867</v>
      </c>
      <c r="D27" s="78">
        <v>1</v>
      </c>
      <c r="E27" s="78" t="s">
        <v>2859</v>
      </c>
      <c r="F27" s="78">
        <v>1</v>
      </c>
      <c r="G27" s="78"/>
      <c r="H27" s="78"/>
      <c r="I27" s="78"/>
      <c r="J27" s="78"/>
      <c r="K27" s="78"/>
      <c r="L27" s="78"/>
      <c r="M27" s="78" t="s">
        <v>2858</v>
      </c>
      <c r="N27" s="78">
        <v>1</v>
      </c>
      <c r="O27" s="78"/>
      <c r="P27" s="78"/>
      <c r="Q27" s="78"/>
      <c r="R27" s="78"/>
      <c r="S27" s="78"/>
      <c r="T27" s="78"/>
    </row>
    <row r="28" spans="1:20" ht="15">
      <c r="A28" s="78" t="s">
        <v>2861</v>
      </c>
      <c r="B28" s="78">
        <v>1</v>
      </c>
      <c r="C28" s="78"/>
      <c r="D28" s="78"/>
      <c r="E28" s="78"/>
      <c r="F28" s="78"/>
      <c r="G28" s="78"/>
      <c r="H28" s="78"/>
      <c r="I28" s="78"/>
      <c r="J28" s="78"/>
      <c r="K28" s="78"/>
      <c r="L28" s="78"/>
      <c r="M28" s="78"/>
      <c r="N28" s="78"/>
      <c r="O28" s="78"/>
      <c r="P28" s="78"/>
      <c r="Q28" s="78"/>
      <c r="R28" s="78"/>
      <c r="S28" s="78"/>
      <c r="T28" s="78"/>
    </row>
    <row r="29" spans="1:20" ht="15">
      <c r="A29" s="78" t="s">
        <v>2862</v>
      </c>
      <c r="B29" s="78">
        <v>1</v>
      </c>
      <c r="C29" s="78"/>
      <c r="D29" s="78"/>
      <c r="E29" s="78"/>
      <c r="F29" s="78"/>
      <c r="G29" s="78"/>
      <c r="H29" s="78"/>
      <c r="I29" s="78"/>
      <c r="J29" s="78"/>
      <c r="K29" s="78"/>
      <c r="L29" s="78"/>
      <c r="M29" s="78"/>
      <c r="N29" s="78"/>
      <c r="O29" s="78"/>
      <c r="P29" s="78"/>
      <c r="Q29" s="78"/>
      <c r="R29" s="78"/>
      <c r="S29" s="78"/>
      <c r="T29" s="78"/>
    </row>
    <row r="30" spans="1:20" ht="15">
      <c r="A30" s="78" t="s">
        <v>2863</v>
      </c>
      <c r="B30" s="78">
        <v>1</v>
      </c>
      <c r="C30" s="78"/>
      <c r="D30" s="78"/>
      <c r="E30" s="78"/>
      <c r="F30" s="78"/>
      <c r="G30" s="78"/>
      <c r="H30" s="78"/>
      <c r="I30" s="78"/>
      <c r="J30" s="78"/>
      <c r="K30" s="78"/>
      <c r="L30" s="78"/>
      <c r="M30" s="78"/>
      <c r="N30" s="78"/>
      <c r="O30" s="78"/>
      <c r="P30" s="78"/>
      <c r="Q30" s="78"/>
      <c r="R30" s="78"/>
      <c r="S30" s="78"/>
      <c r="T30" s="78"/>
    </row>
    <row r="31" spans="1:20" ht="15">
      <c r="A31" s="78" t="s">
        <v>2864</v>
      </c>
      <c r="B31" s="78">
        <v>1</v>
      </c>
      <c r="C31" s="78"/>
      <c r="D31" s="78"/>
      <c r="E31" s="78"/>
      <c r="F31" s="78"/>
      <c r="G31" s="78"/>
      <c r="H31" s="78"/>
      <c r="I31" s="78"/>
      <c r="J31" s="78"/>
      <c r="K31" s="78"/>
      <c r="L31" s="78"/>
      <c r="M31" s="78"/>
      <c r="N31" s="78"/>
      <c r="O31" s="78"/>
      <c r="P31" s="78"/>
      <c r="Q31" s="78"/>
      <c r="R31" s="78"/>
      <c r="S31" s="78"/>
      <c r="T31" s="78"/>
    </row>
    <row r="32" spans="1:20" ht="15">
      <c r="A32" s="78" t="s">
        <v>2865</v>
      </c>
      <c r="B32" s="78">
        <v>1</v>
      </c>
      <c r="C32" s="78"/>
      <c r="D32" s="78"/>
      <c r="E32" s="78"/>
      <c r="F32" s="78"/>
      <c r="G32" s="78"/>
      <c r="H32" s="78"/>
      <c r="I32" s="78"/>
      <c r="J32" s="78"/>
      <c r="K32" s="78"/>
      <c r="L32" s="78"/>
      <c r="M32" s="78"/>
      <c r="N32" s="78"/>
      <c r="O32" s="78"/>
      <c r="P32" s="78"/>
      <c r="Q32" s="78"/>
      <c r="R32" s="78"/>
      <c r="S32" s="78"/>
      <c r="T32" s="78"/>
    </row>
    <row r="35" spans="1:20" ht="15" customHeight="1">
      <c r="A35" s="13" t="s">
        <v>2883</v>
      </c>
      <c r="B35" s="13" t="s">
        <v>2815</v>
      </c>
      <c r="C35" s="13" t="s">
        <v>2892</v>
      </c>
      <c r="D35" s="13" t="s">
        <v>2820</v>
      </c>
      <c r="E35" s="13" t="s">
        <v>2898</v>
      </c>
      <c r="F35" s="13" t="s">
        <v>2822</v>
      </c>
      <c r="G35" s="13" t="s">
        <v>2903</v>
      </c>
      <c r="H35" s="13" t="s">
        <v>2824</v>
      </c>
      <c r="I35" s="13" t="s">
        <v>2908</v>
      </c>
      <c r="J35" s="13" t="s">
        <v>2826</v>
      </c>
      <c r="K35" s="13" t="s">
        <v>2911</v>
      </c>
      <c r="L35" s="13" t="s">
        <v>2828</v>
      </c>
      <c r="M35" s="13" t="s">
        <v>2918</v>
      </c>
      <c r="N35" s="13" t="s">
        <v>2830</v>
      </c>
      <c r="O35" s="13" t="s">
        <v>2924</v>
      </c>
      <c r="P35" s="13" t="s">
        <v>2832</v>
      </c>
      <c r="Q35" s="13" t="s">
        <v>2933</v>
      </c>
      <c r="R35" s="13" t="s">
        <v>2834</v>
      </c>
      <c r="S35" s="13" t="s">
        <v>2942</v>
      </c>
      <c r="T35" s="13" t="s">
        <v>2835</v>
      </c>
    </row>
    <row r="36" spans="1:20" ht="15">
      <c r="A36" s="84" t="s">
        <v>2884</v>
      </c>
      <c r="B36" s="84">
        <v>802</v>
      </c>
      <c r="C36" s="84" t="s">
        <v>787</v>
      </c>
      <c r="D36" s="84">
        <v>146</v>
      </c>
      <c r="E36" s="84" t="s">
        <v>787</v>
      </c>
      <c r="F36" s="84">
        <v>263</v>
      </c>
      <c r="G36" s="84" t="s">
        <v>787</v>
      </c>
      <c r="H36" s="84">
        <v>105</v>
      </c>
      <c r="I36" s="84" t="s">
        <v>787</v>
      </c>
      <c r="J36" s="84">
        <v>80</v>
      </c>
      <c r="K36" s="84" t="s">
        <v>2902</v>
      </c>
      <c r="L36" s="84">
        <v>7</v>
      </c>
      <c r="M36" s="84" t="s">
        <v>787</v>
      </c>
      <c r="N36" s="84">
        <v>13</v>
      </c>
      <c r="O36" s="84" t="s">
        <v>2925</v>
      </c>
      <c r="P36" s="84">
        <v>6</v>
      </c>
      <c r="Q36" s="84" t="s">
        <v>2934</v>
      </c>
      <c r="R36" s="84">
        <v>4</v>
      </c>
      <c r="S36" s="84" t="s">
        <v>787</v>
      </c>
      <c r="T36" s="84">
        <v>5</v>
      </c>
    </row>
    <row r="37" spans="1:20" ht="15">
      <c r="A37" s="84" t="s">
        <v>2885</v>
      </c>
      <c r="B37" s="84">
        <v>540</v>
      </c>
      <c r="C37" s="84" t="s">
        <v>2889</v>
      </c>
      <c r="D37" s="84">
        <v>55</v>
      </c>
      <c r="E37" s="84" t="s">
        <v>311</v>
      </c>
      <c r="F37" s="84">
        <v>62</v>
      </c>
      <c r="G37" s="84" t="s">
        <v>2891</v>
      </c>
      <c r="H37" s="84">
        <v>39</v>
      </c>
      <c r="I37" s="84" t="s">
        <v>2889</v>
      </c>
      <c r="J37" s="84">
        <v>21</v>
      </c>
      <c r="K37" s="84" t="s">
        <v>319</v>
      </c>
      <c r="L37" s="84">
        <v>7</v>
      </c>
      <c r="M37" s="84" t="s">
        <v>2905</v>
      </c>
      <c r="N37" s="84">
        <v>6</v>
      </c>
      <c r="O37" s="84" t="s">
        <v>2896</v>
      </c>
      <c r="P37" s="84">
        <v>4</v>
      </c>
      <c r="Q37" s="84" t="s">
        <v>787</v>
      </c>
      <c r="R37" s="84">
        <v>2</v>
      </c>
      <c r="S37" s="84" t="s">
        <v>2943</v>
      </c>
      <c r="T37" s="84">
        <v>4</v>
      </c>
    </row>
    <row r="38" spans="1:20" ht="15">
      <c r="A38" s="84" t="s">
        <v>2886</v>
      </c>
      <c r="B38" s="84">
        <v>0</v>
      </c>
      <c r="C38" s="84" t="s">
        <v>311</v>
      </c>
      <c r="D38" s="84">
        <v>55</v>
      </c>
      <c r="E38" s="84" t="s">
        <v>2897</v>
      </c>
      <c r="F38" s="84">
        <v>49</v>
      </c>
      <c r="G38" s="84" t="s">
        <v>2889</v>
      </c>
      <c r="H38" s="84">
        <v>38</v>
      </c>
      <c r="I38" s="84" t="s">
        <v>2899</v>
      </c>
      <c r="J38" s="84">
        <v>20</v>
      </c>
      <c r="K38" s="84" t="s">
        <v>318</v>
      </c>
      <c r="L38" s="84">
        <v>7</v>
      </c>
      <c r="M38" s="84" t="s">
        <v>2890</v>
      </c>
      <c r="N38" s="84">
        <v>4</v>
      </c>
      <c r="O38" s="84" t="s">
        <v>787</v>
      </c>
      <c r="P38" s="84">
        <v>2</v>
      </c>
      <c r="Q38" s="84" t="s">
        <v>2935</v>
      </c>
      <c r="R38" s="84">
        <v>2</v>
      </c>
      <c r="S38" s="84" t="s">
        <v>2944</v>
      </c>
      <c r="T38" s="84">
        <v>2</v>
      </c>
    </row>
    <row r="39" spans="1:20" ht="15">
      <c r="A39" s="84" t="s">
        <v>2887</v>
      </c>
      <c r="B39" s="84">
        <v>20070</v>
      </c>
      <c r="C39" s="84" t="s">
        <v>2891</v>
      </c>
      <c r="D39" s="84">
        <v>44</v>
      </c>
      <c r="E39" s="84" t="s">
        <v>2890</v>
      </c>
      <c r="F39" s="84">
        <v>47</v>
      </c>
      <c r="G39" s="84" t="s">
        <v>2890</v>
      </c>
      <c r="H39" s="84">
        <v>37</v>
      </c>
      <c r="I39" s="84" t="s">
        <v>2890</v>
      </c>
      <c r="J39" s="84">
        <v>19</v>
      </c>
      <c r="K39" s="84" t="s">
        <v>2912</v>
      </c>
      <c r="L39" s="84">
        <v>7</v>
      </c>
      <c r="M39" s="84" t="s">
        <v>2889</v>
      </c>
      <c r="N39" s="84">
        <v>3</v>
      </c>
      <c r="O39" s="84" t="s">
        <v>2926</v>
      </c>
      <c r="P39" s="84">
        <v>2</v>
      </c>
      <c r="Q39" s="84" t="s">
        <v>2936</v>
      </c>
      <c r="R39" s="84">
        <v>2</v>
      </c>
      <c r="S39" s="84" t="s">
        <v>2945</v>
      </c>
      <c r="T39" s="84">
        <v>2</v>
      </c>
    </row>
    <row r="40" spans="1:20" ht="15">
      <c r="A40" s="84" t="s">
        <v>2888</v>
      </c>
      <c r="B40" s="84">
        <v>21412</v>
      </c>
      <c r="C40" s="84" t="s">
        <v>2890</v>
      </c>
      <c r="D40" s="84">
        <v>38</v>
      </c>
      <c r="E40" s="84" t="s">
        <v>2861</v>
      </c>
      <c r="F40" s="84">
        <v>40</v>
      </c>
      <c r="G40" s="84" t="s">
        <v>2893</v>
      </c>
      <c r="H40" s="84">
        <v>24</v>
      </c>
      <c r="I40" s="84" t="s">
        <v>2897</v>
      </c>
      <c r="J40" s="84">
        <v>18</v>
      </c>
      <c r="K40" s="84" t="s">
        <v>2913</v>
      </c>
      <c r="L40" s="84">
        <v>7</v>
      </c>
      <c r="M40" s="84" t="s">
        <v>2904</v>
      </c>
      <c r="N40" s="84">
        <v>3</v>
      </c>
      <c r="O40" s="84" t="s">
        <v>2927</v>
      </c>
      <c r="P40" s="84">
        <v>2</v>
      </c>
      <c r="Q40" s="84" t="s">
        <v>2937</v>
      </c>
      <c r="R40" s="84">
        <v>2</v>
      </c>
      <c r="S40" s="84" t="s">
        <v>2946</v>
      </c>
      <c r="T40" s="84">
        <v>2</v>
      </c>
    </row>
    <row r="41" spans="1:20" ht="15">
      <c r="A41" s="84" t="s">
        <v>787</v>
      </c>
      <c r="B41" s="84">
        <v>623</v>
      </c>
      <c r="C41" s="84" t="s">
        <v>2893</v>
      </c>
      <c r="D41" s="84">
        <v>24</v>
      </c>
      <c r="E41" s="84" t="s">
        <v>2899</v>
      </c>
      <c r="F41" s="84">
        <v>39</v>
      </c>
      <c r="G41" s="84" t="s">
        <v>2904</v>
      </c>
      <c r="H41" s="84">
        <v>24</v>
      </c>
      <c r="I41" s="84" t="s">
        <v>2909</v>
      </c>
      <c r="J41" s="84">
        <v>15</v>
      </c>
      <c r="K41" s="84" t="s">
        <v>2914</v>
      </c>
      <c r="L41" s="84">
        <v>7</v>
      </c>
      <c r="M41" s="84" t="s">
        <v>2919</v>
      </c>
      <c r="N41" s="84">
        <v>3</v>
      </c>
      <c r="O41" s="84" t="s">
        <v>2928</v>
      </c>
      <c r="P41" s="84">
        <v>2</v>
      </c>
      <c r="Q41" s="84" t="s">
        <v>2938</v>
      </c>
      <c r="R41" s="84">
        <v>2</v>
      </c>
      <c r="S41" s="84" t="s">
        <v>2904</v>
      </c>
      <c r="T41" s="84">
        <v>2</v>
      </c>
    </row>
    <row r="42" spans="1:20" ht="15">
      <c r="A42" s="84" t="s">
        <v>2889</v>
      </c>
      <c r="B42" s="84">
        <v>162</v>
      </c>
      <c r="C42" s="84" t="s">
        <v>2894</v>
      </c>
      <c r="D42" s="84">
        <v>23</v>
      </c>
      <c r="E42" s="84" t="s">
        <v>2900</v>
      </c>
      <c r="F42" s="84">
        <v>39</v>
      </c>
      <c r="G42" s="84" t="s">
        <v>2905</v>
      </c>
      <c r="H42" s="84">
        <v>23</v>
      </c>
      <c r="I42" s="84" t="s">
        <v>2906</v>
      </c>
      <c r="J42" s="84">
        <v>15</v>
      </c>
      <c r="K42" s="84" t="s">
        <v>2915</v>
      </c>
      <c r="L42" s="84">
        <v>7</v>
      </c>
      <c r="M42" s="84" t="s">
        <v>2920</v>
      </c>
      <c r="N42" s="84">
        <v>2</v>
      </c>
      <c r="O42" s="84" t="s">
        <v>2929</v>
      </c>
      <c r="P42" s="84">
        <v>2</v>
      </c>
      <c r="Q42" s="84" t="s">
        <v>2939</v>
      </c>
      <c r="R42" s="84">
        <v>2</v>
      </c>
      <c r="S42" s="84" t="s">
        <v>2947</v>
      </c>
      <c r="T42" s="84">
        <v>2</v>
      </c>
    </row>
    <row r="43" spans="1:20" ht="15">
      <c r="A43" s="84" t="s">
        <v>2890</v>
      </c>
      <c r="B43" s="84">
        <v>152</v>
      </c>
      <c r="C43" s="84" t="s">
        <v>2895</v>
      </c>
      <c r="D43" s="84">
        <v>21</v>
      </c>
      <c r="E43" s="84" t="s">
        <v>2901</v>
      </c>
      <c r="F43" s="84">
        <v>38</v>
      </c>
      <c r="G43" s="84" t="s">
        <v>2906</v>
      </c>
      <c r="H43" s="84">
        <v>21</v>
      </c>
      <c r="I43" s="84" t="s">
        <v>2910</v>
      </c>
      <c r="J43" s="84">
        <v>13</v>
      </c>
      <c r="K43" s="84" t="s">
        <v>2916</v>
      </c>
      <c r="L43" s="84">
        <v>7</v>
      </c>
      <c r="M43" s="84" t="s">
        <v>2921</v>
      </c>
      <c r="N43" s="84">
        <v>2</v>
      </c>
      <c r="O43" s="84" t="s">
        <v>2930</v>
      </c>
      <c r="P43" s="84">
        <v>2</v>
      </c>
      <c r="Q43" s="84" t="s">
        <v>796</v>
      </c>
      <c r="R43" s="84">
        <v>2</v>
      </c>
      <c r="S43" s="84" t="s">
        <v>2948</v>
      </c>
      <c r="T43" s="84">
        <v>2</v>
      </c>
    </row>
    <row r="44" spans="1:20" ht="15">
      <c r="A44" s="84" t="s">
        <v>311</v>
      </c>
      <c r="B44" s="84">
        <v>143</v>
      </c>
      <c r="C44" s="84" t="s">
        <v>2896</v>
      </c>
      <c r="D44" s="84">
        <v>20</v>
      </c>
      <c r="E44" s="84" t="s">
        <v>2889</v>
      </c>
      <c r="F44" s="84">
        <v>37</v>
      </c>
      <c r="G44" s="84" t="s">
        <v>311</v>
      </c>
      <c r="H44" s="84">
        <v>19</v>
      </c>
      <c r="I44" s="84" t="s">
        <v>2861</v>
      </c>
      <c r="J44" s="84">
        <v>12</v>
      </c>
      <c r="K44" s="84" t="s">
        <v>2917</v>
      </c>
      <c r="L44" s="84">
        <v>7</v>
      </c>
      <c r="M44" s="84" t="s">
        <v>2922</v>
      </c>
      <c r="N44" s="84">
        <v>2</v>
      </c>
      <c r="O44" s="84" t="s">
        <v>2931</v>
      </c>
      <c r="P44" s="84">
        <v>2</v>
      </c>
      <c r="Q44" s="84" t="s">
        <v>2940</v>
      </c>
      <c r="R44" s="84">
        <v>2</v>
      </c>
      <c r="S44" s="84" t="s">
        <v>2905</v>
      </c>
      <c r="T44" s="84">
        <v>2</v>
      </c>
    </row>
    <row r="45" spans="1:20" ht="15">
      <c r="A45" s="84" t="s">
        <v>2891</v>
      </c>
      <c r="B45" s="84">
        <v>127</v>
      </c>
      <c r="C45" s="84" t="s">
        <v>2897</v>
      </c>
      <c r="D45" s="84">
        <v>19</v>
      </c>
      <c r="E45" s="84" t="s">
        <v>2902</v>
      </c>
      <c r="F45" s="84">
        <v>36</v>
      </c>
      <c r="G45" s="84" t="s">
        <v>2907</v>
      </c>
      <c r="H45" s="84">
        <v>19</v>
      </c>
      <c r="I45" s="84" t="s">
        <v>2900</v>
      </c>
      <c r="J45" s="84">
        <v>12</v>
      </c>
      <c r="K45" s="84" t="s">
        <v>2889</v>
      </c>
      <c r="L45" s="84">
        <v>7</v>
      </c>
      <c r="M45" s="84" t="s">
        <v>2923</v>
      </c>
      <c r="N45" s="84">
        <v>2</v>
      </c>
      <c r="O45" s="84" t="s">
        <v>2932</v>
      </c>
      <c r="P45" s="84">
        <v>2</v>
      </c>
      <c r="Q45" s="84" t="s">
        <v>2941</v>
      </c>
      <c r="R45" s="84">
        <v>2</v>
      </c>
      <c r="S45" s="84" t="s">
        <v>2949</v>
      </c>
      <c r="T45" s="84">
        <v>2</v>
      </c>
    </row>
    <row r="48" spans="1:20" ht="15" customHeight="1">
      <c r="A48" s="13" t="s">
        <v>2960</v>
      </c>
      <c r="B48" s="13" t="s">
        <v>2815</v>
      </c>
      <c r="C48" s="13" t="s">
        <v>2971</v>
      </c>
      <c r="D48" s="13" t="s">
        <v>2820</v>
      </c>
      <c r="E48" s="13" t="s">
        <v>2976</v>
      </c>
      <c r="F48" s="13" t="s">
        <v>2822</v>
      </c>
      <c r="G48" s="13" t="s">
        <v>2979</v>
      </c>
      <c r="H48" s="13" t="s">
        <v>2824</v>
      </c>
      <c r="I48" s="13" t="s">
        <v>2987</v>
      </c>
      <c r="J48" s="13" t="s">
        <v>2826</v>
      </c>
      <c r="K48" s="13" t="s">
        <v>2997</v>
      </c>
      <c r="L48" s="13" t="s">
        <v>2828</v>
      </c>
      <c r="M48" s="13" t="s">
        <v>3007</v>
      </c>
      <c r="N48" s="13" t="s">
        <v>2830</v>
      </c>
      <c r="O48" s="13" t="s">
        <v>3009</v>
      </c>
      <c r="P48" s="13" t="s">
        <v>2832</v>
      </c>
      <c r="Q48" s="13" t="s">
        <v>3018</v>
      </c>
      <c r="R48" s="13" t="s">
        <v>2834</v>
      </c>
      <c r="S48" s="13" t="s">
        <v>3029</v>
      </c>
      <c r="T48" s="13" t="s">
        <v>2835</v>
      </c>
    </row>
    <row r="49" spans="1:20" ht="15">
      <c r="A49" s="84" t="s">
        <v>2961</v>
      </c>
      <c r="B49" s="84">
        <v>102</v>
      </c>
      <c r="C49" s="84" t="s">
        <v>2961</v>
      </c>
      <c r="D49" s="84">
        <v>37</v>
      </c>
      <c r="E49" s="84" t="s">
        <v>2965</v>
      </c>
      <c r="F49" s="84">
        <v>16</v>
      </c>
      <c r="G49" s="84" t="s">
        <v>2961</v>
      </c>
      <c r="H49" s="84">
        <v>30</v>
      </c>
      <c r="I49" s="84" t="s">
        <v>2961</v>
      </c>
      <c r="J49" s="84">
        <v>11</v>
      </c>
      <c r="K49" s="84" t="s">
        <v>2998</v>
      </c>
      <c r="L49" s="84">
        <v>7</v>
      </c>
      <c r="M49" s="84" t="s">
        <v>3008</v>
      </c>
      <c r="N49" s="84">
        <v>2</v>
      </c>
      <c r="O49" s="84" t="s">
        <v>3010</v>
      </c>
      <c r="P49" s="84">
        <v>2</v>
      </c>
      <c r="Q49" s="84" t="s">
        <v>3019</v>
      </c>
      <c r="R49" s="84">
        <v>2</v>
      </c>
      <c r="S49" s="84" t="s">
        <v>3030</v>
      </c>
      <c r="T49" s="84">
        <v>2</v>
      </c>
    </row>
    <row r="50" spans="1:20" ht="15">
      <c r="A50" s="84" t="s">
        <v>2962</v>
      </c>
      <c r="B50" s="84">
        <v>37</v>
      </c>
      <c r="C50" s="84" t="s">
        <v>2962</v>
      </c>
      <c r="D50" s="84">
        <v>20</v>
      </c>
      <c r="E50" s="84" t="s">
        <v>2962</v>
      </c>
      <c r="F50" s="84">
        <v>15</v>
      </c>
      <c r="G50" s="84" t="s">
        <v>2966</v>
      </c>
      <c r="H50" s="84">
        <v>13</v>
      </c>
      <c r="I50" s="84" t="s">
        <v>2988</v>
      </c>
      <c r="J50" s="84">
        <v>11</v>
      </c>
      <c r="K50" s="84" t="s">
        <v>2999</v>
      </c>
      <c r="L50" s="84">
        <v>7</v>
      </c>
      <c r="M50" s="84" t="s">
        <v>2961</v>
      </c>
      <c r="N50" s="84">
        <v>2</v>
      </c>
      <c r="O50" s="84" t="s">
        <v>3011</v>
      </c>
      <c r="P50" s="84">
        <v>2</v>
      </c>
      <c r="Q50" s="84" t="s">
        <v>3020</v>
      </c>
      <c r="R50" s="84">
        <v>2</v>
      </c>
      <c r="S50" s="84" t="s">
        <v>3031</v>
      </c>
      <c r="T50" s="84">
        <v>2</v>
      </c>
    </row>
    <row r="51" spans="1:20" ht="15">
      <c r="A51" s="84" t="s">
        <v>2963</v>
      </c>
      <c r="B51" s="84">
        <v>30</v>
      </c>
      <c r="C51" s="84" t="s">
        <v>2963</v>
      </c>
      <c r="D51" s="84">
        <v>15</v>
      </c>
      <c r="E51" s="84" t="s">
        <v>2964</v>
      </c>
      <c r="F51" s="84">
        <v>14</v>
      </c>
      <c r="G51" s="84" t="s">
        <v>2980</v>
      </c>
      <c r="H51" s="84">
        <v>9</v>
      </c>
      <c r="I51" s="84" t="s">
        <v>2989</v>
      </c>
      <c r="J51" s="84">
        <v>6</v>
      </c>
      <c r="K51" s="84" t="s">
        <v>3000</v>
      </c>
      <c r="L51" s="84">
        <v>7</v>
      </c>
      <c r="M51" s="84" t="s">
        <v>2968</v>
      </c>
      <c r="N51" s="84">
        <v>2</v>
      </c>
      <c r="O51" s="84" t="s">
        <v>3012</v>
      </c>
      <c r="P51" s="84">
        <v>2</v>
      </c>
      <c r="Q51" s="84" t="s">
        <v>3021</v>
      </c>
      <c r="R51" s="84">
        <v>2</v>
      </c>
      <c r="S51" s="84" t="s">
        <v>3032</v>
      </c>
      <c r="T51" s="84">
        <v>2</v>
      </c>
    </row>
    <row r="52" spans="1:20" ht="15">
      <c r="A52" s="84" t="s">
        <v>2964</v>
      </c>
      <c r="B52" s="84">
        <v>29</v>
      </c>
      <c r="C52" s="84" t="s">
        <v>2969</v>
      </c>
      <c r="D52" s="84">
        <v>12</v>
      </c>
      <c r="E52" s="84" t="s">
        <v>2961</v>
      </c>
      <c r="F52" s="84">
        <v>14</v>
      </c>
      <c r="G52" s="84" t="s">
        <v>2981</v>
      </c>
      <c r="H52" s="84">
        <v>8</v>
      </c>
      <c r="I52" s="84" t="s">
        <v>2990</v>
      </c>
      <c r="J52" s="84">
        <v>5</v>
      </c>
      <c r="K52" s="84" t="s">
        <v>3001</v>
      </c>
      <c r="L52" s="84">
        <v>7</v>
      </c>
      <c r="M52" s="84"/>
      <c r="N52" s="84"/>
      <c r="O52" s="84" t="s">
        <v>3013</v>
      </c>
      <c r="P52" s="84">
        <v>2</v>
      </c>
      <c r="Q52" s="84" t="s">
        <v>3022</v>
      </c>
      <c r="R52" s="84">
        <v>2</v>
      </c>
      <c r="S52" s="84" t="s">
        <v>2982</v>
      </c>
      <c r="T52" s="84">
        <v>2</v>
      </c>
    </row>
    <row r="53" spans="1:20" ht="15">
      <c r="A53" s="84" t="s">
        <v>2965</v>
      </c>
      <c r="B53" s="84">
        <v>29</v>
      </c>
      <c r="C53" s="84" t="s">
        <v>2965</v>
      </c>
      <c r="D53" s="84">
        <v>9</v>
      </c>
      <c r="E53" s="84" t="s">
        <v>2967</v>
      </c>
      <c r="F53" s="84">
        <v>10</v>
      </c>
      <c r="G53" s="84" t="s">
        <v>2982</v>
      </c>
      <c r="H53" s="84">
        <v>8</v>
      </c>
      <c r="I53" s="84" t="s">
        <v>2991</v>
      </c>
      <c r="J53" s="84">
        <v>4</v>
      </c>
      <c r="K53" s="84" t="s">
        <v>3002</v>
      </c>
      <c r="L53" s="84">
        <v>7</v>
      </c>
      <c r="M53" s="84"/>
      <c r="N53" s="84"/>
      <c r="O53" s="84" t="s">
        <v>3014</v>
      </c>
      <c r="P53" s="84">
        <v>2</v>
      </c>
      <c r="Q53" s="84" t="s">
        <v>3023</v>
      </c>
      <c r="R53" s="84">
        <v>2</v>
      </c>
      <c r="S53" s="84" t="s">
        <v>3033</v>
      </c>
      <c r="T53" s="84">
        <v>2</v>
      </c>
    </row>
    <row r="54" spans="1:20" ht="15">
      <c r="A54" s="84" t="s">
        <v>2966</v>
      </c>
      <c r="B54" s="84">
        <v>29</v>
      </c>
      <c r="C54" s="84" t="s">
        <v>2967</v>
      </c>
      <c r="D54" s="84">
        <v>8</v>
      </c>
      <c r="E54" s="84" t="s">
        <v>2963</v>
      </c>
      <c r="F54" s="84">
        <v>10</v>
      </c>
      <c r="G54" s="84" t="s">
        <v>2983</v>
      </c>
      <c r="H54" s="84">
        <v>7</v>
      </c>
      <c r="I54" s="84" t="s">
        <v>2992</v>
      </c>
      <c r="J54" s="84">
        <v>4</v>
      </c>
      <c r="K54" s="84" t="s">
        <v>3003</v>
      </c>
      <c r="L54" s="84">
        <v>7</v>
      </c>
      <c r="M54" s="84"/>
      <c r="N54" s="84"/>
      <c r="O54" s="84" t="s">
        <v>3015</v>
      </c>
      <c r="P54" s="84">
        <v>2</v>
      </c>
      <c r="Q54" s="84" t="s">
        <v>3024</v>
      </c>
      <c r="R54" s="84">
        <v>2</v>
      </c>
      <c r="S54" s="84" t="s">
        <v>3034</v>
      </c>
      <c r="T54" s="84">
        <v>2</v>
      </c>
    </row>
    <row r="55" spans="1:20" ht="15">
      <c r="A55" s="84" t="s">
        <v>2967</v>
      </c>
      <c r="B55" s="84">
        <v>21</v>
      </c>
      <c r="C55" s="84" t="s">
        <v>2972</v>
      </c>
      <c r="D55" s="84">
        <v>7</v>
      </c>
      <c r="E55" s="84" t="s">
        <v>2968</v>
      </c>
      <c r="F55" s="84">
        <v>9</v>
      </c>
      <c r="G55" s="84" t="s">
        <v>2964</v>
      </c>
      <c r="H55" s="84">
        <v>7</v>
      </c>
      <c r="I55" s="84" t="s">
        <v>2993</v>
      </c>
      <c r="J55" s="84">
        <v>4</v>
      </c>
      <c r="K55" s="84" t="s">
        <v>3004</v>
      </c>
      <c r="L55" s="84">
        <v>7</v>
      </c>
      <c r="M55" s="84"/>
      <c r="N55" s="84"/>
      <c r="O55" s="84" t="s">
        <v>2974</v>
      </c>
      <c r="P55" s="84">
        <v>2</v>
      </c>
      <c r="Q55" s="84" t="s">
        <v>3025</v>
      </c>
      <c r="R55" s="84">
        <v>2</v>
      </c>
      <c r="S55" s="84" t="s">
        <v>3035</v>
      </c>
      <c r="T55" s="84">
        <v>2</v>
      </c>
    </row>
    <row r="56" spans="1:20" ht="15">
      <c r="A56" s="84" t="s">
        <v>2968</v>
      </c>
      <c r="B56" s="84">
        <v>20</v>
      </c>
      <c r="C56" s="84" t="s">
        <v>2973</v>
      </c>
      <c r="D56" s="84">
        <v>7</v>
      </c>
      <c r="E56" s="84" t="s">
        <v>2966</v>
      </c>
      <c r="F56" s="84">
        <v>9</v>
      </c>
      <c r="G56" s="84" t="s">
        <v>2984</v>
      </c>
      <c r="H56" s="84">
        <v>7</v>
      </c>
      <c r="I56" s="84" t="s">
        <v>2994</v>
      </c>
      <c r="J56" s="84">
        <v>4</v>
      </c>
      <c r="K56" s="84" t="s">
        <v>3005</v>
      </c>
      <c r="L56" s="84">
        <v>7</v>
      </c>
      <c r="M56" s="84"/>
      <c r="N56" s="84"/>
      <c r="O56" s="84" t="s">
        <v>3016</v>
      </c>
      <c r="P56" s="84">
        <v>2</v>
      </c>
      <c r="Q56" s="84" t="s">
        <v>3026</v>
      </c>
      <c r="R56" s="84">
        <v>2</v>
      </c>
      <c r="S56" s="84" t="s">
        <v>3036</v>
      </c>
      <c r="T56" s="84">
        <v>2</v>
      </c>
    </row>
    <row r="57" spans="1:20" ht="15">
      <c r="A57" s="84" t="s">
        <v>2969</v>
      </c>
      <c r="B57" s="84">
        <v>19</v>
      </c>
      <c r="C57" s="84" t="s">
        <v>2974</v>
      </c>
      <c r="D57" s="84">
        <v>7</v>
      </c>
      <c r="E57" s="84" t="s">
        <v>2977</v>
      </c>
      <c r="F57" s="84">
        <v>7</v>
      </c>
      <c r="G57" s="84" t="s">
        <v>2985</v>
      </c>
      <c r="H57" s="84">
        <v>7</v>
      </c>
      <c r="I57" s="84" t="s">
        <v>2995</v>
      </c>
      <c r="J57" s="84">
        <v>4</v>
      </c>
      <c r="K57" s="84" t="s">
        <v>3006</v>
      </c>
      <c r="L57" s="84">
        <v>7</v>
      </c>
      <c r="M57" s="84"/>
      <c r="N57" s="84"/>
      <c r="O57" s="84" t="s">
        <v>2973</v>
      </c>
      <c r="P57" s="84">
        <v>2</v>
      </c>
      <c r="Q57" s="84" t="s">
        <v>3027</v>
      </c>
      <c r="R57" s="84">
        <v>2</v>
      </c>
      <c r="S57" s="84"/>
      <c r="T57" s="84"/>
    </row>
    <row r="58" spans="1:20" ht="15">
      <c r="A58" s="84" t="s">
        <v>2970</v>
      </c>
      <c r="B58" s="84">
        <v>18</v>
      </c>
      <c r="C58" s="84" t="s">
        <v>2975</v>
      </c>
      <c r="D58" s="84">
        <v>7</v>
      </c>
      <c r="E58" s="84" t="s">
        <v>2978</v>
      </c>
      <c r="F58" s="84">
        <v>7</v>
      </c>
      <c r="G58" s="84" t="s">
        <v>2986</v>
      </c>
      <c r="H58" s="84">
        <v>7</v>
      </c>
      <c r="I58" s="84" t="s">
        <v>2996</v>
      </c>
      <c r="J58" s="84">
        <v>4</v>
      </c>
      <c r="K58" s="84" t="s">
        <v>2961</v>
      </c>
      <c r="L58" s="84">
        <v>7</v>
      </c>
      <c r="M58" s="84"/>
      <c r="N58" s="84"/>
      <c r="O58" s="84" t="s">
        <v>3017</v>
      </c>
      <c r="P58" s="84">
        <v>2</v>
      </c>
      <c r="Q58" s="84" t="s">
        <v>3028</v>
      </c>
      <c r="R58" s="84">
        <v>2</v>
      </c>
      <c r="S58" s="84"/>
      <c r="T58" s="84"/>
    </row>
    <row r="61" spans="1:20" ht="15" customHeight="1">
      <c r="A61" s="13" t="s">
        <v>3047</v>
      </c>
      <c r="B61" s="13" t="s">
        <v>2815</v>
      </c>
      <c r="C61" s="13" t="s">
        <v>3049</v>
      </c>
      <c r="D61" s="13" t="s">
        <v>2820</v>
      </c>
      <c r="E61" s="13" t="s">
        <v>3050</v>
      </c>
      <c r="F61" s="13" t="s">
        <v>2822</v>
      </c>
      <c r="G61" s="13" t="s">
        <v>3053</v>
      </c>
      <c r="H61" s="13" t="s">
        <v>2824</v>
      </c>
      <c r="I61" s="13" t="s">
        <v>3055</v>
      </c>
      <c r="J61" s="13" t="s">
        <v>2826</v>
      </c>
      <c r="K61" s="78" t="s">
        <v>3057</v>
      </c>
      <c r="L61" s="78" t="s">
        <v>2828</v>
      </c>
      <c r="M61" s="78" t="s">
        <v>3059</v>
      </c>
      <c r="N61" s="78" t="s">
        <v>2830</v>
      </c>
      <c r="O61" s="78" t="s">
        <v>3061</v>
      </c>
      <c r="P61" s="78" t="s">
        <v>2832</v>
      </c>
      <c r="Q61" s="78" t="s">
        <v>3063</v>
      </c>
      <c r="R61" s="78" t="s">
        <v>2834</v>
      </c>
      <c r="S61" s="78" t="s">
        <v>3065</v>
      </c>
      <c r="T61" s="78" t="s">
        <v>2835</v>
      </c>
    </row>
    <row r="62" spans="1:20" ht="15">
      <c r="A62" s="78" t="s">
        <v>311</v>
      </c>
      <c r="B62" s="78">
        <v>123</v>
      </c>
      <c r="C62" s="78" t="s">
        <v>311</v>
      </c>
      <c r="D62" s="78">
        <v>52</v>
      </c>
      <c r="E62" s="78" t="s">
        <v>311</v>
      </c>
      <c r="F62" s="78">
        <v>52</v>
      </c>
      <c r="G62" s="78" t="s">
        <v>311</v>
      </c>
      <c r="H62" s="78">
        <v>17</v>
      </c>
      <c r="I62" s="78" t="s">
        <v>314</v>
      </c>
      <c r="J62" s="78">
        <v>3</v>
      </c>
      <c r="K62" s="78"/>
      <c r="L62" s="78"/>
      <c r="M62" s="78"/>
      <c r="N62" s="78"/>
      <c r="O62" s="78"/>
      <c r="P62" s="78"/>
      <c r="Q62" s="78"/>
      <c r="R62" s="78"/>
      <c r="S62" s="78"/>
      <c r="T62" s="78"/>
    </row>
    <row r="63" spans="1:20" ht="15">
      <c r="A63" s="78" t="s">
        <v>227</v>
      </c>
      <c r="B63" s="78">
        <v>9</v>
      </c>
      <c r="C63" s="78" t="s">
        <v>285</v>
      </c>
      <c r="D63" s="78">
        <v>1</v>
      </c>
      <c r="E63" s="78" t="s">
        <v>302</v>
      </c>
      <c r="F63" s="78">
        <v>7</v>
      </c>
      <c r="G63" s="78" t="s">
        <v>227</v>
      </c>
      <c r="H63" s="78">
        <v>8</v>
      </c>
      <c r="I63" s="78" t="s">
        <v>264</v>
      </c>
      <c r="J63" s="78">
        <v>3</v>
      </c>
      <c r="K63" s="78"/>
      <c r="L63" s="78"/>
      <c r="M63" s="78"/>
      <c r="N63" s="78"/>
      <c r="O63" s="78"/>
      <c r="P63" s="78"/>
      <c r="Q63" s="78"/>
      <c r="R63" s="78"/>
      <c r="S63" s="78"/>
      <c r="T63" s="78"/>
    </row>
    <row r="64" spans="1:20" ht="15">
      <c r="A64" s="78" t="s">
        <v>308</v>
      </c>
      <c r="B64" s="78">
        <v>8</v>
      </c>
      <c r="C64" s="78" t="s">
        <v>293</v>
      </c>
      <c r="D64" s="78">
        <v>1</v>
      </c>
      <c r="E64" s="78" t="s">
        <v>285</v>
      </c>
      <c r="F64" s="78">
        <v>4</v>
      </c>
      <c r="G64" s="78" t="s">
        <v>308</v>
      </c>
      <c r="H64" s="78">
        <v>7</v>
      </c>
      <c r="I64" s="78" t="s">
        <v>278</v>
      </c>
      <c r="J64" s="78">
        <v>3</v>
      </c>
      <c r="K64" s="78"/>
      <c r="L64" s="78"/>
      <c r="M64" s="78"/>
      <c r="N64" s="78"/>
      <c r="O64" s="78"/>
      <c r="P64" s="78"/>
      <c r="Q64" s="78"/>
      <c r="R64" s="78"/>
      <c r="S64" s="78"/>
      <c r="T64" s="78"/>
    </row>
    <row r="65" spans="1:20" ht="15">
      <c r="A65" s="78" t="s">
        <v>302</v>
      </c>
      <c r="B65" s="78">
        <v>8</v>
      </c>
      <c r="C65" s="78" t="s">
        <v>290</v>
      </c>
      <c r="D65" s="78">
        <v>1</v>
      </c>
      <c r="E65" s="78" t="s">
        <v>278</v>
      </c>
      <c r="F65" s="78">
        <v>4</v>
      </c>
      <c r="G65" s="78" t="s">
        <v>264</v>
      </c>
      <c r="H65" s="78">
        <v>2</v>
      </c>
      <c r="I65" s="78" t="s">
        <v>311</v>
      </c>
      <c r="J65" s="78">
        <v>2</v>
      </c>
      <c r="K65" s="78"/>
      <c r="L65" s="78"/>
      <c r="M65" s="78"/>
      <c r="N65" s="78"/>
      <c r="O65" s="78"/>
      <c r="P65" s="78"/>
      <c r="Q65" s="78"/>
      <c r="R65" s="78"/>
      <c r="S65" s="78"/>
      <c r="T65" s="78"/>
    </row>
    <row r="66" spans="1:20" ht="15">
      <c r="A66" s="78" t="s">
        <v>278</v>
      </c>
      <c r="B66" s="78">
        <v>7</v>
      </c>
      <c r="C66" s="78" t="s">
        <v>286</v>
      </c>
      <c r="D66" s="78">
        <v>1</v>
      </c>
      <c r="E66" s="78" t="s">
        <v>269</v>
      </c>
      <c r="F66" s="78">
        <v>3</v>
      </c>
      <c r="G66" s="78" t="s">
        <v>309</v>
      </c>
      <c r="H66" s="78">
        <v>1</v>
      </c>
      <c r="I66" s="78" t="s">
        <v>285</v>
      </c>
      <c r="J66" s="78">
        <v>2</v>
      </c>
      <c r="K66" s="78"/>
      <c r="L66" s="78"/>
      <c r="M66" s="78"/>
      <c r="N66" s="78"/>
      <c r="O66" s="78"/>
      <c r="P66" s="78"/>
      <c r="Q66" s="78"/>
      <c r="R66" s="78"/>
      <c r="S66" s="78"/>
      <c r="T66" s="78"/>
    </row>
    <row r="67" spans="1:20" ht="15">
      <c r="A67" s="78" t="s">
        <v>285</v>
      </c>
      <c r="B67" s="78">
        <v>7</v>
      </c>
      <c r="C67" s="78"/>
      <c r="D67" s="78"/>
      <c r="E67" s="78" t="s">
        <v>304</v>
      </c>
      <c r="F67" s="78">
        <v>3</v>
      </c>
      <c r="G67" s="78" t="s">
        <v>268</v>
      </c>
      <c r="H67" s="78">
        <v>1</v>
      </c>
      <c r="I67" s="78" t="s">
        <v>284</v>
      </c>
      <c r="J67" s="78">
        <v>1</v>
      </c>
      <c r="K67" s="78"/>
      <c r="L67" s="78"/>
      <c r="M67" s="78"/>
      <c r="N67" s="78"/>
      <c r="O67" s="78"/>
      <c r="P67" s="78"/>
      <c r="Q67" s="78"/>
      <c r="R67" s="78"/>
      <c r="S67" s="78"/>
      <c r="T67" s="78"/>
    </row>
    <row r="68" spans="1:20" ht="15">
      <c r="A68" s="78" t="s">
        <v>264</v>
      </c>
      <c r="B68" s="78">
        <v>6</v>
      </c>
      <c r="C68" s="78"/>
      <c r="D68" s="78"/>
      <c r="E68" s="78" t="s">
        <v>294</v>
      </c>
      <c r="F68" s="78">
        <v>3</v>
      </c>
      <c r="G68" s="78" t="s">
        <v>266</v>
      </c>
      <c r="H68" s="78">
        <v>1</v>
      </c>
      <c r="I68" s="78" t="s">
        <v>310</v>
      </c>
      <c r="J68" s="78">
        <v>1</v>
      </c>
      <c r="K68" s="78"/>
      <c r="L68" s="78"/>
      <c r="M68" s="78"/>
      <c r="N68" s="78"/>
      <c r="O68" s="78"/>
      <c r="P68" s="78"/>
      <c r="Q68" s="78"/>
      <c r="R68" s="78"/>
      <c r="S68" s="78"/>
      <c r="T68" s="78"/>
    </row>
    <row r="69" spans="1:20" ht="15">
      <c r="A69" s="78" t="s">
        <v>269</v>
      </c>
      <c r="B69" s="78">
        <v>5</v>
      </c>
      <c r="C69" s="78"/>
      <c r="D69" s="78"/>
      <c r="E69" s="78" t="s">
        <v>300</v>
      </c>
      <c r="F69" s="78">
        <v>2</v>
      </c>
      <c r="G69" s="78" t="s">
        <v>269</v>
      </c>
      <c r="H69" s="78">
        <v>1</v>
      </c>
      <c r="I69" s="78" t="s">
        <v>266</v>
      </c>
      <c r="J69" s="78">
        <v>1</v>
      </c>
      <c r="K69" s="78"/>
      <c r="L69" s="78"/>
      <c r="M69" s="78"/>
      <c r="N69" s="78"/>
      <c r="O69" s="78"/>
      <c r="P69" s="78"/>
      <c r="Q69" s="78"/>
      <c r="R69" s="78"/>
      <c r="S69" s="78"/>
      <c r="T69" s="78"/>
    </row>
    <row r="70" spans="1:20" ht="15">
      <c r="A70" s="78" t="s">
        <v>294</v>
      </c>
      <c r="B70" s="78">
        <v>4</v>
      </c>
      <c r="C70" s="78"/>
      <c r="D70" s="78"/>
      <c r="E70" s="78" t="s">
        <v>299</v>
      </c>
      <c r="F70" s="78">
        <v>2</v>
      </c>
      <c r="G70" s="78" t="s">
        <v>302</v>
      </c>
      <c r="H70" s="78">
        <v>1</v>
      </c>
      <c r="I70" s="78" t="s">
        <v>269</v>
      </c>
      <c r="J70" s="78">
        <v>1</v>
      </c>
      <c r="K70" s="78"/>
      <c r="L70" s="78"/>
      <c r="M70" s="78"/>
      <c r="N70" s="78"/>
      <c r="O70" s="78"/>
      <c r="P70" s="78"/>
      <c r="Q70" s="78"/>
      <c r="R70" s="78"/>
      <c r="S70" s="78"/>
      <c r="T70" s="78"/>
    </row>
    <row r="71" spans="1:20" ht="15">
      <c r="A71" s="78" t="s">
        <v>314</v>
      </c>
      <c r="B71" s="78">
        <v>3</v>
      </c>
      <c r="C71" s="78"/>
      <c r="D71" s="78"/>
      <c r="E71" s="78" t="s">
        <v>276</v>
      </c>
      <c r="F71" s="78">
        <v>1</v>
      </c>
      <c r="G71" s="78" t="s">
        <v>294</v>
      </c>
      <c r="H71" s="78">
        <v>1</v>
      </c>
      <c r="I71" s="78" t="s">
        <v>290</v>
      </c>
      <c r="J71" s="78">
        <v>1</v>
      </c>
      <c r="K71" s="78"/>
      <c r="L71" s="78"/>
      <c r="M71" s="78"/>
      <c r="N71" s="78"/>
      <c r="O71" s="78"/>
      <c r="P71" s="78"/>
      <c r="Q71" s="78"/>
      <c r="R71" s="78"/>
      <c r="S71" s="78"/>
      <c r="T71" s="78"/>
    </row>
    <row r="74" spans="1:20" ht="15" customHeight="1">
      <c r="A74" s="13" t="s">
        <v>3048</v>
      </c>
      <c r="B74" s="13" t="s">
        <v>2815</v>
      </c>
      <c r="C74" s="13" t="s">
        <v>3051</v>
      </c>
      <c r="D74" s="13" t="s">
        <v>2820</v>
      </c>
      <c r="E74" s="13" t="s">
        <v>3052</v>
      </c>
      <c r="F74" s="13" t="s">
        <v>2822</v>
      </c>
      <c r="G74" s="13" t="s">
        <v>3054</v>
      </c>
      <c r="H74" s="13" t="s">
        <v>2824</v>
      </c>
      <c r="I74" s="13" t="s">
        <v>3056</v>
      </c>
      <c r="J74" s="13" t="s">
        <v>2826</v>
      </c>
      <c r="K74" s="13" t="s">
        <v>3058</v>
      </c>
      <c r="L74" s="13" t="s">
        <v>2828</v>
      </c>
      <c r="M74" s="78" t="s">
        <v>3060</v>
      </c>
      <c r="N74" s="78" t="s">
        <v>2830</v>
      </c>
      <c r="O74" s="13" t="s">
        <v>3062</v>
      </c>
      <c r="P74" s="13" t="s">
        <v>2832</v>
      </c>
      <c r="Q74" s="78" t="s">
        <v>3064</v>
      </c>
      <c r="R74" s="78" t="s">
        <v>2834</v>
      </c>
      <c r="S74" s="78" t="s">
        <v>3066</v>
      </c>
      <c r="T74" s="78" t="s">
        <v>2835</v>
      </c>
    </row>
    <row r="75" spans="1:20" ht="15">
      <c r="A75" s="78" t="s">
        <v>311</v>
      </c>
      <c r="B75" s="78">
        <v>19</v>
      </c>
      <c r="C75" s="78" t="s">
        <v>311</v>
      </c>
      <c r="D75" s="78">
        <v>3</v>
      </c>
      <c r="E75" s="78" t="s">
        <v>311</v>
      </c>
      <c r="F75" s="78">
        <v>10</v>
      </c>
      <c r="G75" s="78" t="s">
        <v>309</v>
      </c>
      <c r="H75" s="78">
        <v>10</v>
      </c>
      <c r="I75" s="78" t="s">
        <v>311</v>
      </c>
      <c r="J75" s="78">
        <v>4</v>
      </c>
      <c r="K75" s="78" t="s">
        <v>319</v>
      </c>
      <c r="L75" s="78">
        <v>7</v>
      </c>
      <c r="M75" s="78"/>
      <c r="N75" s="78"/>
      <c r="O75" s="78" t="s">
        <v>278</v>
      </c>
      <c r="P75" s="78">
        <v>2</v>
      </c>
      <c r="Q75" s="78"/>
      <c r="R75" s="78"/>
      <c r="S75" s="78"/>
      <c r="T75" s="78"/>
    </row>
    <row r="76" spans="1:20" ht="15">
      <c r="A76" s="78" t="s">
        <v>309</v>
      </c>
      <c r="B76" s="78">
        <v>10</v>
      </c>
      <c r="C76" s="78" t="s">
        <v>227</v>
      </c>
      <c r="D76" s="78">
        <v>1</v>
      </c>
      <c r="E76" s="78" t="s">
        <v>278</v>
      </c>
      <c r="F76" s="78">
        <v>3</v>
      </c>
      <c r="G76" s="78" t="s">
        <v>308</v>
      </c>
      <c r="H76" s="78">
        <v>5</v>
      </c>
      <c r="I76" s="78" t="s">
        <v>314</v>
      </c>
      <c r="J76" s="78">
        <v>2</v>
      </c>
      <c r="K76" s="78" t="s">
        <v>318</v>
      </c>
      <c r="L76" s="78">
        <v>7</v>
      </c>
      <c r="M76" s="78"/>
      <c r="N76" s="78"/>
      <c r="O76" s="78" t="s">
        <v>323</v>
      </c>
      <c r="P76" s="78">
        <v>2</v>
      </c>
      <c r="Q76" s="78"/>
      <c r="R76" s="78"/>
      <c r="S76" s="78"/>
      <c r="T76" s="78"/>
    </row>
    <row r="77" spans="1:20" ht="15">
      <c r="A77" s="78" t="s">
        <v>319</v>
      </c>
      <c r="B77" s="78">
        <v>8</v>
      </c>
      <c r="C77" s="78"/>
      <c r="D77" s="78"/>
      <c r="E77" s="78" t="s">
        <v>277</v>
      </c>
      <c r="F77" s="78">
        <v>2</v>
      </c>
      <c r="G77" s="78" t="s">
        <v>227</v>
      </c>
      <c r="H77" s="78">
        <v>3</v>
      </c>
      <c r="I77" s="78" t="s">
        <v>302</v>
      </c>
      <c r="J77" s="78">
        <v>2</v>
      </c>
      <c r="K77" s="78"/>
      <c r="L77" s="78"/>
      <c r="M77" s="78"/>
      <c r="N77" s="78"/>
      <c r="O77" s="78" t="s">
        <v>322</v>
      </c>
      <c r="P77" s="78">
        <v>2</v>
      </c>
      <c r="Q77" s="78"/>
      <c r="R77" s="78"/>
      <c r="S77" s="78"/>
      <c r="T77" s="78"/>
    </row>
    <row r="78" spans="1:20" ht="15">
      <c r="A78" s="78" t="s">
        <v>318</v>
      </c>
      <c r="B78" s="78">
        <v>8</v>
      </c>
      <c r="C78" s="78"/>
      <c r="D78" s="78"/>
      <c r="E78" s="78" t="s">
        <v>310</v>
      </c>
      <c r="F78" s="78">
        <v>2</v>
      </c>
      <c r="G78" s="78" t="s">
        <v>311</v>
      </c>
      <c r="H78" s="78">
        <v>2</v>
      </c>
      <c r="I78" s="78" t="s">
        <v>304</v>
      </c>
      <c r="J78" s="78">
        <v>2</v>
      </c>
      <c r="K78" s="78"/>
      <c r="L78" s="78"/>
      <c r="M78" s="78"/>
      <c r="N78" s="78"/>
      <c r="O78" s="78" t="s">
        <v>321</v>
      </c>
      <c r="P78" s="78">
        <v>2</v>
      </c>
      <c r="Q78" s="78"/>
      <c r="R78" s="78"/>
      <c r="S78" s="78"/>
      <c r="T78" s="78"/>
    </row>
    <row r="79" spans="1:20" ht="15">
      <c r="A79" s="78" t="s">
        <v>308</v>
      </c>
      <c r="B79" s="78">
        <v>5</v>
      </c>
      <c r="C79" s="78"/>
      <c r="D79" s="78"/>
      <c r="E79" s="78" t="s">
        <v>281</v>
      </c>
      <c r="F79" s="78">
        <v>1</v>
      </c>
      <c r="G79" s="78" t="s">
        <v>324</v>
      </c>
      <c r="H79" s="78">
        <v>2</v>
      </c>
      <c r="I79" s="78"/>
      <c r="J79" s="78"/>
      <c r="K79" s="78"/>
      <c r="L79" s="78"/>
      <c r="M79" s="78"/>
      <c r="N79" s="78"/>
      <c r="O79" s="78" t="s">
        <v>320</v>
      </c>
      <c r="P79" s="78">
        <v>2</v>
      </c>
      <c r="Q79" s="78"/>
      <c r="R79" s="78"/>
      <c r="S79" s="78"/>
      <c r="T79" s="78"/>
    </row>
    <row r="80" spans="1:20" ht="15">
      <c r="A80" s="78" t="s">
        <v>278</v>
      </c>
      <c r="B80" s="78">
        <v>5</v>
      </c>
      <c r="C80" s="78"/>
      <c r="D80" s="78"/>
      <c r="E80" s="78" t="s">
        <v>304</v>
      </c>
      <c r="F80" s="78">
        <v>1</v>
      </c>
      <c r="G80" s="78" t="s">
        <v>319</v>
      </c>
      <c r="H80" s="78">
        <v>1</v>
      </c>
      <c r="I80" s="78"/>
      <c r="J80" s="78"/>
      <c r="K80" s="78"/>
      <c r="L80" s="78"/>
      <c r="M80" s="78"/>
      <c r="N80" s="78"/>
      <c r="O80" s="78"/>
      <c r="P80" s="78"/>
      <c r="Q80" s="78"/>
      <c r="R80" s="78"/>
      <c r="S80" s="78"/>
      <c r="T80" s="78"/>
    </row>
    <row r="81" spans="1:20" ht="15">
      <c r="A81" s="78" t="s">
        <v>227</v>
      </c>
      <c r="B81" s="78">
        <v>4</v>
      </c>
      <c r="C81" s="78"/>
      <c r="D81" s="78"/>
      <c r="E81" s="78" t="s">
        <v>302</v>
      </c>
      <c r="F81" s="78">
        <v>1</v>
      </c>
      <c r="G81" s="78" t="s">
        <v>318</v>
      </c>
      <c r="H81" s="78">
        <v>1</v>
      </c>
      <c r="I81" s="78"/>
      <c r="J81" s="78"/>
      <c r="K81" s="78"/>
      <c r="L81" s="78"/>
      <c r="M81" s="78"/>
      <c r="N81" s="78"/>
      <c r="O81" s="78"/>
      <c r="P81" s="78"/>
      <c r="Q81" s="78"/>
      <c r="R81" s="78"/>
      <c r="S81" s="78"/>
      <c r="T81" s="78"/>
    </row>
    <row r="82" spans="1:20" ht="15">
      <c r="A82" s="78" t="s">
        <v>304</v>
      </c>
      <c r="B82" s="78">
        <v>3</v>
      </c>
      <c r="C82" s="78"/>
      <c r="D82" s="78"/>
      <c r="E82" s="78" t="s">
        <v>269</v>
      </c>
      <c r="F82" s="78">
        <v>1</v>
      </c>
      <c r="G82" s="78"/>
      <c r="H82" s="78"/>
      <c r="I82" s="78"/>
      <c r="J82" s="78"/>
      <c r="K82" s="78"/>
      <c r="L82" s="78"/>
      <c r="M82" s="78"/>
      <c r="N82" s="78"/>
      <c r="O82" s="78"/>
      <c r="P82" s="78"/>
      <c r="Q82" s="78"/>
      <c r="R82" s="78"/>
      <c r="S82" s="78"/>
      <c r="T82" s="78"/>
    </row>
    <row r="83" spans="1:20" ht="15">
      <c r="A83" s="78" t="s">
        <v>302</v>
      </c>
      <c r="B83" s="78">
        <v>3</v>
      </c>
      <c r="C83" s="78"/>
      <c r="D83" s="78"/>
      <c r="E83" s="78"/>
      <c r="F83" s="78"/>
      <c r="G83" s="78"/>
      <c r="H83" s="78"/>
      <c r="I83" s="78"/>
      <c r="J83" s="78"/>
      <c r="K83" s="78"/>
      <c r="L83" s="78"/>
      <c r="M83" s="78"/>
      <c r="N83" s="78"/>
      <c r="O83" s="78"/>
      <c r="P83" s="78"/>
      <c r="Q83" s="78"/>
      <c r="R83" s="78"/>
      <c r="S83" s="78"/>
      <c r="T83" s="78"/>
    </row>
    <row r="84" spans="1:20" ht="15">
      <c r="A84" s="78" t="s">
        <v>310</v>
      </c>
      <c r="B84" s="78">
        <v>2</v>
      </c>
      <c r="C84" s="78"/>
      <c r="D84" s="78"/>
      <c r="E84" s="78"/>
      <c r="F84" s="78"/>
      <c r="G84" s="78"/>
      <c r="H84" s="78"/>
      <c r="I84" s="78"/>
      <c r="J84" s="78"/>
      <c r="K84" s="78"/>
      <c r="L84" s="78"/>
      <c r="M84" s="78"/>
      <c r="N84" s="78"/>
      <c r="O84" s="78"/>
      <c r="P84" s="78"/>
      <c r="Q84" s="78"/>
      <c r="R84" s="78"/>
      <c r="S84" s="78"/>
      <c r="T84" s="78"/>
    </row>
    <row r="87" spans="1:20" ht="15" customHeight="1">
      <c r="A87" s="13" t="s">
        <v>3079</v>
      </c>
      <c r="B87" s="13" t="s">
        <v>2815</v>
      </c>
      <c r="C87" s="13" t="s">
        <v>3080</v>
      </c>
      <c r="D87" s="13" t="s">
        <v>2820</v>
      </c>
      <c r="E87" s="13" t="s">
        <v>3081</v>
      </c>
      <c r="F87" s="13" t="s">
        <v>2822</v>
      </c>
      <c r="G87" s="13" t="s">
        <v>3082</v>
      </c>
      <c r="H87" s="13" t="s">
        <v>2824</v>
      </c>
      <c r="I87" s="13" t="s">
        <v>3083</v>
      </c>
      <c r="J87" s="13" t="s">
        <v>2826</v>
      </c>
      <c r="K87" s="13" t="s">
        <v>3084</v>
      </c>
      <c r="L87" s="13" t="s">
        <v>2828</v>
      </c>
      <c r="M87" s="13" t="s">
        <v>3085</v>
      </c>
      <c r="N87" s="13" t="s">
        <v>2830</v>
      </c>
      <c r="O87" s="13" t="s">
        <v>3086</v>
      </c>
      <c r="P87" s="13" t="s">
        <v>2832</v>
      </c>
      <c r="Q87" s="13" t="s">
        <v>3087</v>
      </c>
      <c r="R87" s="13" t="s">
        <v>2834</v>
      </c>
      <c r="S87" s="13" t="s">
        <v>3088</v>
      </c>
      <c r="T87" s="13" t="s">
        <v>2835</v>
      </c>
    </row>
    <row r="88" spans="1:20" ht="15">
      <c r="A88" s="100" t="s">
        <v>295</v>
      </c>
      <c r="B88" s="78">
        <v>396337</v>
      </c>
      <c r="C88" s="100" t="s">
        <v>295</v>
      </c>
      <c r="D88" s="78">
        <v>396337</v>
      </c>
      <c r="E88" s="100" t="s">
        <v>263</v>
      </c>
      <c r="F88" s="78">
        <v>154057</v>
      </c>
      <c r="G88" s="100" t="s">
        <v>241</v>
      </c>
      <c r="H88" s="78">
        <v>125176</v>
      </c>
      <c r="I88" s="100" t="s">
        <v>246</v>
      </c>
      <c r="J88" s="78">
        <v>101109</v>
      </c>
      <c r="K88" s="100" t="s">
        <v>216</v>
      </c>
      <c r="L88" s="78">
        <v>152434</v>
      </c>
      <c r="M88" s="100" t="s">
        <v>232</v>
      </c>
      <c r="N88" s="78">
        <v>79970</v>
      </c>
      <c r="O88" s="100" t="s">
        <v>258</v>
      </c>
      <c r="P88" s="78">
        <v>163400</v>
      </c>
      <c r="Q88" s="100" t="s">
        <v>296</v>
      </c>
      <c r="R88" s="78">
        <v>41692</v>
      </c>
      <c r="S88" s="100" t="s">
        <v>249</v>
      </c>
      <c r="T88" s="78">
        <v>1915</v>
      </c>
    </row>
    <row r="89" spans="1:20" ht="15">
      <c r="A89" s="100" t="s">
        <v>265</v>
      </c>
      <c r="B89" s="78">
        <v>311619</v>
      </c>
      <c r="C89" s="100" t="s">
        <v>265</v>
      </c>
      <c r="D89" s="78">
        <v>311619</v>
      </c>
      <c r="E89" s="100" t="s">
        <v>270</v>
      </c>
      <c r="F89" s="78">
        <v>114078</v>
      </c>
      <c r="G89" s="100" t="s">
        <v>308</v>
      </c>
      <c r="H89" s="78">
        <v>74073</v>
      </c>
      <c r="I89" s="100" t="s">
        <v>247</v>
      </c>
      <c r="J89" s="78">
        <v>86074</v>
      </c>
      <c r="K89" s="100" t="s">
        <v>215</v>
      </c>
      <c r="L89" s="78">
        <v>71084</v>
      </c>
      <c r="M89" s="100" t="s">
        <v>251</v>
      </c>
      <c r="N89" s="78">
        <v>72501</v>
      </c>
      <c r="O89" s="100" t="s">
        <v>321</v>
      </c>
      <c r="P89" s="78">
        <v>105531</v>
      </c>
      <c r="Q89" s="100" t="s">
        <v>297</v>
      </c>
      <c r="R89" s="78">
        <v>243</v>
      </c>
      <c r="S89" s="100" t="s">
        <v>250</v>
      </c>
      <c r="T89" s="78">
        <v>1585</v>
      </c>
    </row>
    <row r="90" spans="1:20" ht="15">
      <c r="A90" s="100" t="s">
        <v>258</v>
      </c>
      <c r="B90" s="78">
        <v>163400</v>
      </c>
      <c r="C90" s="100" t="s">
        <v>286</v>
      </c>
      <c r="D90" s="78">
        <v>148076</v>
      </c>
      <c r="E90" s="100" t="s">
        <v>283</v>
      </c>
      <c r="F90" s="78">
        <v>79106</v>
      </c>
      <c r="G90" s="100" t="s">
        <v>307</v>
      </c>
      <c r="H90" s="78">
        <v>66839</v>
      </c>
      <c r="I90" s="100" t="s">
        <v>218</v>
      </c>
      <c r="J90" s="78">
        <v>25686</v>
      </c>
      <c r="K90" s="100" t="s">
        <v>243</v>
      </c>
      <c r="L90" s="78">
        <v>22019</v>
      </c>
      <c r="M90" s="100" t="s">
        <v>236</v>
      </c>
      <c r="N90" s="78">
        <v>71282</v>
      </c>
      <c r="O90" s="100" t="s">
        <v>323</v>
      </c>
      <c r="P90" s="78">
        <v>62792</v>
      </c>
      <c r="Q90" s="100"/>
      <c r="R90" s="78"/>
      <c r="S90" s="100"/>
      <c r="T90" s="78"/>
    </row>
    <row r="91" spans="1:20" ht="15">
      <c r="A91" s="100" t="s">
        <v>263</v>
      </c>
      <c r="B91" s="78">
        <v>154057</v>
      </c>
      <c r="C91" s="100" t="s">
        <v>255</v>
      </c>
      <c r="D91" s="78">
        <v>108949</v>
      </c>
      <c r="E91" s="100" t="s">
        <v>278</v>
      </c>
      <c r="F91" s="78">
        <v>75484</v>
      </c>
      <c r="G91" s="100" t="s">
        <v>291</v>
      </c>
      <c r="H91" s="78">
        <v>49236</v>
      </c>
      <c r="I91" s="100" t="s">
        <v>254</v>
      </c>
      <c r="J91" s="78">
        <v>15705</v>
      </c>
      <c r="K91" s="100" t="s">
        <v>220</v>
      </c>
      <c r="L91" s="78">
        <v>12036</v>
      </c>
      <c r="M91" s="100" t="s">
        <v>274</v>
      </c>
      <c r="N91" s="78">
        <v>67172</v>
      </c>
      <c r="O91" s="100" t="s">
        <v>322</v>
      </c>
      <c r="P91" s="78">
        <v>6502</v>
      </c>
      <c r="Q91" s="100"/>
      <c r="R91" s="78"/>
      <c r="S91" s="100"/>
      <c r="T91" s="78"/>
    </row>
    <row r="92" spans="1:20" ht="15">
      <c r="A92" s="100" t="s">
        <v>216</v>
      </c>
      <c r="B92" s="78">
        <v>152434</v>
      </c>
      <c r="C92" s="100" t="s">
        <v>275</v>
      </c>
      <c r="D92" s="78">
        <v>89360</v>
      </c>
      <c r="E92" s="100" t="s">
        <v>273</v>
      </c>
      <c r="F92" s="78">
        <v>28881</v>
      </c>
      <c r="G92" s="100" t="s">
        <v>324</v>
      </c>
      <c r="H92" s="78">
        <v>38137</v>
      </c>
      <c r="I92" s="100" t="s">
        <v>285</v>
      </c>
      <c r="J92" s="78">
        <v>14291</v>
      </c>
      <c r="K92" s="100" t="s">
        <v>217</v>
      </c>
      <c r="L92" s="78">
        <v>11129</v>
      </c>
      <c r="M92" s="100" t="s">
        <v>214</v>
      </c>
      <c r="N92" s="78">
        <v>11822</v>
      </c>
      <c r="O92" s="100" t="s">
        <v>259</v>
      </c>
      <c r="P92" s="78">
        <v>5825</v>
      </c>
      <c r="Q92" s="100"/>
      <c r="R92" s="78"/>
      <c r="S92" s="100"/>
      <c r="T92" s="78"/>
    </row>
    <row r="93" spans="1:20" ht="15">
      <c r="A93" s="100" t="s">
        <v>286</v>
      </c>
      <c r="B93" s="78">
        <v>148076</v>
      </c>
      <c r="C93" s="100" t="s">
        <v>261</v>
      </c>
      <c r="D93" s="78">
        <v>72835</v>
      </c>
      <c r="E93" s="100" t="s">
        <v>262</v>
      </c>
      <c r="F93" s="78">
        <v>25888</v>
      </c>
      <c r="G93" s="100" t="s">
        <v>264</v>
      </c>
      <c r="H93" s="78">
        <v>33923</v>
      </c>
      <c r="I93" s="100" t="s">
        <v>282</v>
      </c>
      <c r="J93" s="78">
        <v>14143</v>
      </c>
      <c r="K93" s="100" t="s">
        <v>319</v>
      </c>
      <c r="L93" s="78">
        <v>10443</v>
      </c>
      <c r="M93" s="100" t="s">
        <v>317</v>
      </c>
      <c r="N93" s="78">
        <v>871</v>
      </c>
      <c r="O93" s="100" t="s">
        <v>320</v>
      </c>
      <c r="P93" s="78">
        <v>4488</v>
      </c>
      <c r="Q93" s="100"/>
      <c r="R93" s="78"/>
      <c r="S93" s="100"/>
      <c r="T93" s="78"/>
    </row>
    <row r="94" spans="1:20" ht="15">
      <c r="A94" s="100" t="s">
        <v>241</v>
      </c>
      <c r="B94" s="78">
        <v>125176</v>
      </c>
      <c r="C94" s="100" t="s">
        <v>293</v>
      </c>
      <c r="D94" s="78">
        <v>48760</v>
      </c>
      <c r="E94" s="100" t="s">
        <v>315</v>
      </c>
      <c r="F94" s="78">
        <v>21880</v>
      </c>
      <c r="G94" s="100" t="s">
        <v>229</v>
      </c>
      <c r="H94" s="78">
        <v>27327</v>
      </c>
      <c r="I94" s="100" t="s">
        <v>228</v>
      </c>
      <c r="J94" s="78">
        <v>7549</v>
      </c>
      <c r="K94" s="100" t="s">
        <v>318</v>
      </c>
      <c r="L94" s="78">
        <v>10347</v>
      </c>
      <c r="M94" s="100" t="s">
        <v>257</v>
      </c>
      <c r="N94" s="78">
        <v>484</v>
      </c>
      <c r="O94" s="100"/>
      <c r="P94" s="78"/>
      <c r="Q94" s="100"/>
      <c r="R94" s="78"/>
      <c r="S94" s="100"/>
      <c r="T94" s="78"/>
    </row>
    <row r="95" spans="1:20" ht="15">
      <c r="A95" s="100" t="s">
        <v>270</v>
      </c>
      <c r="B95" s="78">
        <v>114078</v>
      </c>
      <c r="C95" s="100" t="s">
        <v>272</v>
      </c>
      <c r="D95" s="78">
        <v>44887</v>
      </c>
      <c r="E95" s="100" t="s">
        <v>298</v>
      </c>
      <c r="F95" s="78">
        <v>16201</v>
      </c>
      <c r="G95" s="100" t="s">
        <v>309</v>
      </c>
      <c r="H95" s="78">
        <v>27132</v>
      </c>
      <c r="I95" s="100" t="s">
        <v>314</v>
      </c>
      <c r="J95" s="78">
        <v>5596</v>
      </c>
      <c r="K95" s="100" t="s">
        <v>245</v>
      </c>
      <c r="L95" s="78">
        <v>10317</v>
      </c>
      <c r="M95" s="100"/>
      <c r="N95" s="78"/>
      <c r="O95" s="100"/>
      <c r="P95" s="78"/>
      <c r="Q95" s="100"/>
      <c r="R95" s="78"/>
      <c r="S95" s="100"/>
      <c r="T95" s="78"/>
    </row>
    <row r="96" spans="1:20" ht="15">
      <c r="A96" s="100" t="s">
        <v>255</v>
      </c>
      <c r="B96" s="78">
        <v>108949</v>
      </c>
      <c r="C96" s="100" t="s">
        <v>224</v>
      </c>
      <c r="D96" s="78">
        <v>27172</v>
      </c>
      <c r="E96" s="100" t="s">
        <v>310</v>
      </c>
      <c r="F96" s="78">
        <v>14070</v>
      </c>
      <c r="G96" s="100" t="s">
        <v>289</v>
      </c>
      <c r="H96" s="78">
        <v>25726</v>
      </c>
      <c r="I96" s="100" t="s">
        <v>284</v>
      </c>
      <c r="J96" s="78">
        <v>4022</v>
      </c>
      <c r="K96" s="100" t="s">
        <v>239</v>
      </c>
      <c r="L96" s="78">
        <v>2510</v>
      </c>
      <c r="M96" s="100"/>
      <c r="N96" s="78"/>
      <c r="O96" s="100"/>
      <c r="P96" s="78"/>
      <c r="Q96" s="100"/>
      <c r="R96" s="78"/>
      <c r="S96" s="100"/>
      <c r="T96" s="78"/>
    </row>
    <row r="97" spans="1:20" ht="15">
      <c r="A97" s="100" t="s">
        <v>321</v>
      </c>
      <c r="B97" s="78">
        <v>105531</v>
      </c>
      <c r="C97" s="100" t="s">
        <v>304</v>
      </c>
      <c r="D97" s="78">
        <v>25613</v>
      </c>
      <c r="E97" s="100" t="s">
        <v>269</v>
      </c>
      <c r="F97" s="78">
        <v>13397</v>
      </c>
      <c r="G97" s="100" t="s">
        <v>290</v>
      </c>
      <c r="H97" s="78">
        <v>21110</v>
      </c>
      <c r="I97" s="100" t="s">
        <v>313</v>
      </c>
      <c r="J97" s="78">
        <v>216</v>
      </c>
      <c r="K97" s="100"/>
      <c r="L97" s="78"/>
      <c r="M97" s="100"/>
      <c r="N97" s="78"/>
      <c r="O97" s="100"/>
      <c r="P97" s="78"/>
      <c r="Q97" s="100"/>
      <c r="R97" s="78"/>
      <c r="S97" s="100"/>
      <c r="T97" s="78"/>
    </row>
  </sheetData>
  <hyperlinks>
    <hyperlink ref="A2" r:id="rId1" display="https://twitter.com/autchatmod/status/1104838255881535488"/>
    <hyperlink ref="A3" r:id="rId2" display="https://twitter.com/autchatmod/status/1102323945066262528"/>
    <hyperlink ref="A4" r:id="rId3" display="https://twitter.com/autchatmod/status/1104844259788644352"/>
    <hyperlink ref="A5" r:id="rId4" display="https://twitter.com/autchatmod/status/1104841489404768256"/>
    <hyperlink ref="A6" r:id="rId5" display="https://twitter.com/autchatmod/status/1102320088286457856"/>
    <hyperlink ref="A7" r:id="rId6" display="https://twitter.com/autchatmod/status/1102315212579860480"/>
    <hyperlink ref="A8" r:id="rId7" display="https://twitter.com/autchatmod/status/1102316624181248001"/>
    <hyperlink ref="A9" r:id="rId8" display="https://twitter.com/autchatmod/status/1102313756304891904"/>
    <hyperlink ref="A10" r:id="rId9" display="https://twitter.com/autchatmod/status/1104846510452178944"/>
    <hyperlink ref="A11" r:id="rId10" display="https://twitter.com/autchatmod/status/1104835241418477568"/>
    <hyperlink ref="C2" r:id="rId11" display="http://autchat.com/all-topics/"/>
    <hyperlink ref="C3" r:id="rId12" display="http://autchat.com/"/>
    <hyperlink ref="C4" r:id="rId13" display="http://autchat.com/coping-strategies/"/>
    <hyperlink ref="C5" r:id="rId14" display="http://autchat.com/learning-social-skills/"/>
    <hyperlink ref="C6" r:id="rId15" display="http://autchat.com/faq/"/>
    <hyperlink ref="C7" r:id="rId16" display="http://autchat.com/twitter-chats/how-to-join-autchat/"/>
    <hyperlink ref="C8" r:id="rId17" display="http://autchat.com/learning-social-skills-mar-3-2019/"/>
    <hyperlink ref="C9" r:id="rId18" display="https://twitter.com/autisticb4mmr/status/1104821151967002624"/>
    <hyperlink ref="C10" r:id="rId19" display="https://twitter.com/autchatmod/status/1104824215088160769"/>
    <hyperlink ref="C11" r:id="rId20" display="http://autchat.com/having-to-hide-how-we-function/"/>
    <hyperlink ref="E2" r:id="rId21" display="https://twitter.com/autchatmod/status/1104838255881535488"/>
    <hyperlink ref="E3" r:id="rId22" display="https://twitter.com/autchatmod/status/1104841489404768256"/>
    <hyperlink ref="E4" r:id="rId23" display="https://twitter.com/autchatmod/status/1104844259788644352"/>
    <hyperlink ref="E5" r:id="rId24" display="https://twitter.com/autchatmod/status/1104846510452178944"/>
    <hyperlink ref="E6" r:id="rId25" display="https://twitter.com/autchatmod/status/1102323945066262528"/>
    <hyperlink ref="E7" r:id="rId26" display="https://twitter.com/autchatmod/status/1104835241418477568"/>
    <hyperlink ref="E8" r:id="rId27" display="https://mamautistic.wordpress.com/2017/06/26/a-letter-of-encouragement-and-support/"/>
    <hyperlink ref="E9" r:id="rId28" display="https://twitter.com/autchatmod/status/1102323945066262528?s=21"/>
    <hyperlink ref="E10" r:id="rId29" display="https://twitter.com/autchatmod/status/1102313756304891904"/>
    <hyperlink ref="E11" r:id="rId30" display="https://twitter.com/autchatmod/status/1102315212579860480?s=21"/>
    <hyperlink ref="G2" r:id="rId31" display="https://twitter.com/autchatmod/status/1102315212579860480"/>
    <hyperlink ref="G3" r:id="rId32" display="https://twitter.com/autchatmod/status/1102320088286457856"/>
    <hyperlink ref="G4" r:id="rId33" display="https://twitter.com/autchatmod/status/1102323945066262528"/>
    <hyperlink ref="G5" r:id="rId34" display="https://twitter.com/autchatmod/status/1102313756304891904"/>
    <hyperlink ref="G6" r:id="rId35" display="https://twitter.com/autchatmod/status/1102316624181248001"/>
    <hyperlink ref="G7" r:id="rId36" display="https://twitter.com/yes_thattoo/status/1102317190483771392"/>
    <hyperlink ref="G8" r:id="rId37" display="https://twitter.com/autisticb4mmr/status/1102324969483059200"/>
    <hyperlink ref="I2" r:id="rId38" display="https://twitter.com/autchatmod/status/1104838255881535488"/>
    <hyperlink ref="I3" r:id="rId39" display="https://twitter.com/autchatmod/status/1104841489404768256"/>
    <hyperlink ref="I4" r:id="rId40" display="https://twitter.com/autchatmod/status/1104844259788644352"/>
    <hyperlink ref="I5" r:id="rId41" display="https://twitter.com/autchatmod/status/1102320088286457856"/>
    <hyperlink ref="I6" r:id="rId42" display="https://twitter.com/autchatmod/status/1102315212579860480"/>
    <hyperlink ref="I7" r:id="rId43" display="https://twitter.com/autchatmod/status/1102316624181248001"/>
    <hyperlink ref="I8" r:id="rId44" display="https://twitter.com/autchatmod/status/1102323945066262528"/>
    <hyperlink ref="I9" r:id="rId45" display="https://twitter.com/autchatmod/status/1104846510452178944"/>
    <hyperlink ref="I10" r:id="rId46" display="https://twitter.com/autchatmod/status/1102313756304891904"/>
    <hyperlink ref="I11" r:id="rId47" display="https://twitter.com/autchatmod/status/1104820828556808192"/>
    <hyperlink ref="M2" r:id="rId48" display="https://twitter.com/autchatmod/status/1102316624181248001"/>
    <hyperlink ref="M3" r:id="rId49" display="https://twitter.com/autchatmod/status/1102320088286457856"/>
    <hyperlink ref="M4" r:id="rId50" display="https://twitter.com/autchatmod/status/1102315212579860480"/>
    <hyperlink ref="M5" r:id="rId51" display="http://iconohash.com/AutChat/2019-03-03"/>
    <hyperlink ref="M6" r:id="rId52" display="https://twitter.com/amcdphd/status/1104142247061319681"/>
    <hyperlink ref="M7" r:id="rId53" display="https://twitter.com/autchatmod/status/1104835241418477568"/>
    <hyperlink ref="S2" r:id="rId54" display="https://twitter.com/autchatmod/status/1102323945066262528"/>
    <hyperlink ref="S3" r:id="rId55" display="https://twitter.com/autchatmod/status/1102313756304891904"/>
    <hyperlink ref="S4" r:id="rId56" display="https://twitter.com/autchatmod/status/1102315212579860480"/>
    <hyperlink ref="S5" r:id="rId57" display="https://twitter.com/autchatmod/status/1102320088286457856"/>
  </hyperlinks>
  <printOptions/>
  <pageMargins left="0.7" right="0.7" top="0.75" bottom="0.75" header="0.3" footer="0.3"/>
  <pageSetup orientation="portrait" paperSize="9"/>
  <tableParts>
    <tablePart r:id="rId61"/>
    <tablePart r:id="rId59"/>
    <tablePart r:id="rId63"/>
    <tablePart r:id="rId65"/>
    <tablePart r:id="rId62"/>
    <tablePart r:id="rId60"/>
    <tablePart r:id="rId64"/>
    <tablePart r:id="rId5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881623E-0CB4-4837-992B-CAB34E3A0B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2019-03-20T18:14:18Z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