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<sst xmlns="http://schemas.openxmlformats.org/spreadsheetml/2006/main" count="16618" uniqueCount="2912">
  <si>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</si>
  <si>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</si>
  <si>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</si>
  <si>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</si>
  <si>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</si>
  <si>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</si>
  <si>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</si>
  <si>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</si>
  <si>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</si>
  <si>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</si>
  <si>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</si>
  <si>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</si>
  <si>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</si>
  <si>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</si>
  <si>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</si>
  <si>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</si>
  <si>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</si>
  <si>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</si>
  <si>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</si>
  <si>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</si>
  <si>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</si>
  <si>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</si>
  <si>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</si>
  <si>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</si>
  <si>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</si>
  <si>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</si>
  <si>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</si>
  <si>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</si>
  <si>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</si>
  <si>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</si>
  <si>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</si>
  <si>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</si>
  <si>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</si>
  <si>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</si>
  <si>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</si>
  <si>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</si>
  <si>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</si>
  <si>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</si>
  <si>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</si>
  <si>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</si>
  <si>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</si>
  <si>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</si>
  <si>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</si>
  <si>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</si>
  <si>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</si>
  <si>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</si>
  <si>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</si>
  <si>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</si>
  <si>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</si>
  <si>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</si>
  <si>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</si>
  <si>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</si>
  <si>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</si>
  <si>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</si>
  <si>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</si>
  <si>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</si>
  <si>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</si>
  <si>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</si>
  <si>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</si>
  <si>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</si>
  <si>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</si>
  <si>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</si>
  <si>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</si>
  <si>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</si>
  <si>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</si>
  <si>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</si>
  <si>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</si>
  <si>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</si>
  <si>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</si>
  <si>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</si>
  <si>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</si>
  <si>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</si>
  <si>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</si>
  <si>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</si>
  <si>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</si>
  <si>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</si>
  <si>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</si>
  <si>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</si>
  <si>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</si>
  <si>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</si>
  <si>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</si>
  <si>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</si>
  <si>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</si>
  <si>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</si>
  <si>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</si>
  <si>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</si>
  <si>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</si>
  <si>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</si>
  <si>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</si>
  <si>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</si>
  <si>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</si>
  <si>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</si>
  <si>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</si>
  <si>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</si>
  <si>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</si>
  <si>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</si>
  <si>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</si>
  <si>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</si>
  <si>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</si>
  <si>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</si>
  <si>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</si>
  <si>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</si>
  <si>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</si>
  <si>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</si>
  <si>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</si>
  <si>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</si>
  <si>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</si>
  <si>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</si>
  <si>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</si>
  <si>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</si>
  <si>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</si>
  <si>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</si>
  <si>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</si>
  <si>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</si>
  <si>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</si>
  <si>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</si>
  <si>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</si>
  <si>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</si>
  <si>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</si>
  <si>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</si>
  <si>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</si>
  <si>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</si>
  <si>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</si>
  <si>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</si>
  <si>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</si>
  <si>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</si>
  <si>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</si>
  <si>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</si>
  <si>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</si>
  <si>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</si>
  <si>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</si>
  <si>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</si>
  <si>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</si>
  <si>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</si>
  <si>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</si>
  <si>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</si>
  <si>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</si>
  <si>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</si>
  <si>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</si>
  <si>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</si>
  <si>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</si>
  <si>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</si>
  <si>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</si>
  <si>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</si>
  <si>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</si>
  <si>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</si>
  <si>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</si>
  <si>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</si>
  <si>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</si>
  <si>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</si>
  <si>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</si>
  <si>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</si>
  <si>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</si>
  <si>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</si>
  <si>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</si>
  <si>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</si>
  <si>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</si>
  <si>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</si>
  <si>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</si>
  <si>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</si>
  <si>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</si>
  <si>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</si>
  <si>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</si>
  <si>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</si>
  <si>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</si>
  <si>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</si>
  <si>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</si>
  <si>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</si>
  <si>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</si>
  <si>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</si>
  <si>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</si>
  <si>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</si>
  <si>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</si>
  <si>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</si>
  <si>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</si>
  <si>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</si>
  <si>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</si>
  <si>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</si>
  <si>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</si>
  <si>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</si>
  <si>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</si>
  <si>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</si>
  <si>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</si>
  <si>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</si>
  <si>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</si>
  <si>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</si>
  <si>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</si>
  <si>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</si>
  <si>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</si>
  <si>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</si>
  <si>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</si>
  <si>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</si>
  <si>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</si>
  <si>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</si>
  <si>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</si>
  <si>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</si>
  <si>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</si>
  <si>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</si>
  <si>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</si>
  <si>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</si>
  <si>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</si>
  <si>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</si>
  <si>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</si>
  <si>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</si>
  <si>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</si>
  <si>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</si>
  <si>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</si>
  <si>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</si>
  <si>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</si>
  <si>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</si>
  <si>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</si>
  <si>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</si>
  <si>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radhunair</t>
  </si>
  <si>
    <t>efmdnews</t>
  </si>
  <si>
    <t>learnpatch</t>
  </si>
  <si>
    <t>giambiasi</t>
  </si>
  <si>
    <t>essecknowledge</t>
  </si>
  <si>
    <t>karmenblackwood</t>
  </si>
  <si>
    <t>northvanrt</t>
  </si>
  <si>
    <t>studyatieseg</t>
  </si>
  <si>
    <t>mick_le_priol</t>
  </si>
  <si>
    <t>libertytude</t>
  </si>
  <si>
    <t>1malachid</t>
  </si>
  <si>
    <t>kevinanselmo</t>
  </si>
  <si>
    <t>funstreets</t>
  </si>
  <si>
    <t>ralmahruqy</t>
  </si>
  <si>
    <t>mestresegolene</t>
  </si>
  <si>
    <t>mbruceabbott</t>
  </si>
  <si>
    <t>ajcbailey</t>
  </si>
  <si>
    <t>lt19uk</t>
  </si>
  <si>
    <t>infonutc</t>
  </si>
  <si>
    <t>just_joan</t>
  </si>
  <si>
    <t>arickeyes</t>
  </si>
  <si>
    <t>p_ensarguet</t>
  </si>
  <si>
    <t>edhecmanagement</t>
  </si>
  <si>
    <t>leadershipqub</t>
  </si>
  <si>
    <t>endayoung</t>
  </si>
  <si>
    <t>jenpotten</t>
  </si>
  <si>
    <t>nyusternexeced</t>
  </si>
  <si>
    <t>andyf_sbs</t>
  </si>
  <si>
    <t>imiuoft</t>
  </si>
  <si>
    <t>imi_execprogram</t>
  </si>
  <si>
    <t>natashawalli</t>
  </si>
  <si>
    <t>ainsleymgm</t>
  </si>
  <si>
    <t>sbailey1</t>
  </si>
  <si>
    <t>execonlineinc</t>
  </si>
  <si>
    <t>5xtqau53tizrvv9</t>
  </si>
  <si>
    <t>diversity54</t>
  </si>
  <si>
    <t>sebastienmalot</t>
  </si>
  <si>
    <t>metoscm</t>
  </si>
  <si>
    <t>mba_buddy</t>
  </si>
  <si>
    <t>lololaff</t>
  </si>
  <si>
    <t>asma_fendri</t>
  </si>
  <si>
    <t>nicogla</t>
  </si>
  <si>
    <t>denneryhelene</t>
  </si>
  <si>
    <t>aboulade</t>
  </si>
  <si>
    <t>essec</t>
  </si>
  <si>
    <t>sonia_lakehal</t>
  </si>
  <si>
    <t>essecglobalmba</t>
  </si>
  <si>
    <t>uniconexed</t>
  </si>
  <si>
    <t>aldo_zaffalon</t>
  </si>
  <si>
    <t>chezhami</t>
  </si>
  <si>
    <t>sz_claire</t>
  </si>
  <si>
    <t>cranfieldexec</t>
  </si>
  <si>
    <t>planformation</t>
  </si>
  <si>
    <t>ashridge_biz</t>
  </si>
  <si>
    <t>ieseg</t>
  </si>
  <si>
    <t>betoherrador</t>
  </si>
  <si>
    <t>thjeanjean</t>
  </si>
  <si>
    <t>execedcourses</t>
  </si>
  <si>
    <t>eddieisted</t>
  </si>
  <si>
    <t>dbarrett1</t>
  </si>
  <si>
    <t>landdoug</t>
  </si>
  <si>
    <t>execprog</t>
  </si>
  <si>
    <t>uvic</t>
  </si>
  <si>
    <t>execprogsuvic</t>
  </si>
  <si>
    <t>gustavsonuvic</t>
  </si>
  <si>
    <t>dpontefract</t>
  </si>
  <si>
    <t>capilanou</t>
  </si>
  <si>
    <t>capuexeced</t>
  </si>
  <si>
    <t>capu_cs</t>
  </si>
  <si>
    <t>iesegexecutive</t>
  </si>
  <si>
    <t>telus</t>
  </si>
  <si>
    <t>brian</t>
  </si>
  <si>
    <t>northwesternu</t>
  </si>
  <si>
    <t>northw</t>
  </si>
  <si>
    <t>northwesterneng</t>
  </si>
  <si>
    <t>edhecalumni</t>
  </si>
  <si>
    <t>edhec_bschool</t>
  </si>
  <si>
    <t>aresmarchand</t>
  </si>
  <si>
    <t>masonexeced</t>
  </si>
  <si>
    <t>forbes</t>
  </si>
  <si>
    <t>amywrzesniewski</t>
  </si>
  <si>
    <t>yalesom</t>
  </si>
  <si>
    <t>msbgu</t>
  </si>
  <si>
    <t>notredame</t>
  </si>
  <si>
    <t>dardenexeced</t>
  </si>
  <si>
    <t>kelloggexeced</t>
  </si>
  <si>
    <t>www</t>
  </si>
  <si>
    <t>wharton</t>
  </si>
  <si>
    <t>Mentions</t>
  </si>
  <si>
    <t>Replies to</t>
  </si>
  <si>
    <t>Another great start to our Masters Certificate in Project Management #MCPM with a fantastic new cohort #ExecEd .@GustavsonUVic .@ExecProgsUVic .@uvic .@execprog .@LandDoug .@dbarrett1 .@eddieisted https://t.co/LRYW28MBXk</t>
  </si>
  <si>
    <t>RT @kevinanselmo: Fascinating to hear the story of how a national telecommunications company launched its own MBA program and the ROI that…</t>
  </si>
  <si>
    <t>MT @kevinanselmo: Fascinating to hear the story of how a national telecomms company launched its own MBA program and the ROI that was generated. Listen to @dpontefract share the journey on the Learning and Development Stories podcast. #MBA #execed https://t.co/32nzUu6VD4</t>
  </si>
  <si>
    <t>RT @ThJeanjean: The Design Thinking and Lean #Startup  Models Are Broken. Here Is the #Innovation  Vortex! https://t.co/MGL0hxOzYE  #develo…</t>
  </si>
  <si>
    <t>RT @essec: J-10 : La #JPOESSEC Executive Education approche à grands pas ! Participez à la journée dédiée aux managers, cadres et entrepren…</t>
  </si>
  <si>
    <t>Enjoyed visiting my former team &amp;amp; division of @CapU_CS &amp;amp; @CapUExecEd at @CapilanoU this afternoon! I’ll always love this awesome team &amp;amp; feel proud of CSEE! #ContinuingStudies #ExecutiveEducation #ExecEd #CapilanoU #CapU #NorthVan https://t.co/mwJL9P1O34</t>
  </si>
  <si>
    <t>RT @KarmenBlackwood: Enjoyed visiting my former team &amp;amp; division of @CapU_CS &amp;amp; @CapUExecEd at @CapilanoU this afternoon! I’ll always love th…</t>
  </si>
  <si>
    <t>Take a look at this amazing #IESEGExperience - the Executive Education program Leader@McCain co-designed with @IESEG ⬇️ #ExecEd @IESEGExecutive https://t.co/22vwcKWjfP</t>
  </si>
  <si>
    <t>#Twelcome et bon après-midi, @ThJeanjean ! #Essec #ExecEd</t>
  </si>
  <si>
    <t>RT @ThJeanjean: Compétences professionnelles exigées des maîtres d’apprentissage et médiation en matière d’apprentissage dans le secteur pu…</t>
  </si>
  <si>
    <t>RT @ThJeanjean: How Leaders And Employees Should Harness The Power Of Mentorship https://t.co/7tKoF7eJhG  #technology  #execed  #formpro ht…</t>
  </si>
  <si>
    <t>RT @ThJeanjean: Science Has Just Confirmed That If You're Not Outside Your Comfort Zone, You're Not Learning https://t.co/YOzsIReXLY  #rese…</t>
  </si>
  <si>
    <t>Fascinating to hear the story of how a national telecommunications company launched its own MBA program and the ROI that was generated. Listen to @dpontefract share the journey on episode 13 of the Learning and Development Stories podcast. #MBA #execed https://t.co/j0zyNin3dU</t>
  </si>
  <si>
    <t>Impact at @TELUS. Story via this podcast. #MBA #CorporateLearning #ExecEd https://t.co/j0zyNin3dU https://t.co/WBFYVmCiQ9</t>
  </si>
  <si>
    <t>RT @ExecEdCourses: Improve your Healthcare skills w/ The Innovative Health Care Leader: From Design Thinking to Personal Lead... https://t.…</t>
  </si>
  <si>
    <t>RT @ThJeanjean: #Talent , Not Gender, Should Be The Focus Of Diversity And Inclusion Interventions https://t.co/Evt7p8mHQX  #leadership  #e…</t>
  </si>
  <si>
    <t>@ThJeanjean thx for the follow, Thomas! Great #ExecEd content on the feed. I look forward to reading some of the articles. Thanks!</t>
  </si>
  <si>
    <t>fascinating article from @Brian Marshall highlighting something akin to an anthropology of organisational change. definitely worth a read #ashridge #hult #execed https://t.co/1RhBJHquun</t>
  </si>
  <si>
    <t>We have a few fun surprises tomorrow at Learntech. See you there! #lt19uk #execed #ashridge #hult https://t.co/SKHVnD3cpA</t>
  </si>
  <si>
    <t>RT @ajcbailey: We have a few fun surprises tomorrow at Learntech. See you there! #lt19uk #execed #ashridge #hult https://t.co/SKHVnD3cpA</t>
  </si>
  <si>
    <t>RT @Ashridge_Biz: #TeamAshridge are looking forward to seeing you all tomorrow at Learning Technologies! https://t.co/yRUefE14aa
#lt19uk #…</t>
  </si>
  <si>
    <t>Join @InfoNUTC MAY 20 - 22 for our Executive Education #Freight #Transportation &amp;amp; Logistics Program, "Accelerating First to Last Mile" - 
https://t.co/yswj8ba1Ri #NUTC #professionaldevelopment #ExecEd @NorthwesternU @NorthwesternEng</t>
  </si>
  <si>
    <t>Check out @infoNUTC's latest #CompassNews  - https://t.co/18iMXNwhVN #transportation #research #NUTC @NorthwesternEng @NorthwesternU #ExecEd #TRBAM #TRB2019 https://t.co/JI2aK8Rbrp</t>
  </si>
  <si>
    <t>RT @InfoNUTC: Check out @infoNUTC's latest #CompassNews  - https://t.co/18iMXNwhVN #transportation #research #NUTC @NorthwesternEng @Northw…</t>
  </si>
  <si>
    <t>RT @InfoNUTC: Join @InfoNUTC MAY 20 - 22 for our Executive Education #Freight #Transportation &amp;amp; Logistics Program, "Accelerating First to L…</t>
  </si>
  <si>
    <t>RT @ThJeanjean: Are You Managing When You Should Be Coaching? Test Yourself With These Five Questions https://t.co/eBFm5UdNVg  #leadership…</t>
  </si>
  <si>
    <t>A 47 ans, @AresMarchand décide de réévaluer ses compétences et de s’adapter à un monde qui bouge vite =&amp;gt; Découvrez son témoignage #EDHECGMAP - formation accélérée pour dirigeants #EDHEC Paris 
#leadership #management #ExecEd @EDHEC_BSchool @EdhecAlumni https://t.co/8F51243ryH</t>
  </si>
  <si>
    <t>Développer un leadership humain à l’ère de la digitalisation https://t.co/3Mfu9zNXB9 
#EDHEC #EDHECAMP #ExecEd #Leadership #Digitalisation #EcoleMilitaire @EDHEC_BSchool https://t.co/w21k1vrkNZ</t>
  </si>
  <si>
    <t>“The course was very inspiring and brilliant” - Still a few places left on our next Aspiring Leaders Programme starting at the end of this month. More details here: https://t.co/mNUacGZJBC #LeadershipQUB #LeadershipDevelopment #LoveQUB #ExecEd https://t.co/DMygzhWvfo</t>
  </si>
  <si>
    <t>RT @LeadershipQUB: “The course was very inspiring and brilliant” - Still a few places left on our next Aspiring Leaders Programme starting…</t>
  </si>
  <si>
    <t>Are bitcoin ATMs the future of banking on the go? Check out #ExecEd Professor David Yermack's commentary for Marketplace and join our FinTech for Executives short course (May 6-8) to learn more. https://t.co/CMg8jpeSGr</t>
  </si>
  <si>
    <t>Oxford SBS Professor Jonathan Trevor will discuss the importance and value of Strategic Alignment during our Driving Disruptive Growth Programme in June 2019 visit https://t.co/JB2vuBoB9I to find out more. #disruption #strategy #execed # oxfordsbs https://t.co/aALe4eMd1g</t>
  </si>
  <si>
    <t>RT @IMI_ExecProgram: Coming to @IMIUofT alumni mixer tonight? Be sure to meet @NatashaWalli and learn more about IMIx. Drop us your busines…</t>
  </si>
  <si>
    <t>Coming to @IMIUofT alumni mixer tonight? Be sure to meet @NatashaWalli and learn more about IMIx. Drop us your business card to win a Google Home Mini #bigthings #exciting #ExecEd https://t.co/gpIMvTp0FP</t>
  </si>
  <si>
    <t>Hey IMI alumi We are all ready for you at the mixer! Find us at the registration table to learn more about IMIx and for your chance to win a Google Home Mini #winwin #ExecEd https://t.co/OhubTpxMg2</t>
  </si>
  <si>
    <t>RT @IMI_ExecProgram: Hey IMI alumi We are all ready for you at the mixer! Find us at the registration table to learn more about IMIx and fo…</t>
  </si>
  <si>
    <t>#MasonNation Spread the #IT Love this Valentine's Day! 20% off all @MasonExecEd IT courses https://t.co/1PFlrafs9t #BigData #cyber #itcareers #ExecEd https://t.co/EizkAxlZCR</t>
  </si>
  <si>
    <t>.@YaleSOM and @ExecOnlineInc Professor @AmyWrzesniewski on the concept of #jobcrafting, where leaders are able to find personal meaning in their work, via @Forbes. https://t.co/zj4CxrFucQ #diversityandinclusion #leadershipdevelopment #execed #yalesom</t>
  </si>
  <si>
    <t>RT @Ashridge_Biz: Meet two of our highly experienced Ashridge faculty members in Theatre 9 today at 13:15-13:45, who will be running a sess…</t>
  </si>
  <si>
    <t>RT @ThJeanjean: « Et Si Nous Valorisions l’Innovation Managériale Au Plus Près Du Terrain ? » | Forbes France https://t.co/o6LXpdz9rx  #inn…</t>
  </si>
  <si>
    <t>RT @ThJeanjean: Les opérateurs de compétences se préparent à leurs nouvelles missions - Le Journal de la réforme de la formation 2018 https…</t>
  </si>
  <si>
    <t>RT @ThJeanjean: De l'intérêt d'une formation tout au long de la vie pour les employeurs !
This Is How to Boost Employee Retention With Life…</t>
  </si>
  <si>
    <t>RT @ThJeanjean: Les choses précisent sur le projet de transformation professionnelle
Le projet de transition professionnelle opérationnel d…</t>
  </si>
  <si>
    <t>RT @essec: J-2 : Plus que quelques jours pour vous inscrire à la #JPOESSEC Executive Education. Consacrez une journée pour concrétiser votr…</t>
  </si>
  <si>
    <t>RT @essec: « 3 fonctions sur 4 auront été transformées en 2030 et notre rôle à l’@ESSEC est de vous préparer à ces évolutions et à ces tran…</t>
  </si>
  <si>
    <t>RT @ExecEdCourses: Improve your Strategy skills w/ Understanding and Solving Complex Business Problems https://t.co/O1eT3idroI #execed</t>
  </si>
  <si>
    <t>RT @essec: La #JPOESSEC Executive Education débute avec un mot de bienvenue de @ThJeanjean, Directeur Général Adjoint en charge des program…</t>
  </si>
  <si>
    <t>RT @essec: La première visite du campus #ExecEd débute dans 10 minutes, on vous attend à l’atrium. Pour ceux qui ne peuvent pas y participe…</t>
  </si>
  <si>
    <t>RT @Sonia_Lakehal: La #JPOESSEC c’est maintenant ! #essec #execed rendez-vous sur notre campus Executive au #Cnit Paris La Défense ! #forma…</t>
  </si>
  <si>
    <t>RT @ThJeanjean: Transformation des heures du Compte Personnel de Formation (#CPF) en euros, un guide utile!  https://t.co/S1IcDGUGrq  #exec…</t>
  </si>
  <si>
    <t>RT @sz_claire: J-3 avant la #JPOESSEC #execed
Le 16/02 nous accueillons cadres, managers et dirigeants aux portes ouvertes du campus @essec…</t>
  </si>
  <si>
    <t>« 3 fonctions sur 4 auront été transformées en 2030 et notre rôle à l’@ESSEC est de vous préparer à ces évolutions et à ces transformations sur vos métiers », @aboulade , Directrice Commerciale &amp;amp; Marketing des programmes post-expérience. #JPOESSEC #ExecEd https://t.co/9bDiqeIcwU</t>
  </si>
  <si>
    <t>La #JPOESSEC c’est maintenant ! #essec #execed rendez-vous sur notre campus Executive au #Cnit Paris La Défense ! #formationpro https://t.co/4RNJfrPQjv</t>
  </si>
  <si>
    <t>RT @essec: Assistez aux 4 ateliers « Conseil &amp;amp; Financement », qui vous permettront de mieux comprendre les dispositifs de financement et dé…</t>
  </si>
  <si>
    <t>RT @essec: Full house for the « International programs » presentation: Executive MBA, @ESSECGlobalMBA , EMiLUX. Meet our advisors at the in…</t>
  </si>
  <si>
    <t>RT @essec: Challengez vos acquis et développez votre potentiel avec notre gamme de formations courtes : Modules &amp;amp; Advanced Certificates. As…</t>
  </si>
  <si>
    <t>RT @essec: 14h30 - Venez participez à la MasterClass « Le manager et le pilotage de la performance », animée par Florence Cavélius, profess…</t>
  </si>
  <si>
    <t>Full house for the « International programs » presentation: Executive MBA, @ESSECGlobalMBA , EMiLUX. Meet our advisors at the international desk at the 2nd floor. #JPOESSEC #ExecEd https://t.co/uyX90JxZaw</t>
  </si>
  <si>
    <t>RT @essec: C’est le jour J ! La Journée Portes Ouvertes ESSEC Executive Education commence dans 1 heure. Suivez-nous tout au long de cette…</t>
  </si>
  <si>
    <t>“There is a bright future for #execed providers that are ready to learn, adapt and invest.” – Paul Lambert, Assistant Dean at @MSBGU &amp;amp; #UNICON Primary Representative. Read his full member interview here:
https://t.co/Mya45G65gb https://t.co/qQHvDsVyHI</t>
  </si>
  <si>
    <t>#UNICONMemberSpotlight: @NotreDame’s Stayer Center for #ExecEd at the Mendoza College of Business is dedicated to developing leaders who succeed in today’s global business world and are prepared to meet the challenges of tomorrow. Learn more here: https://t.co/aAC6bzITnA https://t.co/Qqt3klFoud</t>
  </si>
  <si>
    <t>RT @ExecEdCourses: Great #execed course by Center For Creative Leadership on #Leadership: https://t.co/XCDO3XcFXO</t>
  </si>
  <si>
    <t>RT @ExecEdCourses: Great #execed course by McCombs School of Business on #Leadership: https://t.co/0owXSof7EQ</t>
  </si>
  <si>
    <t>J-10 : La #JPOESSEC Executive Education approche à grands pas ! Participez à la journée dédiée aux managers, cadres et entrepreneurs qui souhaitent se former. #ExecEd #16Février Inscrivez-vous : https://t.co/s5k44WKr2o https://t.co/C9LonTr5hE</t>
  </si>
  <si>
    <t>J-5 : #JPOESSEC Executive Education ! Profitez d’une journée pour participer à nos #MasterClass, découvrir nos programmes, échanger avec nos conseillers-formations et diplômés, assister aux ateliers de conseil et de financement… #ExecEd #16Février  https://t.co/s5k44WKr2o https://t.co/VZwQgFECQ3</t>
  </si>
  <si>
    <t>J-2 : Plus que quelques jours pour vous inscrire à la #JPOESSEC Executive Education. Consacrez une journée pour concrétiser votre projet professionnel avec nos conseillers-formation. #conseil #accompagnement #ExecEd #16Février  https://t.co/s5k44WKr2o https://t.co/KqiQFbg9nR</t>
  </si>
  <si>
    <t>C’est le jour J ! La Journée Portes Ouvertes ESSEC Executive Education commence dans 1 heure. Suivez-nous tout au long de cette journée avec les hashtags #JPOESSEC #ExecEd https://t.co/bnLP5naNUn</t>
  </si>
  <si>
    <t>La #JPOESSEC Executive Education débute avec un mot de bienvenue de @ThJeanjean, Directeur Général Adjoint en charge des programmes post-expérience. « Le rôle de l’ESSEC est de révéler et valoriser toutes les générations de talents » #ExecEd https://t.co/Yy0JHxvXO9</t>
  </si>
  <si>
    <t>10h – RDV à la présentation du programme Management Général par Claire Demoulin, Admission &amp;amp; Talent Advisor. 4 anciens diplômés MG témoigneront sur leur expérience passée à l’ESSEC. #JPOESSEC #ExecEd https://t.co/CGA58jREFZ</t>
  </si>
  <si>
    <t>10h30 – MasterClass « The Art of Luxury Service in the Digital Age », animée par Denis Morisset, Directeur des programmes marketing de luxe ESSEC Business School #JPOESSEC #ExecEd https://t.co/qQPVSNX4z1</t>
  </si>
  <si>
    <t>Assistez aux 4 ateliers « Conseil &amp;amp; Financement », qui vous permettront de mieux comprendre les dispositifs de financement et découvrir comment vous serez accompagné tout au long de votre projet de formation. #JPOESSEC #ExecEd
RDV: 11h00 – 14h00 – 15h00 – 16h00
Amphi: 104/103 https://t.co/lwW8lqJK3K</t>
  </si>
  <si>
    <t>La première visite du campus #ExecEd débute dans 10 minutes, on vous attend à l’atrium. Pour ceux qui ne peuvent pas y participer, une deuxième visite aura lieu à 14h00. #JPOESSEC https://t.co/JP8geaKgkD</t>
  </si>
  <si>
    <t>13h00 – Présentation du Management &amp;amp; Gestion des Organisations, un programme conçu pour les managers désirant devenir des acteurs clé du changement dans leur entreprise. RDV en amphi 104. #MGO #JPOESSEC #ExecEd https://t.co/Uodlmmqw6D</t>
  </si>
  <si>
    <t>Challengez vos acquis et développez votre potentiel avec notre gamme de formations courtes : Modules &amp;amp; Advanced Certificates. Assistez à la présentation de ces programmes, à 14h00 en amphi 103. #JPOESSEC #ExecEd https://t.co/iAENItJPoW</t>
  </si>
  <si>
    <t>14h30 - Venez participez à la MasterClass « Le manager et le pilotage de la performance », animée par Florence Cavélius, professeur à l’ESSEC et Directrice Académique MGO. RDV en amphi 202. #JPOESSEC #ExecEd https://t.co/4NEBOgamMs</t>
  </si>
  <si>
    <t>J-3 avant la #JPOESSEC #execed
Le 16/02 nous accueillons cadres, managers et dirigeants aux portes ouvertes du campus @essec de La Défense.
_xD83C__xDFAF_ L’objectif: identifier le bon programme au bon moment 
☝️Au programme : #masterclass, présentations, conseils, _xD83D__xDC69__xD83C__xDFFB_‍_xD83C__xDF93_, etc.. https://t.co/mAcQb9zruB</t>
  </si>
  <si>
    <t>Never stop learning: how continuous development can change your world #ExecEd https://t.co/ZiP7rtKknh</t>
  </si>
  <si>
    <t>RT @ThJeanjean: Consulter mes droits #CPF  https://t.co/AjXoKE34Aa  #execed  #formpro https://t.co/8BowQt6MTo</t>
  </si>
  <si>
    <t>RT @ThJeanjean: Téléchargement des dossiers #CPF  de transition professionnelle https://t.co/pO0x8P9p3o  #execed  #formpro https://t.co/vl6…</t>
  </si>
  <si>
    <t>DON'T MISS TODAY'S #WEBINAR: Making the Most of the UK Apprenticeship Levy.
Register now! - (link: https://t.co/ptDW9l7W68) https://t.co/4JDAlw4vEO #apprenticeships  #HR #ExecEd https://t.co/9jSyI1N9QW</t>
  </si>
  <si>
    <t>#TeamAshridge are looking forward to seeing you all tomorrow at Learning Technologies! https://t.co/yRUefE14aa
#lt19uk #onlinelearning #execed https://t.co/6Ot40o4qxO</t>
  </si>
  <si>
    <t>Meet two of our highly experienced Ashridge faculty members in Theatre 9 today at 13:15-13:45, who will be running a session on how disruption is creating new ways of learning. https://t.co/yRUefE14aa
#lt19uk #execed #DigitalLearning https://t.co/RVeWhi66vW</t>
  </si>
  <si>
    <t>"...as we found in our 2017 research that virtual and blended programs were just as effective as face to face delivery as long as it is well designed and delivered." - Sam Wilkison. Read the full research report: https://t.co/lWvh4bQvrr 
#onlinelearning #execed #research</t>
  </si>
  <si>
    <t>RT @StudyatIESEG: Take a look at this amazing #IESEGExperience - the Executive Education program Leader@McCain co-designed with @IESEG ⬇️ #…</t>
  </si>
  <si>
    <t>#IESEG partners with #LUISS Business School in Italy for the #FamilyBusiness Management Executive Education program https://t.co/525ODSW6eB #IESEGExperience #ExecEd https://t.co/NVcMqzSOg2</t>
  </si>
  <si>
    <t>Interview avec deux diplômés de l’#Executive #MBA sur leur expérience à l’#IESEG et leur thèse professionnelle https://t.co/Wvp3ynAR7s #IESEGExperience #EMBA #ExecEd https://t.co/p1Vk2JbA1x</t>
  </si>
  <si>
    <t>Science Has Just Confirmed That If You're Not Outside Your Comfort Zone, You're Not Learning https://t.co/YOzsIReXLY  #research  #execed  #formpro https://t.co/F6p00mgJr0</t>
  </si>
  <si>
    <t>The Design Thinking and Lean #Startup  Models Are Broken. Here Is the #Innovation  Vortex! https://t.co/MGL0hxOzYE  #development  #startups  #execed  #formpro https://t.co/OQJ6VYxCQp</t>
  </si>
  <si>
    <t>De l'intérêt d'une formation tout au long de la vie pour les employeurs !
This Is How to Boost Employee Retention With Lifelong Learning https://t.co/0lVmI566Jb   #education   #technology   #execed   #formpro https://t.co/JZrZE2a1y0</t>
  </si>
  <si>
    <t>Les choses précisent sur le projet de transformation professionnelle
Le projet de transition professionnelle opérationnel depuis le 1er janvier - Le Journal de la réforme de la formation 2018 https://t.co/UaUlwGmoN2  #execed  #formpro https://t.co/6FMiPDIAVC</t>
  </si>
  <si>
    <t>Consulter mes droits #CPF  https://t.co/AjXoKE34Aa  #execed  #formpro https://t.co/8BowQt6MTo</t>
  </si>
  <si>
    <t>Compétences professionnelles exigées des maîtres d’apprentissage et médiation en matière d’apprentissage dans le secteur public non industriel et commercial : publication du décret - Le Journal de la réforme de la formation 2018 https://t.co/9dhUK3MmLy  #execed  #formpro</t>
  </si>
  <si>
    <t>How Leaders And Employees Should Harness The Power Of Mentorship https://t.co/7tKoF7eJhG  #technology  #execed  #formpro https://t.co/wKfYbSOA7p</t>
  </si>
  <si>
    <t>#Talent , Not Gender, Should Be The Focus Of Diversity And Inclusion Interventions https://t.co/Evt7p8mHQX  #leadership  #execed  #formpro https://t.co/w0CxNw888L</t>
  </si>
  <si>
    <t>Les CAC veulent mettre des chiffres sur le risque cyber des TPE/PME https://t.co/rK4yLR2KR8  #execed  #formpro https://t.co/YsqlrnyTye</t>
  </si>
  <si>
    <t>Employees Are Successful When They Know What Success Looks Like https://t.co/CIg7qYEMWg  #management  #data  #business  #execed  #formpro https://t.co/i1e8gyNL7W</t>
  </si>
  <si>
    <t>Big #Data , Better Hiring: 10 Ways HR Can Use Analytics To Find The Perfect Employee https://t.co/ppF5kHBb2M  #management  #development  #talent  #leadership  #execed  #formpro https://t.co/whZndHpz3O</t>
  </si>
  <si>
    <t>Transformation des heures du Compte Personnel de Formation (#CPF) en euros, un guide utile!  https://t.co/S1IcDGUGrq  #execed  #formpro https://t.co/80JyViaRMh</t>
  </si>
  <si>
    <t>What really happens in #leadership  coaching sessions? https://t.co/lYn7bfeInv  #management  #development  #business  #execed  #formpro</t>
  </si>
  <si>
    <t>Are You Managing When You Should Be Coaching? Test Yourself With These Five Questions https://t.co/eBFm5UdNVg  #leadership  #execed  #formpro https://t.co/8Ifut3gx4D</t>
  </si>
  <si>
    <t>A New Way To Rank #Business  Schools? - Poets&amp;amp;Quants https://t.co/xMBHshI9ya  #businessschool  #data  #execed  #formpro https://t.co/tMOY0iXXlP</t>
  </si>
  <si>
    <t>L'innovation managériale en pratique https://t.co/FZ033Rt4bD  #innovation  #execed  #formpro</t>
  </si>
  <si>
    <t>« Et Si Nous Valorisions l’Innovation Managériale Au Plus Près Du Terrain ? » | Forbes France https://t.co/o6LXpdz9rx  #innovation  #ai  #leadership  #management  #execed  #formpro https://t.co/fWjib89oH3</t>
  </si>
  <si>
    <t>Les opérateurs de compétences se préparent à leurs nouvelles missions - Le Journal de la réforme de la formation 2018 https://t.co/24gODfyC8v  #opco  #execed  #formpro https://t.co/NVQB1XKXB8</t>
  </si>
  <si>
    <t>Une bonne nouvelle : le taux de chômage à son plus bas depuis dix ans https://t.co/TZ3u59UudR  #execed  #formpro https://t.co/tuXNTg0LMI</t>
  </si>
  <si>
    <t>Une réflexion intéressante / pessimiste sur l'efficacité de la formation professionnelle : la grande inconnue https://t.co/av5QS5LDLo  #execed  #formpro https://t.co/kpB2Zy7uaF</t>
  </si>
  <si>
    <t>Collecte formation professionnelle et apprentissage 2019 https://t.co/fdR9FeSzam  #opco  #execed  #formpro</t>
  </si>
  <si>
    <t>Téléchargement des dossiers #CPF  de transition professionnelle https://t.co/pO0x8P9p3o  #execed  #formpro https://t.co/vl6C3GkCOj</t>
  </si>
  <si>
    <t>Employee #Development  Is the New Company Asset: 3 Reasons Why You Should Invest https://t.co/oXSWh2iF5F  #talent  #execed  #formpro https://t.co/pk9ZoNx9wU</t>
  </si>
  <si>
    <t>Talent management is not only talent acquisition or development but also about talent retention
 https://t.co/pf66G8kIrJ  #execed  #formpro https://t.co/9H8Fj0qPbk</t>
  </si>
  <si>
    <t>New #execed Management course by @DardenExecEd: https://t.co/QSJeYHxjUm</t>
  </si>
  <si>
    <t>New #execed Sales course by @KelloggExecEd: https://t.co/hOV7qtKTP6</t>
  </si>
  <si>
    <t>Great #execed course by @www.twitter.com/lbs on #Women's Leadership: https://t.co/ElfwvL6F6z</t>
  </si>
  <si>
    <t>Great #execed course by @www.twitter.com/lbs on #Finance: https://t.co/O1J9SywDlx</t>
  </si>
  <si>
    <t>Great #execed course by @wharton on #Finance: https://t.co/nIRtEjlKHn</t>
  </si>
  <si>
    <t>New #execed Finance course by @wharton: https://t.co/bXumU9nx8G</t>
  </si>
  <si>
    <t>Great #execed course by MIT Sloan School of Management on #Leadership: https://t.co/hIEStSFQQI</t>
  </si>
  <si>
    <t>New #execed Management course by Henley Business School : https://t.co/vPBWsvhHfP</t>
  </si>
  <si>
    <t>New #execed Project Management course by Robinson College of Business: https://t.co/Odd0FmISFZ</t>
  </si>
  <si>
    <t>New #execed Leadership course by Nanyang Business School: https://t.co/8nqADCMCNY</t>
  </si>
  <si>
    <t>Great #execed course by INSEAD Business School on #Finance: https://t.co/m6yEBGE8SA</t>
  </si>
  <si>
    <t>Great #execed course by Eller College of Management on #Leadership: https://t.co/KOCeixUTeA</t>
  </si>
  <si>
    <t>New #execed Leadership course by MIT Sloan School of Management: https://t.co/OilyItDYa9</t>
  </si>
  <si>
    <t>New #execed Negotiation course by Sauder School of Business: https://t.co/DySiN7Cqxo</t>
  </si>
  <si>
    <t>New #execed Leadership course by McCombs School of Business: https://t.co/0owXSof7EQ</t>
  </si>
  <si>
    <t>New #execed Leadership course by Rotterdam School of Management: https://t.co/Otf3zCrIv5</t>
  </si>
  <si>
    <t>Improve your Management skills w/ Strategic Marketing Management https://t.co/5DkuTCBODl #execed</t>
  </si>
  <si>
    <t>Improve your Corporate Development skills w/ International Directors Programme https://t.co/tB2YRMuYaA #execed</t>
  </si>
  <si>
    <t>Improve your Leadership skills w/ High Performance People Skills for Leaders https://t.co/tbkBuZMqky #execed</t>
  </si>
  <si>
    <t>Improve your Management skills w/ Supply Chain Management https://t.co/uDFlW1ZSVD #execed</t>
  </si>
  <si>
    <t>Great #execed course by Center For Creative Leadership on #Leadership: https://t.co/XCDO3XcFXO</t>
  </si>
  <si>
    <t>Improve your Negotiation skills w/ Negotiation and Influence https://t.co/g7t8OE9nBO #execed</t>
  </si>
  <si>
    <t>New #execed Management course by Smeal College of Business: https://t.co/xcviyPgJ2C</t>
  </si>
  <si>
    <t>Improve your Healthcare skills w/ The Innovative Health Care Leader: From Design Thinking to Personal Lead... https://t.co/eBtuBK9gh8 #execed</t>
  </si>
  <si>
    <t>New #execed Innovation course by MIT Sloan School of Management: https://t.co/uvXTzRZB6F</t>
  </si>
  <si>
    <t>Great #execed course by Vlerick Business School on #Management: https://t.co/5qEqo6xsnj</t>
  </si>
  <si>
    <t>Improve your Management skills w/ Strategic Management: Creating and Sustaining Competitive Advantage https://t.co/KXKm3W00nL #execed</t>
  </si>
  <si>
    <t>Improve your Marketing skills w/ Strategic Branding 2.0: The Cambridge Approach https://t.co/BbQoWAd0hb #execed</t>
  </si>
  <si>
    <t>New #execed Leadership course by Melbourne Business School: https://t.co/Rh4r2N0Oi7</t>
  </si>
  <si>
    <t>Great #execed course by University of Technology Sydney on #Management: https://t.co/KyMnwOfOGL</t>
  </si>
  <si>
    <t>Improve your Globalization skills w/ Understanding Global Markets: Macroeconomics for Executives https://t.co/6XApys62wo #execed</t>
  </si>
  <si>
    <t>New #execed Finance course by Wits Business School: https://t.co/StKpRoQyAy</t>
  </si>
  <si>
    <t>New #execed MBA course by Schulich School of Business: https://t.co/tZbSzJQD07</t>
  </si>
  <si>
    <t>Great #execed course by SDA Bocconi School of Management on #Innovation: https://t.co/lEiQC4l1xC</t>
  </si>
  <si>
    <t>New #execed Leadership course by Cornell School of Hotel Administration: https://t.co/Gq2wbNRHb8</t>
  </si>
  <si>
    <t>Improve your Leadership skills w/ Motivating People for High Performance https://t.co/n9OVwAVfbV #execed</t>
  </si>
  <si>
    <t>New #execed Human Resources course by Southern Maine College of Management and Human Service: https://t.co/hX9CT6MUmX</t>
  </si>
  <si>
    <t>New #execed Leadership course by Nyenrode Business University: https://t.co/I75kh3p57U</t>
  </si>
  <si>
    <t>Improve your Leadership skills w/ Building High Performance Teams https://t.co/H4TPzTcFhd #execed</t>
  </si>
  <si>
    <t>Improve your Governance skills w/ Not for Profit Governance Essentials Program (NFP Program) https://t.co/VZ7VrcPvMS #execed</t>
  </si>
  <si>
    <t>New #execed Leadership course by MIT Sloan School of Management: https://t.co/P4QCWKhcB6</t>
  </si>
  <si>
    <t>Improve your Finance skills w/ Mergers and Acquisitions - delivered in Dubai https://t.co/AqIzAXRBSa #execed</t>
  </si>
  <si>
    <t>New #execed Finance course by EuroFinance: https://t.co/hYsg74i0xQ</t>
  </si>
  <si>
    <t>Great #execed course by University of Technology Sydney on #Management: https://t.co/Fcs3jXtf0N</t>
  </si>
  <si>
    <t>Improve your Communication skills w/ Business Writing Skills https://t.co/d6DV9z8vQy #execed</t>
  </si>
  <si>
    <t>Improve your Operations/Production skills w/ Implementing Improvement Strategies: Dynamic Work Design https://t.co/6m8NqPRXcF #execed</t>
  </si>
  <si>
    <t>Improve your Strategy skills w/ Driving Strategies for Maximizing Value and Growth https://t.co/jgLeFN6ZcS #execed</t>
  </si>
  <si>
    <t>New #execed Human Resources course by Irish Management Institute: https://t.co/DBh5I4HhYe</t>
  </si>
  <si>
    <t>New #execed Leadership course by MCI - Management Center Innsbruck: https://t.co/lkfMeSA5KJ</t>
  </si>
  <si>
    <t>Improve your Leadership skills w/ Young Leader Program https://t.co/kCRkczW6El #execed</t>
  </si>
  <si>
    <t>Great #execed course by Center For Creative Leadership on #Leadership: https://t.co/8bn61cn5fO</t>
  </si>
  <si>
    <t>New #execed Human Resources course by Henley Business School : https://t.co/dJhGdZkuxQ</t>
  </si>
  <si>
    <t>Improve your Strategy skills w/ Understanding and Solving Complex Business Problems https://t.co/O1eT3idroI #execed</t>
  </si>
  <si>
    <t>New #execed Management course by University of Technology Sydney: https://t.co/YGZhwdQ4Vl</t>
  </si>
  <si>
    <t>Great #execed course by EuroFinance on #Finance: https://t.co/bm32P7Uq6r</t>
  </si>
  <si>
    <t>Improve your Negotiation skills w/ Negotiation Dynamics https://t.co/YkbkMLAJal #execed</t>
  </si>
  <si>
    <t>Improve your Communication skills w/ Public Speaking Part 2: Developing Compelling Content https://t.co/QnnMghyrak #execed</t>
  </si>
  <si>
    <t>Improve your Leadership skills w/ Maximizing Your Leadership Potential https://t.co/bqshMsx84G #execed</t>
  </si>
  <si>
    <t>New #execed Marketing course by Vlerick Business School: https://t.co/22ZV3kD3TB</t>
  </si>
  <si>
    <t>Great #execed course by McCombs School of Business on #Leadership: https://t.co/0owXSof7EQ</t>
  </si>
  <si>
    <t>Great #execed course by David Eccles School of Business on #Women's Leadership: https://t.co/KUTdTSZaGr</t>
  </si>
  <si>
    <t>Great #execed course by Macquarie Graduate School of Management on #Leadership: https://t.co/dy2WTy8d3A</t>
  </si>
  <si>
    <t>Improve your Finance skills w/ Financial Management for Non-Financial Managers https://t.co/2z0Y8lyWBb #execed</t>
  </si>
  <si>
    <t>Great #execed course by Boston Business School on #Leadership: https://t.co/niVhOnGYdt</t>
  </si>
  <si>
    <t>Improve your Leadership skills w/ The Influential Leader https://t.co/Gy9RtDIGxe #execed</t>
  </si>
  <si>
    <t>New #execed Sales course by Gordon Institute of Business Science: https://t.co/QiF5cFtpeK</t>
  </si>
  <si>
    <t>New #execed Women's Leadership course by Harvard Business School: https://t.co/V5uiMdFGYk</t>
  </si>
  <si>
    <t>Great #execed course by The London School of Economics and Political Science on #Strategy: https://t.co/C12Sofrh5k</t>
  </si>
  <si>
    <t>New #execed Innovation course by MIT Sloan School of Management: https://t.co/hZk4JUs9mn</t>
  </si>
  <si>
    <t>http://experientialcommunications.com/launching-a-corporate-mba-program/</t>
  </si>
  <si>
    <t>https://medium.com/@jurgenappelo/the-design-thinking-and-lean-startup-models-are-broken-here-is-the-innovation-vortex-43592a4414d</t>
  </si>
  <si>
    <t>https://www.forbes.com/sites/forbeshumanresourcescouncil/2018/10/26/how-leaders-and-employees-should-harness-the-power-of-mentorship/</t>
  </si>
  <si>
    <t>https://www.inc.com/jessica-stillman/want-to-learn-faster-make-your-life-more-unpredictable.html</t>
  </si>
  <si>
    <t>https://www.forbes.com/sites/tomaspremuzic/2018/12/09/talent-not-gender-should-be-the-focus-of-leadership-selection-and-development-interventions/</t>
  </si>
  <si>
    <t>https://lnkd.in/g3HFzdt</t>
  </si>
  <si>
    <t>https://lnkd.in/gRfsJgR</t>
  </si>
  <si>
    <t>https://www.hult.edu/en/executive-education/events/learning-technologies-13-14-feb/</t>
  </si>
  <si>
    <t>https://www.transportation.northwestern.edu/education/executive-education/</t>
  </si>
  <si>
    <t>https://mailchi.mp/northwestern/compass-2019-01</t>
  </si>
  <si>
    <t>https://www.forbes.com/sites/markmurphy/2019/01/27/are-you-managing-when-you-should-be-coaching-test-yourself-with-these-five-questions/</t>
  </si>
  <si>
    <t>https://executive.edhec.edu/fr/blog/developper-leadership-humain-lere-digitalisation?utm_source=Twitter&amp;utm_medium=article&amp;utm_campaign=developper-leadership-humain-lere-digitalisation-2018-12-12</t>
  </si>
  <si>
    <t>http://www.leadershipinstitute.co.uk/OpenProgrammes/AspiringLeadersProgramme/</t>
  </si>
  <si>
    <t>https://www.marketplace.org/2019/02/06/world/why-are-bitcoin-atm-popular-deli-high-fees</t>
  </si>
  <si>
    <t>https://www.sbs.ox.ac.uk/ddg https://www.youtube.com/watch?v=hK8zz4-BO60</t>
  </si>
  <si>
    <t>https://goo.gl/YoExF4 https://twitter.com/MasonExecEd/status/1096081142057443330</t>
  </si>
  <si>
    <t>https://www.forbes.com/sites/quora/2019/02/13/three-important-questions-that-can-help-you-unlock-extra-motivation-at-work/#e888ecb5ad0c</t>
  </si>
  <si>
    <t>https://www.forbes.fr/management/et-si-nous-valorisions-linnovation-manageriale-au-plus-pres-du-terrain/</t>
  </si>
  <si>
    <t>http://po.st/scms/OrMCe04Lcp0lOFmbAka8Um6V2jAD7SYdZTjvhHbnYZ0lOA/VnoG1n</t>
  </si>
  <si>
    <t>https://www.fongecif-idf.fr/la-transformation-des-heures-du-compte-personnel-de-formation-cpf-en-euros/</t>
  </si>
  <si>
    <t>https://www.uniconexed.org/member-spotlight-paul-lambert-georgetown-university/?utm_source=twitter&amp;utm_medium=sasocial&amp;utm_campaign=unicon</t>
  </si>
  <si>
    <t>https://www.uniconexed.org/members/university-notre-dame-mendoza/?utm_source=twitter&amp;utm_medium=sasocial&amp;utm_campaign=unicon</t>
  </si>
  <si>
    <t>http://po.st/scms/OrMCe04Lcp0lOFmbAka8Um6V2jAD7SYdZTjvhHbnYZ0lOA/X0pav6</t>
  </si>
  <si>
    <t>http://po.st/scms/OrMCe04Lcp0lOFmbAka8Um6V2jAD7SYdZTjvhHbnYZ0lOA/ywZxlV</t>
  </si>
  <si>
    <t>http://info.essec.edu/20190216-RDS-JPO_01-Registration-news.html</t>
  </si>
  <si>
    <t>https://twitter.com/essec/status/1094932813764313088</t>
  </si>
  <si>
    <t>https://blog.som.cranfield.ac.uk/execdev/never-stop-learning?utm_campaign=CCED%20L%26D%20Content&amp;utm_content=83821067&amp;utm_medium=social&amp;utm_source=twitter&amp;hss_channel=tw-35074809</t>
  </si>
  <si>
    <t>https://www.moncompteactivite.gouv.fr/cpa-public/mes-droits-formation/mon-cpf-compte-personnel-de-formation/consulter-mes-droits-cpf</t>
  </si>
  <si>
    <t>https://www.fongecif-idf.fr/telechargement-dossiers-cpf-de-transition/</t>
  </si>
  <si>
    <t>https://www.hult.edu/editor/?path=en/executive-education/events/degree-apprenticeships-webinar&amp;_storyblok=513275&amp;_storyblok_c=page_execed&amp;_storyblok_tk[space_id]=45434&amp;_storyblok_tk[timestamp]=1548857409&amp;_storyblok_tk[token]=fed2e9e51dd232c5a74363995f6d5b62849474b3 https://www.hult.edu/editor/?path=en/executive-education/events/degree-apprenticeships-webinar&amp;_storyblok=513275&amp;_storyblok_c=page_execed&amp;_storyblok_tk[space_id]=45434&amp;_storyblok_tk[timestamp]=1548857409&amp;_storyblok_tk[token]=fed2e9e51dd232c5a74363995f6d5b62849474b3</t>
  </si>
  <si>
    <t>https://www.hult.edu/en/executive-education/insights/Learning-in-a-virtual-world/</t>
  </si>
  <si>
    <t>https://www.ieseg.fr/en/news/ieseg-partners-with-luiss-business-school/</t>
  </si>
  <si>
    <t>https://www.ieseg.fr/news/interview-deux-diplomes-executive-mba/</t>
  </si>
  <si>
    <t>https://www.entrepreneur.com/article/321323</t>
  </si>
  <si>
    <t>https://reforme.centre-inffo.fr/compte-personnel-de-formation-cpf/compte-personnel-de-formation-cpf-lanalyse-juridique/le-projet-de-transition-professionnelle-operationnel-depuis-le-1er-janvier/</t>
  </si>
  <si>
    <t>https://reforme.centre-inffo.fr/apprentissage/apprentissage-lanalyse-juridique/competences-professionnelles-exigees-des-maitres-dapprentissage-et-mediation-en-matiere-dapprentissage-dans-le-secteur-public-non-industriel-et-commercial-publication-du-decret/</t>
  </si>
  <si>
    <t>https://www.lesechos.fr/thema/0600607642505-les-cac-veulent-mettre-des-chiffres-sur-le-risque-cyber-des-tpepme-2242113.php</t>
  </si>
  <si>
    <t>https://www.hrbartender.com/2019/leadership-and-management/employees-success-looks-like/</t>
  </si>
  <si>
    <t>https://www.forbes.com/sites/forbeshumanresourcescouncil/2019/01/18/big-data-better-hiring-10-ways-hr-can-use-analytics-to-find-the-perfect-employee/</t>
  </si>
  <si>
    <t>https://www.hrzone.com/talent/development/what-really-happens-in-leadership-coaching-sessions</t>
  </si>
  <si>
    <t>https://poetsandquants.com/2019/02/11/a-new-way-to-rank-business-schools/</t>
  </si>
  <si>
    <t>https://fr.coursera.org/learn/innovation-manageriale</t>
  </si>
  <si>
    <t>https://reforme.centre-inffo.fr/operateurs-de-competences/les-operateurs-de-competences-se-preparent-a-leurs-nouvelles-missions/</t>
  </si>
  <si>
    <t>https://www.lesechos.fr/economie-france/social/0600698850017-le-chomage-en-net-recul-au-quatrieme-trimestre-2244822.php</t>
  </si>
  <si>
    <t>https://www.lesechos.fr/idees-debats/cercle/0600692740703-efficacite-de-la-formation-professionnelle-la-grande-inconnue-2245216.php</t>
  </si>
  <si>
    <t>https://www.opcalia.com/collecte-2019-formation-professionnelle-apprentissage</t>
  </si>
  <si>
    <t>https://blog.clearcompany.com/employee-development-reasons-you-should-invest</t>
  </si>
  <si>
    <t>https://www.fastcompany.com/90302603/this-is-how-you-keep-your-most-ambitious-employees-from-leaving</t>
  </si>
  <si>
    <t>http://po.st/scms/OrMCe04Lcp0lOFmbAka8Um6V2jAD7SYdZTjvhHbnYZ0lOA/aWGUUv</t>
  </si>
  <si>
    <t>http://po.st/scms/OrMCe04Lcp0lOFmbAka8Um6V2jAD7SYdZTjvhHbnYZ0lOA/zsi22L</t>
  </si>
  <si>
    <t>http://po.st/scms/OrMCe04Lcp0lOFmbAka8Um6V2jAD7SYdZTjvhHbnYZ0lOA/5abuOZ</t>
  </si>
  <si>
    <t>http://po.st/scms/OrMCe04Lcp0lOFmbAka8Um6V2jAD7SYdZTjvhHbnYZ0lOA/vMxWyX</t>
  </si>
  <si>
    <t>http://po.st/scms/OrMCe04Lcp0lOFmbAka8Um6V2jAD7SYdZTjvhHbnYZ0lOA/wDGq9c</t>
  </si>
  <si>
    <t>http://po.st/scms/OrMCe04Lcp0lOFmbAka8Um6V2jAD7SYdZTjvhHbnYZ0lOA/fBSWq4</t>
  </si>
  <si>
    <t>http://po.st/scms/OrMCe04Lcp0lOFmbAka8Um6V2jAD7SYdZTjvhHbnYZ0lOA/EmjOcB</t>
  </si>
  <si>
    <t>http://po.st/scms/OrMCe04Lcp0lOFmbAka8Um6V2jAD7SYdZTjvhHbnYZ0lOA/PTidxs</t>
  </si>
  <si>
    <t>http://po.st/scms/OrMCe04Lcp0lOFmbAka8Um6V2jAD7SYdZTjvhHbnYZ0lOA/KQBicW</t>
  </si>
  <si>
    <t>http://po.st/scms/OrMCe04Lcp0lOFmbAka8Um6V2jAD7SYdZTjvhHbnYZ0lOA/CEsm9W</t>
  </si>
  <si>
    <t>http://po.st/scms/OrMCe04Lcp0lOFmbAka8Um6V2jAD7SYdZTjvhHbnYZ0lOA/xgkJga</t>
  </si>
  <si>
    <t>http://po.st/scms/OrMCe04Lcp0lOFmbAka8Um6V2jAD7SYdZTjvhHbnYZ0lOA/EgQw6K</t>
  </si>
  <si>
    <t>http://po.st/scms/OrMCe04Lcp0lOFmbAka8Um6V2jAD7SYdZTjvhHbnYZ0lOA/2y9BUl</t>
  </si>
  <si>
    <t>http://po.st/scms/OrMCe04Lcp0lOFmbAka8Um6V2jAD7SYdZTjvhHbnYZ0lOA/S2GX6y</t>
  </si>
  <si>
    <t>http://po.st/scms/OrMCe04Lcp0lOFmbAka8Um6V2jAD7SYdZTjvhHbnYZ0lOA/h11hpC</t>
  </si>
  <si>
    <t>http://po.st/scms/OrMCe04Lcp0lOFmbAka8Um6V2jAD7SYdZTjvhHbnYZ0lOA/JKv6D5</t>
  </si>
  <si>
    <t>http://po.st/scms/OrMCe04Lcp0lOFmbAka8Um6V2jAD7SYdZTjvhHbnYZ0lOA/lJkaal</t>
  </si>
  <si>
    <t>http://po.st/scms/OrMCe04Lcp0lOFmbAka8Um6V2jAD7SYdZTjvhHbnYZ0lOA/bYuhRq</t>
  </si>
  <si>
    <t>http://po.st/scms/OrMCe04Lcp0lOFmbAka8Um6V2jAD7SYdZTjvhHbnYZ0lOA/8CtzuY</t>
  </si>
  <si>
    <t>http://po.st/scms/OrMCe04Lcp0lOFmbAka8Um6V2jAD7SYdZTjvhHbnYZ0lOA/m5C954</t>
  </si>
  <si>
    <t>http://po.st/scms/OrMCe04Lcp0lOFmbAka8Um6V2jAD7SYdZTjvhHbnYZ0lOA/BulKeB</t>
  </si>
  <si>
    <t>http://po.st/scms/OrMCe04Lcp0lOFmbAka8Um6V2jAD7SYdZTjvhHbnYZ0lOA/48m0bX</t>
  </si>
  <si>
    <t>http://po.st/scms/OrMCe04Lcp0lOFmbAka8Um6V2jAD7SYdZTjvhHbnYZ0lOA/uzZ58c</t>
  </si>
  <si>
    <t>http://po.st/scms/OrMCe04Lcp0lOFmbAka8Um6V2jAD7SYdZTjvhHbnYZ0lOA/2o05bV</t>
  </si>
  <si>
    <t>http://po.st/scms/OrMCe04Lcp0lOFmbAka8Um6V2jAD7SYdZTjvhHbnYZ0lOA/tXic7Z</t>
  </si>
  <si>
    <t>http://po.st/scms/OrMCe04Lcp0lOFmbAka8Um6V2jAD7SYdZTjvhHbnYZ0lOA/oOMlJU</t>
  </si>
  <si>
    <t>http://po.st/scms/OrMCe04Lcp0lOFmbAka8Um6V2jAD7SYdZTjvhHbnYZ0lOA/YNooyx</t>
  </si>
  <si>
    <t>http://po.st/scms/OrMCe04Lcp0lOFmbAka8Um6V2jAD7SYdZTjvhHbnYZ0lOA/yToQ87</t>
  </si>
  <si>
    <t>http://po.st/scms/OrMCe04Lcp0lOFmbAka8Um6V2jAD7SYdZTjvhHbnYZ0lOA/m0I6yg</t>
  </si>
  <si>
    <t>http://po.st/scms/OrMCe04Lcp0lOFmbAka8Um6V2jAD7SYdZTjvhHbnYZ0lOA/GVlnus</t>
  </si>
  <si>
    <t>http://po.st/scms/OrMCe04Lcp0lOFmbAka8Um6V2jAD7SYdZTjvhHbnYZ0lOA/enr05H</t>
  </si>
  <si>
    <t>http://po.st/scms/OrMCe04Lcp0lOFmbAka8Um6V2jAD7SYdZTjvhHbnYZ0lOA/rpBS2c</t>
  </si>
  <si>
    <t>http://po.st/scms/OrMCe04Lcp0lOFmbAka8Um6V2jAD7SYdZTjvhHbnYZ0lOA/VctnC4</t>
  </si>
  <si>
    <t>http://po.st/scms/OrMCe04Lcp0lOFmbAka8Um6V2jAD7SYdZTjvhHbnYZ0lOA/ZMP8Fc</t>
  </si>
  <si>
    <t>http://po.st/scms/OrMCe04Lcp0lOFmbAka8Um6V2jAD7SYdZTjvhHbnYZ0lOA/Spm4lM</t>
  </si>
  <si>
    <t>http://po.st/scms/OrMCe04Lcp0lOFmbAka8Um6V2jAD7SYdZTjvhHbnYZ0lOA/vpxDwS</t>
  </si>
  <si>
    <t>http://po.st/scms/OrMCe04Lcp0lOFmbAka8Um6V2jAD7SYdZTjvhHbnYZ0lOA/cYfhk4</t>
  </si>
  <si>
    <t>http://po.st/scms/OrMCe04Lcp0lOFmbAka8Um6V2jAD7SYdZTjvhHbnYZ0lOA/JbGhDG</t>
  </si>
  <si>
    <t>http://po.st/scms/OrMCe04Lcp0lOFmbAka8Um6V2jAD7SYdZTjvhHbnYZ0lOA/NFRm9y</t>
  </si>
  <si>
    <t>http://po.st/scms/OrMCe04Lcp0lOFmbAka8Um6V2jAD7SYdZTjvhHbnYZ0lOA/9YQ3xC</t>
  </si>
  <si>
    <t>http://po.st/scms/OrMCe04Lcp0lOFmbAka8Um6V2jAD7SYdZTjvhHbnYZ0lOA/KmfldU</t>
  </si>
  <si>
    <t>http://po.st/scms/OrMCe04Lcp0lOFmbAka8Um6V2jAD7SYdZTjvhHbnYZ0lOA/3q7aZp</t>
  </si>
  <si>
    <t>http://po.st/scms/OrMCe04Lcp0lOFmbAka8Um6V2jAD7SYdZTjvhHbnYZ0lOA/f0EIGR</t>
  </si>
  <si>
    <t>http://po.st/scms/OrMCe04Lcp0lOFmbAka8Um6V2jAD7SYdZTjvhHbnYZ0lOA/nCi4aP</t>
  </si>
  <si>
    <t>http://po.st/scms/OrMCe04Lcp0lOFmbAka8Um6V2jAD7SYdZTjvhHbnYZ0lOA/MhjWaE</t>
  </si>
  <si>
    <t>http://po.st/scms/OrMCe04Lcp0lOFmbAka8Um6V2jAD7SYdZTjvhHbnYZ0lOA/FyF2iH</t>
  </si>
  <si>
    <t>http://po.st/scms/OrMCe04Lcp0lOFmbAka8Um6V2jAD7SYdZTjvhHbnYZ0lOA/wVvTdL</t>
  </si>
  <si>
    <t>http://po.st/scms/OrMCe04Lcp0lOFmbAka8Um6V2jAD7SYdZTjvhHbnYZ0lOA/F8sXWU</t>
  </si>
  <si>
    <t>http://po.st/scms/OrMCe04Lcp0lOFmbAka8Um6V2jAD7SYdZTjvhHbnYZ0lOA/r5OiYG</t>
  </si>
  <si>
    <t>http://po.st/scms/OrMCe04Lcp0lOFmbAka8Um6V2jAD7SYdZTjvhHbnYZ0lOA/hmJFJU</t>
  </si>
  <si>
    <t>http://po.st/scms/OrMCe04Lcp0lOFmbAka8Um6V2jAD7SYdZTjvhHbnYZ0lOA/0Jvk3e</t>
  </si>
  <si>
    <t>http://po.st/scms/OrMCe04Lcp0lOFmbAka8Um6V2jAD7SYdZTjvhHbnYZ0lOA/k5b9yF</t>
  </si>
  <si>
    <t>http://po.st/scms/OrMCe04Lcp0lOFmbAka8Um6V2jAD7SYdZTjvhHbnYZ0lOA/oC7D4N</t>
  </si>
  <si>
    <t>http://po.st/scms/OrMCe04Lcp0lOFmbAka8Um6V2jAD7SYdZTjvhHbnYZ0lOA/Do9wCY</t>
  </si>
  <si>
    <t>http://po.st/scms/OrMCe04Lcp0lOFmbAka8Um6V2jAD7SYdZTjvhHbnYZ0lOA/Bky4cF</t>
  </si>
  <si>
    <t>http://po.st/scms/OrMCe04Lcp0lOFmbAka8Um6V2jAD7SYdZTjvhHbnYZ0lOA/Glhu58</t>
  </si>
  <si>
    <t>http://po.st/scms/OrMCe04Lcp0lOFmbAka8Um6V2jAD7SYdZTjvhHbnYZ0lOA/cPFCVE</t>
  </si>
  <si>
    <t>http://po.st/scms/OrMCe04Lcp0lOFmbAka8Um6V2jAD7SYdZTjvhHbnYZ0lOA/Sc47zA</t>
  </si>
  <si>
    <t>http://po.st/scms/OrMCe04Lcp0lOFmbAka8Um6V2jAD7SYdZTjvhHbnYZ0lOA/qUKuG8</t>
  </si>
  <si>
    <t>http://po.st/scms/OrMCe04Lcp0lOFmbAka8Um6V2jAD7SYdZTjvhHbnYZ0lOA/2uWEKM</t>
  </si>
  <si>
    <t>http://po.st/scms/OrMCe04Lcp0lOFmbAka8Um6V2jAD7SYdZTjvhHbnYZ0lOA/uYzCXH</t>
  </si>
  <si>
    <t>http://po.st/scms/OrMCe04Lcp0lOFmbAka8Um6V2jAD7SYdZTjvhHbnYZ0lOA/LVJl2C</t>
  </si>
  <si>
    <t>http://po.st/scms/OrMCe04Lcp0lOFmbAka8Um6V2jAD7SYdZTjvhHbnYZ0lOA/XDrBPh</t>
  </si>
  <si>
    <t>http://po.st/scms/OrMCe04Lcp0lOFmbAka8Um6V2jAD7SYdZTjvhHbnYZ0lOA/HPHyKy</t>
  </si>
  <si>
    <t>http://po.st/scms/OrMCe04Lcp0lOFmbAka8Um6V2jAD7SYdZTjvhHbnYZ0lOA/rY1w2D</t>
  </si>
  <si>
    <t>experientialcommunications.com</t>
  </si>
  <si>
    <t>medium.com</t>
  </si>
  <si>
    <t>forbes.com</t>
  </si>
  <si>
    <t>inc.com</t>
  </si>
  <si>
    <t>lnkd.in</t>
  </si>
  <si>
    <t>hult.edu</t>
  </si>
  <si>
    <t>northwestern.edu</t>
  </si>
  <si>
    <t>mailchi.mp</t>
  </si>
  <si>
    <t>edhec.edu</t>
  </si>
  <si>
    <t>co.uk</t>
  </si>
  <si>
    <t>marketplace.org</t>
  </si>
  <si>
    <t>ac.uk youtube.com</t>
  </si>
  <si>
    <t>goo.gl twitter.com</t>
  </si>
  <si>
    <t>forbes.fr</t>
  </si>
  <si>
    <t>po.st</t>
  </si>
  <si>
    <t>fongecif-idf.fr</t>
  </si>
  <si>
    <t>uniconexed.org</t>
  </si>
  <si>
    <t>essec.edu</t>
  </si>
  <si>
    <t>twitter.com</t>
  </si>
  <si>
    <t>ac.uk</t>
  </si>
  <si>
    <t>gouv.fr</t>
  </si>
  <si>
    <t>hult.edu hult.edu</t>
  </si>
  <si>
    <t>ieseg.fr</t>
  </si>
  <si>
    <t>entrepreneur.com</t>
  </si>
  <si>
    <t>centre-inffo.fr</t>
  </si>
  <si>
    <t>lesechos.fr</t>
  </si>
  <si>
    <t>hrbartender.com</t>
  </si>
  <si>
    <t>hrzone.com</t>
  </si>
  <si>
    <t>poetsandquants.com</t>
  </si>
  <si>
    <t>coursera.org</t>
  </si>
  <si>
    <t>opcalia.com</t>
  </si>
  <si>
    <t>clearcompany.com</t>
  </si>
  <si>
    <t>fastcompany.com</t>
  </si>
  <si>
    <t>mcpm execed</t>
  </si>
  <si>
    <t>mba execed</t>
  </si>
  <si>
    <t>startup innovation</t>
  </si>
  <si>
    <t>jpoessec</t>
  </si>
  <si>
    <t>continuingstudies executiveeducation execed capilanou capu northvan</t>
  </si>
  <si>
    <t>iesegexperience execed</t>
  </si>
  <si>
    <t>twelcome essec execed</t>
  </si>
  <si>
    <t>technology execed formpro</t>
  </si>
  <si>
    <t>mba corporatelearning execed</t>
  </si>
  <si>
    <t>talent leadership</t>
  </si>
  <si>
    <t>execed</t>
  </si>
  <si>
    <t>ashridge hult execed</t>
  </si>
  <si>
    <t>lt19uk execed ashridge hult</t>
  </si>
  <si>
    <t>teamashridge lt19uk</t>
  </si>
  <si>
    <t>freight transportation nutc professionaldevelopment execed</t>
  </si>
  <si>
    <t>compassnews transportation research nutc execed trbam trb2019</t>
  </si>
  <si>
    <t>compassnews transportation research nutc</t>
  </si>
  <si>
    <t>freight transportation</t>
  </si>
  <si>
    <t>leadership</t>
  </si>
  <si>
    <t>edhecgmap edhec leadership management execed</t>
  </si>
  <si>
    <t>edhec edhecamp execed leadership digitalisation ecolemilitaire</t>
  </si>
  <si>
    <t>leadershipqub leadershipdevelopment lovequb execed</t>
  </si>
  <si>
    <t>disruption strategy execed</t>
  </si>
  <si>
    <t>bigthings exciting execed</t>
  </si>
  <si>
    <t>winwin execed</t>
  </si>
  <si>
    <t>masonnation it bigdata cyber itcareers execed</t>
  </si>
  <si>
    <t>jobcrafting diversityandinclusion leadershipdevelopment execed yalesom</t>
  </si>
  <si>
    <t>jpoessec essec execed cnit</t>
  </si>
  <si>
    <t>cpf</t>
  </si>
  <si>
    <t>jpoessec execed</t>
  </si>
  <si>
    <t>jpoessec essec execed cnit formationpro</t>
  </si>
  <si>
    <t>execed unicon</t>
  </si>
  <si>
    <t>uniconmemberspotlight execed</t>
  </si>
  <si>
    <t>execed leadership</t>
  </si>
  <si>
    <t>jpoessec execed 16février</t>
  </si>
  <si>
    <t>jpoessec masterclass execed 16février</t>
  </si>
  <si>
    <t>jpoessec conseil accompagnement execed 16février</t>
  </si>
  <si>
    <t>execed jpoessec</t>
  </si>
  <si>
    <t>mgo jpoessec execed</t>
  </si>
  <si>
    <t>jpoessec execed masterclass</t>
  </si>
  <si>
    <t>cpf execed formpro</t>
  </si>
  <si>
    <t>webinar apprenticeships hr execed</t>
  </si>
  <si>
    <t>teamashridge lt19uk onlinelearning execed</t>
  </si>
  <si>
    <t>lt19uk execed digitallearning</t>
  </si>
  <si>
    <t>onlinelearning execed research</t>
  </si>
  <si>
    <t>iesegexperience</t>
  </si>
  <si>
    <t>ieseg luiss familybusiness iesegexperience execed</t>
  </si>
  <si>
    <t>executive mba ieseg iesegexperience emba execed</t>
  </si>
  <si>
    <t>research execed formpro</t>
  </si>
  <si>
    <t>startup innovation development startups execed formpro</t>
  </si>
  <si>
    <t>education technology execed formpro</t>
  </si>
  <si>
    <t>execed formpro</t>
  </si>
  <si>
    <t>talent leadership execed formpro</t>
  </si>
  <si>
    <t>management data business execed formpro</t>
  </si>
  <si>
    <t>data management development talent leadership execed formpro</t>
  </si>
  <si>
    <t>leadership management development business execed formpro</t>
  </si>
  <si>
    <t>leadership execed formpro</t>
  </si>
  <si>
    <t>business businessschool data execed formpro</t>
  </si>
  <si>
    <t>innovation execed formpro</t>
  </si>
  <si>
    <t>innovation ai leadership management execed formpro</t>
  </si>
  <si>
    <t>opco execed formpro</t>
  </si>
  <si>
    <t>development talent execed formpro</t>
  </si>
  <si>
    <t>execed women</t>
  </si>
  <si>
    <t>execed finance</t>
  </si>
  <si>
    <t>execed management</t>
  </si>
  <si>
    <t>execed innovation</t>
  </si>
  <si>
    <t>execed strategy</t>
  </si>
  <si>
    <t>https://pbs.twimg.com/media/Dyr_EzXV4AMz1EQ.jpg</t>
  </si>
  <si>
    <t>https://pbs.twimg.com/media/DywWujfV4AAfxGW.jpg</t>
  </si>
  <si>
    <t>https://pbs.twimg.com/ext_tw_video_thumb/1093444964401455104/pu/img/loRb8OM6lYag6EQN.jpg</t>
  </si>
  <si>
    <t>https://pbs.twimg.com/media/Dy59wQBU8AA_L_a.jpg</t>
  </si>
  <si>
    <t>https://pbs.twimg.com/media/DzKU8yTWoAUbT7v.jpg</t>
  </si>
  <si>
    <t>https://pbs.twimg.com/ext_tw_video_thumb/1095612723822542849/pu/img/B4VmNfQns6yzHzyh.jpg</t>
  </si>
  <si>
    <t>https://pbs.twimg.com/media/DzHek3BXQAA7ygT.jpg</t>
  </si>
  <si>
    <t>https://pbs.twimg.com/media/DzRx2CEWoAACVyT.jpg</t>
  </si>
  <si>
    <t>https://pbs.twimg.com/media/DzTyxTVX0AApbg8.jpg</t>
  </si>
  <si>
    <t>https://pbs.twimg.com/media/DzUajt1VYAENpK8.jpg</t>
  </si>
  <si>
    <t>https://pbs.twimg.com/media/Dzg-j1AX0AAFurA.jpg</t>
  </si>
  <si>
    <t>https://pbs.twimg.com/media/Dzg9q1LWoAAEqWo.jpg</t>
  </si>
  <si>
    <t>https://pbs.twimg.com/media/DzhrlWVX0AAaj66.jpg</t>
  </si>
  <si>
    <t>https://pbs.twimg.com/media/DzdjVw5W0AABgFF.png</t>
  </si>
  <si>
    <t>https://pbs.twimg.com/media/Dzis9MjWkAAvfjU.png</t>
  </si>
  <si>
    <t>https://pbs.twimg.com/media/DyFOo3CWsAIfqIO.jpg</t>
  </si>
  <si>
    <t>https://pbs.twimg.com/media/DyFTsLqWsAIBiVR.jpg</t>
  </si>
  <si>
    <t>https://pbs.twimg.com/media/DyFaefgXgAAvS-r.jpg</t>
  </si>
  <si>
    <t>https://pbs.twimg.com/media/DzgqUt0WwAAXYT6.jpg</t>
  </si>
  <si>
    <t>https://pbs.twimg.com/media/Dzg-Bn3XcAEqvzz.jpg</t>
  </si>
  <si>
    <t>https://pbs.twimg.com/media/DzhBmOOWwAEBiIC.jpg</t>
  </si>
  <si>
    <t>https://pbs.twimg.com/media/DzhGJz6W0AA6nXu.jpg</t>
  </si>
  <si>
    <t>https://pbs.twimg.com/media/DzhPgQ4XcAA79Yu.jpg</t>
  </si>
  <si>
    <t>https://pbs.twimg.com/media/DzhRoKlWwAATtEg.jpg</t>
  </si>
  <si>
    <t>https://pbs.twimg.com/media/Dzhq2dEWkAAvoS1.jpg</t>
  </si>
  <si>
    <t>https://pbs.twimg.com/media/Dzh2hSJW0AE8v47.jpg</t>
  </si>
  <si>
    <t>https://pbs.twimg.com/media/DziAc9iWkAESrPi.jpg</t>
  </si>
  <si>
    <t>https://pbs.twimg.com/media/Dys12NOX4AApwjN.jpg</t>
  </si>
  <si>
    <t>https://pbs.twimg.com/media/DytkDZSX0AA8seT.jpg</t>
  </si>
  <si>
    <t>https://pbs.twimg.com/media/DzOJeSXWwAEG8PW.jpg</t>
  </si>
  <si>
    <t>https://pbs.twimg.com/media/DzXSCNHXQAAzpRo.jpg</t>
  </si>
  <si>
    <t>https://pbs.twimg.com/media/Dyy9Bf-XcAA6KrA.jpg</t>
  </si>
  <si>
    <t>https://pbs.twimg.com/media/Dzx7jZNXgAItg4s.png</t>
  </si>
  <si>
    <t>https://pbs.twimg.com/media/DynsQJrU8AIyS4a.jpg</t>
  </si>
  <si>
    <t>https://pbs.twimg.com/media/DyqDU7KWoAEkgPR.jpg</t>
  </si>
  <si>
    <t>https://pbs.twimg.com/media/DyKqj4eW0AE_iYm.jpg</t>
  </si>
  <si>
    <t>https://pbs.twimg.com/media/Dx-fh9WXcAA9vVX.jpg</t>
  </si>
  <si>
    <t>https://pbs.twimg.com/media/Dy0Wf1FW0AArHWs.jpg</t>
  </si>
  <si>
    <t>https://pbs.twimg.com/media/Dy3JBg4WsAAbeUZ.jpg</t>
  </si>
  <si>
    <t>https://pbs.twimg.com/media/Dy5gFo1WwAAszFv.jpg</t>
  </si>
  <si>
    <t>https://pbs.twimg.com/media/DzGly3IWwAEA8rc.jpg</t>
  </si>
  <si>
    <t>https://pbs.twimg.com/media/DzI83PCWkAEPPce.jpg</t>
  </si>
  <si>
    <t>https://pbs.twimg.com/media/DzLvY8oWkAA8koZ.jpg</t>
  </si>
  <si>
    <t>https://pbs.twimg.com/media/DzQ4-EZW0AMOqP8.jpg</t>
  </si>
  <si>
    <t>https://pbs.twimg.com/media/DzTQCyNX0AEjB4a.jpg</t>
  </si>
  <si>
    <t>https://pbs.twimg.com/media/DzWCkPgXcAA4Nus.jpg</t>
  </si>
  <si>
    <t>https://pbs.twimg.com/media/DzYZ3jJXQAA5YQG.jpg</t>
  </si>
  <si>
    <t>https://pbs.twimg.com/media/Dzd85lOWsAAIO18.jpg</t>
  </si>
  <si>
    <t>https://pbs.twimg.com/media/Dzqo7JcWsAIkEZB.jpg</t>
  </si>
  <si>
    <t>https://pbs.twimg.com/media/Dzvyg_0XgAAgaFc.jpg</t>
  </si>
  <si>
    <t>https://pbs.twimg.com/media/DzxE60gW0AAmL-E.jpg</t>
  </si>
  <si>
    <t>https://pbs.twimg.com/media/DzyJlCCXgAABdWH.jpg</t>
  </si>
  <si>
    <t>http://pbs.twimg.com/profile_images/1071153407644364800/c9SmllZn_normal.jpg</t>
  </si>
  <si>
    <t>http://pbs.twimg.com/profile_images/2160199293/Logo_Small_normal.jpg</t>
  </si>
  <si>
    <t>http://pbs.twimg.com/profile_images/456736728544317440/xO4qBpuS_normal.jpeg</t>
  </si>
  <si>
    <t>http://pbs.twimg.com/profile_images/696974100040970240/FNZzko2F_normal.jpg</t>
  </si>
  <si>
    <t>http://pbs.twimg.com/profile_images/1024403733713756160/zfyW9SAJ_normal.jpg</t>
  </si>
  <si>
    <t>http://pbs.twimg.com/profile_images/676775321325191171/CmGKYzkP_normal.jpg</t>
  </si>
  <si>
    <t>http://pbs.twimg.com/profile_images/1093469252726738945/DHf_yrPH_normal.jpg</t>
  </si>
  <si>
    <t>http://pbs.twimg.com/profile_images/555513944383553536/p7lZEXh1_normal.jpeg</t>
  </si>
  <si>
    <t>http://pbs.twimg.com/profile_images/588500113007333379/rdvSwfWO_normal.jpg</t>
  </si>
  <si>
    <t>http://pbs.twimg.com/profile_images/718718334468894720/hCl7Apn-_normal.jpg</t>
  </si>
  <si>
    <t>http://pbs.twimg.com/profile_images/698438604490670080/u1HGGFZx_normal.jpg</t>
  </si>
  <si>
    <t>http://pbs.twimg.com/profile_images/1059055500745162752/7Q56zuxa_normal.jpg</t>
  </si>
  <si>
    <t>http://pbs.twimg.com/profile_images/1205952780/Bruce2007-125Pixel_normal.jpg</t>
  </si>
  <si>
    <t>http://pbs.twimg.com/profile_images/500819329/head_normal.jpg</t>
  </si>
  <si>
    <t>http://pbs.twimg.com/profile_images/1688746030/LT2012nodate180x180_normal.jpg</t>
  </si>
  <si>
    <t>http://pbs.twimg.com/profile_images/714888966789537795/ohH-U9hl_normal.jpg</t>
  </si>
  <si>
    <t>http://pbs.twimg.com/profile_images/677737251158274048/4FuLIToI_normal.jpg</t>
  </si>
  <si>
    <t>http://pbs.twimg.com/profile_images/486951178773622785/u6SLn_Zo_normal.jpeg</t>
  </si>
  <si>
    <t>http://pbs.twimg.com/profile_images/1019400743034523648/6lvBtzSf_normal.jpg</t>
  </si>
  <si>
    <t>http://pbs.twimg.com/profile_images/879975363375505408/_w0E2SJX_normal.jpg</t>
  </si>
  <si>
    <t>http://pbs.twimg.com/profile_images/742830194399006724/abnF5JIJ_normal.jpg</t>
  </si>
  <si>
    <t>http://pbs.twimg.com/profile_images/912724853689593859/fbgvhLa1_normal.jpg</t>
  </si>
  <si>
    <t>http://pbs.twimg.com/profile_images/849591464954920960/p9GZ7Pv3_normal.jpg</t>
  </si>
  <si>
    <t>http://pbs.twimg.com/profile_images/1088471292481744901/RBtpQ3i5_normal.jpg</t>
  </si>
  <si>
    <t>http://pbs.twimg.com/profile_images/1047589380188241926/Y2X8OohI_normal.jpg</t>
  </si>
  <si>
    <t>http://pbs.twimg.com/profile_images/714411605753249793/NZcz-XFi_normal.jpg</t>
  </si>
  <si>
    <t>http://pbs.twimg.com/profile_images/378800000605351103/f219819d9a7bed41f4e9c5f4c3b92a9f_normal.png</t>
  </si>
  <si>
    <t>http://pbs.twimg.com/profile_images/918120311882768384/3hXkR_q5_normal.jpg</t>
  </si>
  <si>
    <t>http://pbs.twimg.com/profile_images/1084138475736129536/Re_UgYMD_normal.jpg</t>
  </si>
  <si>
    <t>http://pbs.twimg.com/profile_images/510421817429745664/IOWYFRqF_normal.jpeg</t>
  </si>
  <si>
    <t>http://pbs.twimg.com/profile_images/586487514925436928/gCiwhN-q_normal.png</t>
  </si>
  <si>
    <t>http://pbs.twimg.com/profile_images/558650482902573058/h9CkaT2R_normal.jpeg</t>
  </si>
  <si>
    <t>http://pbs.twimg.com/profile_images/1064709504393072641/pI0lZvUw_normal.jpg</t>
  </si>
  <si>
    <t>http://pbs.twimg.com/profile_images/378800000079182245/3153ef21a0ba3c1378580b15e4d8aa1c_normal.jpeg</t>
  </si>
  <si>
    <t>http://pbs.twimg.com/profile_images/1001396435038982144/Xu68EZK0_normal.jpg</t>
  </si>
  <si>
    <t>http://pbs.twimg.com/profile_images/1075759005438541824/OIrIdHBV_normal.jpg</t>
  </si>
  <si>
    <t>http://pbs.twimg.com/profile_images/592690225337507842/DWGPmWpL_normal.jpg</t>
  </si>
  <si>
    <t>http://pbs.twimg.com/profile_images/971811571201699842/f6iLrqz9_normal.jpg</t>
  </si>
  <si>
    <t>http://pbs.twimg.com/profile_images/710214028572884992/mqUCvHSr_normal.jpg</t>
  </si>
  <si>
    <t>http://pbs.twimg.com/profile_images/656490474933493760/S5IRd3U4_normal.jpg</t>
  </si>
  <si>
    <t>http://pbs.twimg.com/profile_images/775795537689862144/ZdtKsGVV_normal.jpg</t>
  </si>
  <si>
    <t>http://pbs.twimg.com/profile_images/670534488506687488/Z7zrOLim_normal.jpg</t>
  </si>
  <si>
    <t>http://pbs.twimg.com/profile_images/1015729960378609665/yjRypNdQ_normal.jpg</t>
  </si>
  <si>
    <t>http://pbs.twimg.com/profile_images/798214078661623808/MuKwrSL2_normal.jpg</t>
  </si>
  <si>
    <t>http://pbs.twimg.com/profile_images/907532487856988161/co13EXyb_normal.jpg</t>
  </si>
  <si>
    <t>http://pbs.twimg.com/profile_images/1092821430356639744/UxJHG1Oq_normal.jpg</t>
  </si>
  <si>
    <t>http://pbs.twimg.com/profile_images/723186926916911104/T0_e8v4G_normal.jpg</t>
  </si>
  <si>
    <t>http://pbs.twimg.com/profile_images/1085602447828103168/IvTYCSc__normal.jpg</t>
  </si>
  <si>
    <t>http://pbs.twimg.com/profile_images/608703287471120385/k7MVslch_normal.jpg</t>
  </si>
  <si>
    <t>http://pbs.twimg.com/profile_images/720701486418784257/ScrgFKdc_normal.jpg</t>
  </si>
  <si>
    <t>https://twitter.com/#!/radhunair/status/1092966326186893314</t>
  </si>
  <si>
    <t>https://twitter.com/#!/efmdnews/status/1093078598930579456</t>
  </si>
  <si>
    <t>https://twitter.com/#!/learnpatch/status/1093090703209582592</t>
  </si>
  <si>
    <t>https://twitter.com/#!/giambiasi/status/1093092868338667520</t>
  </si>
  <si>
    <t>https://twitter.com/#!/essecknowledge/status/1093131800753389571</t>
  </si>
  <si>
    <t>https://twitter.com/#!/karmenblackwood/status/1093274000640241664</t>
  </si>
  <si>
    <t>https://twitter.com/#!/northvanrt/status/1093274156907532289</t>
  </si>
  <si>
    <t>https://twitter.com/#!/studyatieseg/status/1093447810895233026</t>
  </si>
  <si>
    <t>https://twitter.com/#!/mick_le_priol/status/1093503642735390720</t>
  </si>
  <si>
    <t>https://twitter.com/#!/libertytude/status/1093541585646731267</t>
  </si>
  <si>
    <t>https://twitter.com/#!/1malachid/status/1093590422528630786</t>
  </si>
  <si>
    <t>https://twitter.com/#!/1malachid/status/1093590459249762304</t>
  </si>
  <si>
    <t>https://twitter.com/#!/1malachid/status/1093590490321219584</t>
  </si>
  <si>
    <t>https://twitter.com/#!/kevinanselmo/status/1090597603522289666</t>
  </si>
  <si>
    <t>https://twitter.com/#!/kevinanselmo/status/1093950127214153728</t>
  </si>
  <si>
    <t>https://twitter.com/#!/funstreets/status/1094343670344699904</t>
  </si>
  <si>
    <t>https://twitter.com/#!/ralmahruqy/status/1094648126823120898</t>
  </si>
  <si>
    <t>https://twitter.com/#!/mestresegolene/status/1095281723225632768</t>
  </si>
  <si>
    <t>https://twitter.com/#!/mbruceabbott/status/1095351539965878272</t>
  </si>
  <si>
    <t>https://twitter.com/#!/ajcbailey/status/1095013052213211136</t>
  </si>
  <si>
    <t>https://twitter.com/#!/ajcbailey/status/1095371440805666819</t>
  </si>
  <si>
    <t>https://twitter.com/#!/lt19uk/status/1095373382290497536</t>
  </si>
  <si>
    <t>https://twitter.com/#!/lt19uk/status/1095373029826351105</t>
  </si>
  <si>
    <t>https://twitter.com/#!/infonutc/status/1094815830838255618</t>
  </si>
  <si>
    <t>https://twitter.com/#!/infonutc/status/1095101433140121600</t>
  </si>
  <si>
    <t>https://twitter.com/#!/infonutc/status/1095445999181549568</t>
  </si>
  <si>
    <t>https://twitter.com/#!/just_joan/status/1095446102436954112</t>
  </si>
  <si>
    <t>https://twitter.com/#!/infonutc/status/1095060270093910017</t>
  </si>
  <si>
    <t>https://twitter.com/#!/just_joan/status/1095070091975245824</t>
  </si>
  <si>
    <t>https://twitter.com/#!/arickeyes/status/1095563324266139648</t>
  </si>
  <si>
    <t>https://twitter.com/#!/p_ensarguet/status/1095578098865713152</t>
  </si>
  <si>
    <t>https://twitter.com/#!/edhecmanagement/status/1095613440348094464</t>
  </si>
  <si>
    <t>https://twitter.com/#!/edhecmanagement/status/1094900928321372161</t>
  </si>
  <si>
    <t>https://twitter.com/#!/leadershipqub/status/1095626712816193537</t>
  </si>
  <si>
    <t>https://twitter.com/#!/endayoung/status/1095626888779915265</t>
  </si>
  <si>
    <t>https://twitter.com/#!/jenpotten/status/1095632645826990080</t>
  </si>
  <si>
    <t>https://twitter.com/#!/nyusternexeced/status/1095695360104820736</t>
  </si>
  <si>
    <t>https://twitter.com/#!/andyf_sbs/status/1095703180917329920</t>
  </si>
  <si>
    <t>https://twitter.com/#!/imiuoft/status/1095769787601506306</t>
  </si>
  <si>
    <t>https://twitter.com/#!/imi_execprogram/status/1095767543573303296</t>
  </si>
  <si>
    <t>https://twitter.com/#!/natashawalli/status/1095767644966449152</t>
  </si>
  <si>
    <t>https://twitter.com/#!/imi_execprogram/status/1095811291430768640</t>
  </si>
  <si>
    <t>https://twitter.com/#!/natashawalli/status/1095811554757496838</t>
  </si>
  <si>
    <t>https://twitter.com/#!/ainsleymgm/status/1095949175869587456</t>
  </si>
  <si>
    <t>https://twitter.com/#!/sbailey1/status/1096087449288232960</t>
  </si>
  <si>
    <t>https://twitter.com/#!/execonlineinc/status/1096092702410723331</t>
  </si>
  <si>
    <t>https://twitter.com/#!/5xtqau53tizrvv9/status/1096112023631327232</t>
  </si>
  <si>
    <t>https://twitter.com/#!/diversity54/status/1096474539012313088</t>
  </si>
  <si>
    <t>https://twitter.com/#!/diversity54/status/1096474584570888192</t>
  </si>
  <si>
    <t>https://twitter.com/#!/diversity54/status/1096474829224624128</t>
  </si>
  <si>
    <t>https://twitter.com/#!/diversity54/status/1096474920844963840</t>
  </si>
  <si>
    <t>https://twitter.com/#!/diversity54/status/1096474988889157632</t>
  </si>
  <si>
    <t>https://twitter.com/#!/diversity54/status/1096475064382427136</t>
  </si>
  <si>
    <t>https://twitter.com/#!/diversity54/status/1096475101325864960</t>
  </si>
  <si>
    <t>https://twitter.com/#!/sebastienmalot/status/1096529340710424576</t>
  </si>
  <si>
    <t>https://twitter.com/#!/metoscm/status/1096695661301563397</t>
  </si>
  <si>
    <t>https://twitter.com/#!/mba_buddy/status/1096697964502966272</t>
  </si>
  <si>
    <t>https://twitter.com/#!/lololaff/status/1096710279570833414</t>
  </si>
  <si>
    <t>https://twitter.com/#!/asma_fendri/status/1096723466366210049</t>
  </si>
  <si>
    <t>https://twitter.com/#!/nicogla/status/1096733802196598785</t>
  </si>
  <si>
    <t>https://twitter.com/#!/denneryhelene/status/1095219872827670529</t>
  </si>
  <si>
    <t>https://twitter.com/#!/denneryhelene/status/1095582938991939585</t>
  </si>
  <si>
    <t>https://twitter.com/#!/denneryhelene/status/1096307751872024576</t>
  </si>
  <si>
    <t>https://twitter.com/#!/denneryhelene/status/1096744623849070593</t>
  </si>
  <si>
    <t>https://twitter.com/#!/aboulade/status/1095739021312053248</t>
  </si>
  <si>
    <t>https://twitter.com/#!/essec/status/1096695299144335367</t>
  </si>
  <si>
    <t>https://twitter.com/#!/sonia_lakehal/status/1095658300954341376</t>
  </si>
  <si>
    <t>https://twitter.com/#!/sonia_lakehal/status/1096694831710126081</t>
  </si>
  <si>
    <t>https://twitter.com/#!/sonia_lakehal/status/1096718432198901761</t>
  </si>
  <si>
    <t>https://twitter.com/#!/sonia_lakehal/status/1096718470430056450</t>
  </si>
  <si>
    <t>https://twitter.com/#!/sonia_lakehal/status/1096782024663330819</t>
  </si>
  <si>
    <t>https://twitter.com/#!/sonia_lakehal/status/1096782041641902081</t>
  </si>
  <si>
    <t>https://twitter.com/#!/sonia_lakehal/status/1096782053419425793</t>
  </si>
  <si>
    <t>https://twitter.com/#!/essec/status/1096744831198597120</t>
  </si>
  <si>
    <t>https://twitter.com/#!/essecglobalmba/status/1096690080645869568</t>
  </si>
  <si>
    <t>https://twitter.com/#!/essecglobalmba/status/1096810034821038080</t>
  </si>
  <si>
    <t>https://twitter.com/#!/uniconexed/status/1096454262421442561</t>
  </si>
  <si>
    <t>https://twitter.com/#!/uniconexed/status/1096816679986831361</t>
  </si>
  <si>
    <t>https://twitter.com/#!/aldo_zaffalon/status/1093981375915610112</t>
  </si>
  <si>
    <t>https://twitter.com/#!/aldo_zaffalon/status/1097091872043032577</t>
  </si>
  <si>
    <t>https://twitter.com/#!/chezhami/status/1097201453804843009</t>
  </si>
  <si>
    <t>https://twitter.com/#!/essec/status/1093117101802442752</t>
  </si>
  <si>
    <t>https://twitter.com/#!/essec/status/1094932813764313088</t>
  </si>
  <si>
    <t>https://twitter.com/#!/essec/status/1095978453722165248</t>
  </si>
  <si>
    <t>https://twitter.com/#!/essec/status/1096673049062064130</t>
  </si>
  <si>
    <t>https://twitter.com/#!/essec/status/1096694712130564099</t>
  </si>
  <si>
    <t>https://twitter.com/#!/essec/status/1096698641119629313</t>
  </si>
  <si>
    <t>https://twitter.com/#!/essec/status/1096703647994523648</t>
  </si>
  <si>
    <t>https://twitter.com/#!/essec/status/1096713929630384130</t>
  </si>
  <si>
    <t>https://twitter.com/#!/essec/status/1096716264536461312</t>
  </si>
  <si>
    <t>https://twitter.com/#!/essec/status/1096744152245694464</t>
  </si>
  <si>
    <t>https://twitter.com/#!/essec/status/1096756831475646464</t>
  </si>
  <si>
    <t>https://twitter.com/#!/essec/status/1096767749576110081</t>
  </si>
  <si>
    <t>https://twitter.com/#!/sz_claire/status/1095582287964635136</t>
  </si>
  <si>
    <t>https://twitter.com/#!/sz_claire/status/1096302482077241344</t>
  </si>
  <si>
    <t>https://twitter.com/#!/sz_claire/status/1096694799535616001</t>
  </si>
  <si>
    <t>https://twitter.com/#!/sz_claire/status/1097400076832514048</t>
  </si>
  <si>
    <t>https://twitter.com/#!/cranfieldexec/status/1097475820099194880</t>
  </si>
  <si>
    <t>https://twitter.com/#!/planformation/status/1093061598875471872</t>
  </si>
  <si>
    <t>https://twitter.com/#!/planformation/status/1097777851322040320</t>
  </si>
  <si>
    <t>https://twitter.com/#!/ashridge_biz/status/1093077348059172865</t>
  </si>
  <si>
    <t>https://twitter.com/#!/ashridge_biz/status/1095370291365203968</t>
  </si>
  <si>
    <t>https://twitter.com/#!/ashridge_biz/status/1096013024891191296</t>
  </si>
  <si>
    <t>https://twitter.com/#!/ashridge_biz/status/1097779179309944834</t>
  </si>
  <si>
    <t>https://twitter.com/#!/ieseg/status/1093449368152301568</t>
  </si>
  <si>
    <t>https://twitter.com/#!/ieseg/status/1093514468246601728</t>
  </si>
  <si>
    <t>https://twitter.com/#!/ieseg/status/1097888619208028160</t>
  </si>
  <si>
    <t>https://twitter.com/#!/betoherrador/status/1097890523837317120</t>
  </si>
  <si>
    <t>https://twitter.com/#!/thjeanjean/status/1092664148503089157</t>
  </si>
  <si>
    <t>https://twitter.com/#!/thjeanjean/status/1092830256531193856</t>
  </si>
  <si>
    <t>https://twitter.com/#!/thjeanjean/status/1090621594769203206</t>
  </si>
  <si>
    <t>https://twitter.com/#!/thjeanjean/status/1089765042118107137</t>
  </si>
  <si>
    <t>https://twitter.com/#!/thjeanjean/status/1093026541255168005</t>
  </si>
  <si>
    <t>https://twitter.com/#!/thjeanjean/status/1093388923525623808</t>
  </si>
  <si>
    <t>https://twitter.com/#!/thjeanjean/status/1093555021994696705</t>
  </si>
  <si>
    <t>https://twitter.com/#!/thjeanjean/status/1093751313584799744</t>
  </si>
  <si>
    <t>https://twitter.com/#!/thjeanjean/status/1093917410732716032</t>
  </si>
  <si>
    <t>https://twitter.com/#!/thjeanjean/status/1094838479727534080</t>
  </si>
  <si>
    <t>https://twitter.com/#!/thjeanjean/status/1095004580780351488</t>
  </si>
  <si>
    <t>https://twitter.com/#!/thjeanjean/status/1095200872773095424</t>
  </si>
  <si>
    <t>https://twitter.com/#!/thjeanjean/status/1095366959842115584</t>
  </si>
  <si>
    <t>https://twitter.com/#!/thjeanjean/status/1095563249574207494</t>
  </si>
  <si>
    <t>https://twitter.com/#!/thjeanjean/status/1095729356759023616</t>
  </si>
  <si>
    <t>https://twitter.com/#!/thjeanjean/status/1095759812007206913</t>
  </si>
  <si>
    <t>https://twitter.com/#!/thjeanjean/status/1095925644972699648</t>
  </si>
  <si>
    <t>https://twitter.com/#!/thjeanjean/status/1096092003333521408</t>
  </si>
  <si>
    <t>https://twitter.com/#!/thjeanjean/status/1096482364379856896</t>
  </si>
  <si>
    <t>https://twitter.com/#!/thjeanjean/status/1097375194522492928</t>
  </si>
  <si>
    <t>https://twitter.com/#!/thjeanjean/status/1097541288847654912</t>
  </si>
  <si>
    <t>https://twitter.com/#!/thjeanjean/status/1097737584061632512</t>
  </si>
  <si>
    <t>https://twitter.com/#!/thjeanjean/status/1097828187705405441</t>
  </si>
  <si>
    <t>https://twitter.com/#!/thjeanjean/status/1097903679741616128</t>
  </si>
  <si>
    <t>https://twitter.com/#!/execedcourses/status/1093437522066137088</t>
  </si>
  <si>
    <t>https://twitter.com/#!/execedcourses/status/1093511520951005185</t>
  </si>
  <si>
    <t>https://twitter.com/#!/execedcourses/status/1094630403011297280</t>
  </si>
  <si>
    <t>https://twitter.com/#!/execedcourses/status/1095853479531241474</t>
  </si>
  <si>
    <t>https://twitter.com/#!/execedcourses/status/1092954333103120385</t>
  </si>
  <si>
    <t>https://twitter.com/#!/execedcourses/status/1097392150650601472</t>
  </si>
  <si>
    <t>https://twitter.com/#!/execedcourses/status/1093033855253008384</t>
  </si>
  <si>
    <t>https://twitter.com/#!/execedcourses/status/1093075130324987904</t>
  </si>
  <si>
    <t>https://twitter.com/#!/execedcourses/status/1093118926563639296</t>
  </si>
  <si>
    <t>https://twitter.com/#!/execedcourses/status/1093199955806679040</t>
  </si>
  <si>
    <t>https://twitter.com/#!/execedcourses/status/1093377626339565568</t>
  </si>
  <si>
    <t>https://twitter.com/#!/execedcourses/status/1093396251310092289</t>
  </si>
  <si>
    <t>https://twitter.com/#!/execedcourses/status/1093573924359532545</t>
  </si>
  <si>
    <t>https://twitter.com/#!/execedcourses/status/1093662518365413377</t>
  </si>
  <si>
    <t>https://twitter.com/#!/execedcourses/status/1093758643864911872</t>
  </si>
  <si>
    <t>https://twitter.com/#!/execedcourses/status/1093813513108185088</t>
  </si>
  <si>
    <t>https://twitter.com/#!/execedcourses/status/1093830117816594432</t>
  </si>
  <si>
    <t>https://twitter.com/#!/execedcourses/status/1093873910611771392</t>
  </si>
  <si>
    <t>https://twitter.com/#!/execedcourses/status/1093954940207194113</t>
  </si>
  <si>
    <t>https://twitter.com/#!/execedcourses/status/1093964509234880512</t>
  </si>
  <si>
    <t>https://twitter.com/#!/execedcourses/status/1093981115717640192</t>
  </si>
  <si>
    <t>https://twitter.com/#!/execedcourses/status/1094206104114933763</t>
  </si>
  <si>
    <t>https://twitter.com/#!/execedcourses/status/1094268010343198721</t>
  </si>
  <si>
    <t>https://twitter.com/#!/execedcourses/status/1094343507290972160</t>
  </si>
  <si>
    <t>https://twitter.com/#!/execedcourses/status/1094493004776128513</t>
  </si>
  <si>
    <t>https://twitter.com/#!/execedcourses/status/1094524705858416640</t>
  </si>
  <si>
    <t>https://twitter.com/#!/execedcourses/status/1094538304328876033</t>
  </si>
  <si>
    <t>https://twitter.com/#!/execedcourses/status/1094568503753924610</t>
  </si>
  <si>
    <t>https://twitter.com/#!/execedcourses/status/1094679729062371328</t>
  </si>
  <si>
    <t>https://twitter.com/#!/execedcourses/status/1094689299205783554</t>
  </si>
  <si>
    <t>https://twitter.com/#!/execedcourses/status/1094766302948864001</t>
  </si>
  <si>
    <t>https://twitter.com/#!/execedcourses/status/1094887097905770497</t>
  </si>
  <si>
    <t>https://twitter.com/#!/execedcourses/status/1094930895797014528</t>
  </si>
  <si>
    <t>https://twitter.com/#!/execedcourses/status/1094961095381401600</t>
  </si>
  <si>
    <t>https://twitter.com/#!/execedcourses/status/1095011922787725313</t>
  </si>
  <si>
    <t>https://twitter.com/#!/execedcourses/status/1095128695868612608</t>
  </si>
  <si>
    <t>https://twitter.com/#!/execedcourses/status/1095144300097073154</t>
  </si>
  <si>
    <t>https://twitter.com/#!/execedcourses/status/1095263101757222913</t>
  </si>
  <si>
    <t>https://twitter.com/#!/execedcourses/status/1095374315686481920</t>
  </si>
  <si>
    <t>https://twitter.com/#!/execedcourses/status/1095385895543332864</t>
  </si>
  <si>
    <t>https://twitter.com/#!/execedcourses/status/1095404518076907520</t>
  </si>
  <si>
    <t>https://twitter.com/#!/execedcourses/status/1095414088174252032</t>
  </si>
  <si>
    <t>https://twitter.com/#!/execedcourses/status/1095474483404521473</t>
  </si>
  <si>
    <t>https://twitter.com/#!/execedcourses/status/1095600812108050433</t>
  </si>
  <si>
    <t>https://twitter.com/#!/execedcourses/status/1095748286713982977</t>
  </si>
  <si>
    <t>https://twitter.com/#!/execedcourses/status/1095808688713916416</t>
  </si>
  <si>
    <t>https://twitter.com/#!/execedcourses/status/1096099104369762304</t>
  </si>
  <si>
    <t>https://twitter.com/#!/execedcourses/status/1096244569929203713</t>
  </si>
  <si>
    <t>https://twitter.com/#!/execedcourses/status/1096366875687014400</t>
  </si>
  <si>
    <t>https://twitter.com/#!/execedcourses/status/1096425768303747073</t>
  </si>
  <si>
    <t>https://twitter.com/#!/execedcourses/status/1096533473425207296</t>
  </si>
  <si>
    <t>https://twitter.com/#!/execedcourses/status/1096578271775342592</t>
  </si>
  <si>
    <t>https://twitter.com/#!/execedcourses/status/1096687994143002624</t>
  </si>
  <si>
    <t>https://twitter.com/#!/execedcourses/status/1096699068342923265</t>
  </si>
  <si>
    <t>https://twitter.com/#!/execedcourses/status/1096823892394401793</t>
  </si>
  <si>
    <t>https://twitter.com/#!/execedcourses/status/1096854090561183744</t>
  </si>
  <si>
    <t>https://twitter.com/#!/execedcourses/status/1096895870765719552</t>
  </si>
  <si>
    <t>https://twitter.com/#!/execedcourses/status/1096969360030130176</t>
  </si>
  <si>
    <t>https://twitter.com/#!/execedcourses/status/1097020190611525632</t>
  </si>
  <si>
    <t>https://twitter.com/#!/execedcourses/status/1097091662549905409</t>
  </si>
  <si>
    <t>https://twitter.com/#!/execedcourses/status/1097167159413731329</t>
  </si>
  <si>
    <t>https://twitter.com/#!/execedcourses/status/1097226053045575680</t>
  </si>
  <si>
    <t>https://twitter.com/#!/execedcourses/status/1097242659393945601</t>
  </si>
  <si>
    <t>https://twitter.com/#!/execedcourses/status/1097363960737583105</t>
  </si>
  <si>
    <t>https://twitter.com/#!/execedcourses/status/1097775175662108672</t>
  </si>
  <si>
    <t>https://twitter.com/#!/execedcourses/status/1097875344424460290</t>
  </si>
  <si>
    <t>https://twitter.com/#!/execedcourses/status/1097891945991393281</t>
  </si>
  <si>
    <t>https://twitter.com/#!/execedcourses/status/1097922651308273664</t>
  </si>
  <si>
    <t>https://twitter.com/#!/execedcourses/status/1097941273711849472</t>
  </si>
  <si>
    <t>1092966326186893314</t>
  </si>
  <si>
    <t>1093078598930579456</t>
  </si>
  <si>
    <t>1093090703209582592</t>
  </si>
  <si>
    <t>1093092868338667520</t>
  </si>
  <si>
    <t>1093131800753389571</t>
  </si>
  <si>
    <t>1093274000640241664</t>
  </si>
  <si>
    <t>1093274156907532289</t>
  </si>
  <si>
    <t>1093447810895233026</t>
  </si>
  <si>
    <t>1093503642735390720</t>
  </si>
  <si>
    <t>1093541585646731267</t>
  </si>
  <si>
    <t>1093590422528630786</t>
  </si>
  <si>
    <t>1093590459249762304</t>
  </si>
  <si>
    <t>1093590490321219584</t>
  </si>
  <si>
    <t>1090597603522289666</t>
  </si>
  <si>
    <t>1093950127214153728</t>
  </si>
  <si>
    <t>1094343670344699904</t>
  </si>
  <si>
    <t>1094648126823120898</t>
  </si>
  <si>
    <t>1095281723225632768</t>
  </si>
  <si>
    <t>1095351539965878272</t>
  </si>
  <si>
    <t>1095013052213211136</t>
  </si>
  <si>
    <t>1095371440805666819</t>
  </si>
  <si>
    <t>1095373382290497536</t>
  </si>
  <si>
    <t>1095373029826351105</t>
  </si>
  <si>
    <t>1094815830838255618</t>
  </si>
  <si>
    <t>1095101433140121600</t>
  </si>
  <si>
    <t>1095445999181549568</t>
  </si>
  <si>
    <t>1095446102436954112</t>
  </si>
  <si>
    <t>1095060270093910017</t>
  </si>
  <si>
    <t>1095070091975245824</t>
  </si>
  <si>
    <t>1095563324266139648</t>
  </si>
  <si>
    <t>1095578098865713152</t>
  </si>
  <si>
    <t>1095613440348094464</t>
  </si>
  <si>
    <t>1094900928321372161</t>
  </si>
  <si>
    <t>1095626712816193537</t>
  </si>
  <si>
    <t>1095626888779915265</t>
  </si>
  <si>
    <t>1095632645826990080</t>
  </si>
  <si>
    <t>1095695360104820736</t>
  </si>
  <si>
    <t>1095703180917329920</t>
  </si>
  <si>
    <t>1095769787601506306</t>
  </si>
  <si>
    <t>1095767543573303296</t>
  </si>
  <si>
    <t>1095767644966449152</t>
  </si>
  <si>
    <t>1095811291430768640</t>
  </si>
  <si>
    <t>1095811554757496838</t>
  </si>
  <si>
    <t>1095949175869587456</t>
  </si>
  <si>
    <t>1096087449288232960</t>
  </si>
  <si>
    <t>1096092702410723331</t>
  </si>
  <si>
    <t>1096112023631327232</t>
  </si>
  <si>
    <t>1096474539012313088</t>
  </si>
  <si>
    <t>1096474584570888192</t>
  </si>
  <si>
    <t>1096474829224624128</t>
  </si>
  <si>
    <t>1096474920844963840</t>
  </si>
  <si>
    <t>1096474988889157632</t>
  </si>
  <si>
    <t>1096475064382427136</t>
  </si>
  <si>
    <t>1096475101325864960</t>
  </si>
  <si>
    <t>1096529340710424576</t>
  </si>
  <si>
    <t>1096695661301563397</t>
  </si>
  <si>
    <t>1096697964502966272</t>
  </si>
  <si>
    <t>1096710279570833414</t>
  </si>
  <si>
    <t>1096723466366210049</t>
  </si>
  <si>
    <t>1096733802196598785</t>
  </si>
  <si>
    <t>1095219872827670529</t>
  </si>
  <si>
    <t>1095582938991939585</t>
  </si>
  <si>
    <t>1096307751872024576</t>
  </si>
  <si>
    <t>1096744623849070593</t>
  </si>
  <si>
    <t>1095739021312053248</t>
  </si>
  <si>
    <t>1096695299144335367</t>
  </si>
  <si>
    <t>1095658300954341376</t>
  </si>
  <si>
    <t>1096694831710126081</t>
  </si>
  <si>
    <t>1096718432198901761</t>
  </si>
  <si>
    <t>1096718470430056450</t>
  </si>
  <si>
    <t>1096782024663330819</t>
  </si>
  <si>
    <t>1096782041641902081</t>
  </si>
  <si>
    <t>1096782053419425793</t>
  </si>
  <si>
    <t>1096744831198597120</t>
  </si>
  <si>
    <t>1096690080645869568</t>
  </si>
  <si>
    <t>1096810034821038080</t>
  </si>
  <si>
    <t>1096454262421442561</t>
  </si>
  <si>
    <t>1096816679986831361</t>
  </si>
  <si>
    <t>1093981375915610112</t>
  </si>
  <si>
    <t>1097091872043032577</t>
  </si>
  <si>
    <t>1097201453804843009</t>
  </si>
  <si>
    <t>1093117101802442752</t>
  </si>
  <si>
    <t>1094932813764313088</t>
  </si>
  <si>
    <t>1095978453722165248</t>
  </si>
  <si>
    <t>1096673049062064130</t>
  </si>
  <si>
    <t>1096694712130564099</t>
  </si>
  <si>
    <t>1096698641119629313</t>
  </si>
  <si>
    <t>1096703647994523648</t>
  </si>
  <si>
    <t>1096713929630384130</t>
  </si>
  <si>
    <t>1096716264536461312</t>
  </si>
  <si>
    <t>1096744152245694464</t>
  </si>
  <si>
    <t>1096756831475646464</t>
  </si>
  <si>
    <t>1096767749576110081</t>
  </si>
  <si>
    <t>1095582287964635136</t>
  </si>
  <si>
    <t>1096302482077241344</t>
  </si>
  <si>
    <t>1096694799535616001</t>
  </si>
  <si>
    <t>1097400076832514048</t>
  </si>
  <si>
    <t>1097475820099194880</t>
  </si>
  <si>
    <t>1093061598875471872</t>
  </si>
  <si>
    <t>1097777851322040320</t>
  </si>
  <si>
    <t>1093077348059172865</t>
  </si>
  <si>
    <t>1095370291365203968</t>
  </si>
  <si>
    <t>1096013024891191296</t>
  </si>
  <si>
    <t>1097779179309944834</t>
  </si>
  <si>
    <t>1093449368152301568</t>
  </si>
  <si>
    <t>1093514468246601728</t>
  </si>
  <si>
    <t>1097888619208028160</t>
  </si>
  <si>
    <t>1097890523837317120</t>
  </si>
  <si>
    <t>1092664148503089157</t>
  </si>
  <si>
    <t>1092830256531193856</t>
  </si>
  <si>
    <t>1090621594769203206</t>
  </si>
  <si>
    <t>1089765042118107137</t>
  </si>
  <si>
    <t>1093026541255168005</t>
  </si>
  <si>
    <t>1093388923525623808</t>
  </si>
  <si>
    <t>1093555021994696705</t>
  </si>
  <si>
    <t>1093751313584799744</t>
  </si>
  <si>
    <t>1093917410732716032</t>
  </si>
  <si>
    <t>1094838479727534080</t>
  </si>
  <si>
    <t>1095004580780351488</t>
  </si>
  <si>
    <t>1095200872773095424</t>
  </si>
  <si>
    <t>1095366959842115584</t>
  </si>
  <si>
    <t>1095563249574207494</t>
  </si>
  <si>
    <t>1095729356759023616</t>
  </si>
  <si>
    <t>1095759812007206913</t>
  </si>
  <si>
    <t>1095925644972699648</t>
  </si>
  <si>
    <t>1096092003333521408</t>
  </si>
  <si>
    <t>1096482364379856896</t>
  </si>
  <si>
    <t>1097375194522492928</t>
  </si>
  <si>
    <t>1097541288847654912</t>
  </si>
  <si>
    <t>1097737584061632512</t>
  </si>
  <si>
    <t>1097828187705405441</t>
  </si>
  <si>
    <t>1097903679741616128</t>
  </si>
  <si>
    <t>1093437522066137088</t>
  </si>
  <si>
    <t>1093511520951005185</t>
  </si>
  <si>
    <t>1094630403011297280</t>
  </si>
  <si>
    <t>1095853479531241474</t>
  </si>
  <si>
    <t>1092954333103120385</t>
  </si>
  <si>
    <t>1097392150650601472</t>
  </si>
  <si>
    <t>1093033855253008384</t>
  </si>
  <si>
    <t>1093075130324987904</t>
  </si>
  <si>
    <t>1093118926563639296</t>
  </si>
  <si>
    <t>1093199955806679040</t>
  </si>
  <si>
    <t>1093377626339565568</t>
  </si>
  <si>
    <t>1093396251310092289</t>
  </si>
  <si>
    <t>1093573924359532545</t>
  </si>
  <si>
    <t>1093662518365413377</t>
  </si>
  <si>
    <t>1093758643864911872</t>
  </si>
  <si>
    <t>1093813513108185088</t>
  </si>
  <si>
    <t>1093830117816594432</t>
  </si>
  <si>
    <t>1093873910611771392</t>
  </si>
  <si>
    <t>1093954940207194113</t>
  </si>
  <si>
    <t>1093964509234880512</t>
  </si>
  <si>
    <t>1093981115717640192</t>
  </si>
  <si>
    <t>1094206104114933763</t>
  </si>
  <si>
    <t>1094268010343198721</t>
  </si>
  <si>
    <t>1094343507290972160</t>
  </si>
  <si>
    <t>1094493004776128513</t>
  </si>
  <si>
    <t>1094524705858416640</t>
  </si>
  <si>
    <t>1094538304328876033</t>
  </si>
  <si>
    <t>1094568503753924610</t>
  </si>
  <si>
    <t>1094679729062371328</t>
  </si>
  <si>
    <t>1094689299205783554</t>
  </si>
  <si>
    <t>1094766302948864001</t>
  </si>
  <si>
    <t>1094887097905770497</t>
  </si>
  <si>
    <t>1094930895797014528</t>
  </si>
  <si>
    <t>1094961095381401600</t>
  </si>
  <si>
    <t>1095011922787725313</t>
  </si>
  <si>
    <t>1095128695868612608</t>
  </si>
  <si>
    <t>1095144300097073154</t>
  </si>
  <si>
    <t>1095263101757222913</t>
  </si>
  <si>
    <t>1095374315686481920</t>
  </si>
  <si>
    <t>1095385895543332864</t>
  </si>
  <si>
    <t>1095404518076907520</t>
  </si>
  <si>
    <t>1095414088174252032</t>
  </si>
  <si>
    <t>1095474483404521473</t>
  </si>
  <si>
    <t>1095600812108050433</t>
  </si>
  <si>
    <t>1095748286713982977</t>
  </si>
  <si>
    <t>1095808688713916416</t>
  </si>
  <si>
    <t>1096099104369762304</t>
  </si>
  <si>
    <t>1096244569929203713</t>
  </si>
  <si>
    <t>1096366875687014400</t>
  </si>
  <si>
    <t>1096425768303747073</t>
  </si>
  <si>
    <t>1096533473425207296</t>
  </si>
  <si>
    <t>1096578271775342592</t>
  </si>
  <si>
    <t>1096687994143002624</t>
  </si>
  <si>
    <t>1096699068342923265</t>
  </si>
  <si>
    <t>1096823892394401793</t>
  </si>
  <si>
    <t>1096854090561183744</t>
  </si>
  <si>
    <t>1096895870765719552</t>
  </si>
  <si>
    <t>1096969360030130176</t>
  </si>
  <si>
    <t>1097020190611525632</t>
  </si>
  <si>
    <t>1097091662549905409</t>
  </si>
  <si>
    <t>1097167159413731329</t>
  </si>
  <si>
    <t>1097226053045575680</t>
  </si>
  <si>
    <t>1097242659393945601</t>
  </si>
  <si>
    <t>1097363960737583105</t>
  </si>
  <si>
    <t>1097775175662108672</t>
  </si>
  <si>
    <t>1097875344424460290</t>
  </si>
  <si>
    <t>1097891945991393281</t>
  </si>
  <si>
    <t>1097922651308273664</t>
  </si>
  <si>
    <t>1097941273711849472</t>
  </si>
  <si>
    <t/>
  </si>
  <si>
    <t>2249294731</t>
  </si>
  <si>
    <t>en</t>
  </si>
  <si>
    <t>fr</t>
  </si>
  <si>
    <t>1096081142057443330</t>
  </si>
  <si>
    <t>Twitter for Android</t>
  </si>
  <si>
    <t>Twitter Web Client</t>
  </si>
  <si>
    <t>Hootsuite Inc.</t>
  </si>
  <si>
    <t>Twitter for iPhone</t>
  </si>
  <si>
    <t>NorthVan Retweeter</t>
  </si>
  <si>
    <t>Arts Retweet</t>
  </si>
  <si>
    <t>LinkedIn</t>
  </si>
  <si>
    <t>MailChimp</t>
  </si>
  <si>
    <t>a_HealthierLife-TM2</t>
  </si>
  <si>
    <t>Sprout Social</t>
  </si>
  <si>
    <t>Twitter Web App</t>
  </si>
  <si>
    <t>MBATweetV2</t>
  </si>
  <si>
    <t>Yamatho Consulting</t>
  </si>
  <si>
    <t>TweetDeck</t>
  </si>
  <si>
    <t>HubSpot</t>
  </si>
  <si>
    <t>AmazingContent</t>
  </si>
  <si>
    <t>ExecEd Navigator</t>
  </si>
  <si>
    <t>Retweet</t>
  </si>
  <si>
    <t>2.2224829,48.8687153 
2.2544056,48.8687153 
2.2544056,48.8956207 
2.2224829,48.8956207</t>
  </si>
  <si>
    <t>2.24006,48.89205 
2.24006,48.89205 
2.24006,48.89205 
2.24006,48.89205</t>
  </si>
  <si>
    <t>France</t>
  </si>
  <si>
    <t>FR</t>
  </si>
  <si>
    <t>Puteaux, France</t>
  </si>
  <si>
    <t>CNIT</t>
  </si>
  <si>
    <t>17bb3331bbfe39dc</t>
  </si>
  <si>
    <t>09529fe937172001</t>
  </si>
  <si>
    <t>Puteaux</t>
  </si>
  <si>
    <t>city</t>
  </si>
  <si>
    <t>poi</t>
  </si>
  <si>
    <t>https://api.twitter.com/1.1/geo/id/17bb3331bbfe39dc.json</t>
  </si>
  <si>
    <t>https://api.twitter.com/1.1/geo/id/09529fe937172001.json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</si>
  <si>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</si>
  <si>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</si>
  <si>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</si>
  <si>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</si>
  <si>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</si>
  <si>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</si>
  <si>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</si>
  <si>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</si>
  <si>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</si>
  <si>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</si>
  <si>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</si>
  <si>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</si>
  <si>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</si>
  <si>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</si>
  <si>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</si>
  <si>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</si>
  <si>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</si>
  <si>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</si>
  <si>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</si>
  <si>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</si>
  <si>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</si>
  <si>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Radhika Nair</t>
  </si>
  <si>
    <t>Eddie Isted</t>
  </si>
  <si>
    <t>David Barrett</t>
  </si>
  <si>
    <t>Douglas Land</t>
  </si>
  <si>
    <t>Charmaine Stack</t>
  </si>
  <si>
    <t>UniversityOfVictoria</t>
  </si>
  <si>
    <t>ExecutiveProgsUVic</t>
  </si>
  <si>
    <t>Gustavson UVic</t>
  </si>
  <si>
    <t>EFMD News</t>
  </si>
  <si>
    <t>Kevin Anselmo</t>
  </si>
  <si>
    <t>LearnPatch</t>
  </si>
  <si>
    <t>Dan Pontefract</t>
  </si>
  <si>
    <t>Ludovic GIAMBIASI</t>
  </si>
  <si>
    <t>Thomas Jeanjean</t>
  </si>
  <si>
    <t>ESSEC Knowledge</t>
  </si>
  <si>
    <t>ESSEC BusinessSchool</t>
  </si>
  <si>
    <t>Karmen Blackwood</t>
  </si>
  <si>
    <t>Capilano University</t>
  </si>
  <si>
    <t>NEW North Van Retweeter</t>
  </si>
  <si>
    <t>Exec Ed at CapilanoU</t>
  </si>
  <si>
    <t>Continuing Studies</t>
  </si>
  <si>
    <t>Study At IÉSEG</t>
  </si>
  <si>
    <t>ExecutiveEd IÉSEG</t>
  </si>
  <si>
    <t>Mickaël LE PRIOL _xD83D__xDCCA_</t>
  </si>
  <si>
    <t>Patricia3P45</t>
  </si>
  <si>
    <t>Malachi Safford</t>
  </si>
  <si>
    <t>TELUS</t>
  </si>
  <si>
    <t>FunStreet</t>
  </si>
  <si>
    <t>Econ Courses</t>
  </si>
  <si>
    <t>Rasha Al Mahruqy</t>
  </si>
  <si>
    <t>Ségolène Le Mestre</t>
  </si>
  <si>
    <t>M. Bruce Abbott: eLearning Narrator / Voice Actor</t>
  </si>
  <si>
    <t>Andy Bailey</t>
  </si>
  <si>
    <t>Brian van Veen</t>
  </si>
  <si>
    <t>LearningTechnologies</t>
  </si>
  <si>
    <t>Ashridge</t>
  </si>
  <si>
    <t>NUTC</t>
  </si>
  <si>
    <t>Northwestern</t>
  </si>
  <si>
    <t>jessica erwood</t>
  </si>
  <si>
    <t>just joan</t>
  </si>
  <si>
    <t>Northwestern Engineering</t>
  </si>
  <si>
    <t>Aric Keyes</t>
  </si>
  <si>
    <t>Philippe Ensarguet</t>
  </si>
  <si>
    <t>EDHEC Executive</t>
  </si>
  <si>
    <t>EDHEC Alumni</t>
  </si>
  <si>
    <t>EDHEC</t>
  </si>
  <si>
    <t>Thierry Marchand</t>
  </si>
  <si>
    <t>The William J. Clinton Leadership Institute</t>
  </si>
  <si>
    <t>Enda Young</t>
  </si>
  <si>
    <t>Jennifer Potten</t>
  </si>
  <si>
    <t>NYU Stern Executive Education</t>
  </si>
  <si>
    <t>Andy Faulkner</t>
  </si>
  <si>
    <t>Institute for Management &amp; Innovation (IMI)</t>
  </si>
  <si>
    <t>Natasha</t>
  </si>
  <si>
    <t>IMI Executive Programs</t>
  </si>
  <si>
    <t>Ainsley</t>
  </si>
  <si>
    <t>Scott Bailey</t>
  </si>
  <si>
    <t>Mason ExecEd</t>
  </si>
  <si>
    <t>ExecOnline</t>
  </si>
  <si>
    <t>Forbes</t>
  </si>
  <si>
    <t>Amy Wrzesniewski</t>
  </si>
  <si>
    <t>Yale SOM</t>
  </si>
  <si>
    <t>ผมสร้างใว้ไห้พระองค์และทางพระราชวังคับผมนายไมตรี ก</t>
  </si>
  <si>
    <t>Elbert Wilhite</t>
  </si>
  <si>
    <t>Sébastien MALOT</t>
  </si>
  <si>
    <t>METOS CM</t>
  </si>
  <si>
    <t>MBABuddy</t>
  </si>
  <si>
    <t>Laurent Laffont</t>
  </si>
  <si>
    <t>Asma Fendri</t>
  </si>
  <si>
    <t>Nicolas Glady</t>
  </si>
  <si>
    <t>Sonia LAKEHAL</t>
  </si>
  <si>
    <t>Dennery Helene</t>
  </si>
  <si>
    <t>Claire Szlingier</t>
  </si>
  <si>
    <t>Alexandra BOULADE</t>
  </si>
  <si>
    <t>ESSEC Global MBA</t>
  </si>
  <si>
    <t>UNICON</t>
  </si>
  <si>
    <t>Georgetown McDonough</t>
  </si>
  <si>
    <t>Notre Dame</t>
  </si>
  <si>
    <t>Aldo Zaffalon</t>
  </si>
  <si>
    <t>hami</t>
  </si>
  <si>
    <t>Cranfield Exec Dev</t>
  </si>
  <si>
    <t>Plan Formation</t>
  </si>
  <si>
    <t>IÉSEG</t>
  </si>
  <si>
    <t>Humberto</t>
  </si>
  <si>
    <t>Darden Exec Ed</t>
  </si>
  <si>
    <t>Kellogg Executive Ed</t>
  </si>
  <si>
    <t>Wharton School</t>
  </si>
  <si>
    <t>Associate Director - Domestic, Executive Programs, Gustavson School of Business, University of Victoria. All opinions are my own.</t>
  </si>
  <si>
    <t>Professional Speaker and Program Director with Schulich Executive Education Centre, Schulich School of Business</t>
  </si>
  <si>
    <t>Director, Executive Programs, Gustavson School of Business, UVic.
Tweets are mine, all mine!</t>
  </si>
  <si>
    <t>As a top-ranked university on Canada’s West Coast, we create vital impact and deliver dynamic, hands-on learning. The Edge is here. #UVic</t>
  </si>
  <si>
    <t>We want you to excel in today's fast-paced global marketplace. We can work with you to provide the right solution to tackle your key management issues.</t>
  </si>
  <si>
    <t>@GustavsonUVic is the Twitter feed of the Peter B. Gustavson School of Business @UVic. Sharing news, events, updates, relevant retweets &amp; research. #Gustavson</t>
  </si>
  <si>
    <t>EFMD is a global network of business schools, companies and associations involved in management development. EFMDnews shares information from the community.</t>
  </si>
  <si>
    <t>Communicate a clear message that resonates with targeted audiences. Creator: Research Translation Writing Course. Host: L&amp;D Stories podcast. _xD83C__xDFC0_fan.</t>
  </si>
  <si>
    <t>Next generation thinking for learning and development http://www.learnpatch.com Founder and editor @martincouzins</t>
  </si>
  <si>
    <t>Leadership Strategist. Keynote Speaker. Best-selling author: OPEN TO THINK, THE PURPOSE EFFECT &amp; FLAT ARMY. 4-time TEDx. Thinkers50 Radar. CEO &amp; Founder.</t>
  </si>
  <si>
    <t>Web &amp; Veille technologique - Alpinisme - Environnement</t>
  </si>
  <si>
    <t>Dean at @ESSEC Executive Education, #ExecEd</t>
  </si>
  <si>
    <t>Cutting-edge research from ESSEC Business School - made practical #Marketing #Management #Innovation #Finance #BigData #CSR #Luxury #Strategy #Entrepreneurship</t>
  </si>
  <si>
    <t>Leading International Business School. Excellence and #innovation. 4 campuses in Cergy, Paris-La Defense, Singapore and Rabat (Morocco). #HigherEd #Intled</t>
  </si>
  <si>
    <t>Avid Traveller | UBC MBA | Business &amp; Corporate Strategy Consultant | Experienced Senior Leader | Executive Education Expert | Board Director</t>
  </si>
  <si>
    <t>Hands-on, real world learning in a spectacular West Coast setting. Capilano University's official Twitter account, responding Mon-Fri, 9 am to 5 pm. #CapilanoU</t>
  </si>
  <si>
    <t>All #NorthVan, as told by fellow tweeters. See pinned tweet. During Emergencies trust: @NVanRCMP @CityofNorthVan @NVanDistrict @DNVFRS @NVCFD @NorthShoreEMO</t>
  </si>
  <si>
    <t>High-impact #ExecEd programs in essential #leadership #business &amp; #management skills for individuals | Custom #training solutions for organizations</t>
  </si>
  <si>
    <t>#Career enhancing, #smallbusiness &amp; general interest courses &amp; programs for individuals | Custom #training programs for local &amp; international groups</t>
  </si>
  <si>
    <t>Information for prospective #International students. Follow us to know more about #Undergraduate and #Postgraduate study @IESEG. #HigherEd #GlobalEd #BSchool</t>
  </si>
  <si>
    <t>@IESEG ExecutiveEducation : Formations sur-mesure 
Formations diplômantes #ExecMBA, Exec MS Direction Financière / Direction #Marketing / Direction #Commerciale</t>
  </si>
  <si>
    <t>Spécialiste de la #conjoncture économique en #IledeFrance au @CROCIS_CCI_IDF ► #économie #macroéconomie #emploi #travail #tourisme #immobilier #GrandParis _xD83D__xDCC8_</t>
  </si>
  <si>
    <t>Suit l'actualité, les infos sur la santé, la politique, le Gouvernement, le Grand débat, la littérature, le numérique technologies, la science...</t>
  </si>
  <si>
    <t>I am a University of Adversity War College- alumnus, Doctorate in Disaster, Masters in Recovery.</t>
  </si>
  <si>
    <t>Official tweets from TELUS. We're here to learn, share &amp; help where we can. En français, suivez @TELUSfr. For customer care, please follow @TELUSSupport.</t>
  </si>
  <si>
    <t>#FunStreet “Every artist was first an amateur”</t>
  </si>
  <si>
    <t>Strategy, People &amp; Change Manager @Protivitioman : #Entrepreneurship #Culture &amp; Process Reengineering #HIPO &amp; #development programs #HR</t>
  </si>
  <si>
    <t>#innovation director @tarkettgroup | #designthinking #tech #transformation #digital #créativité #management | mes tweets n’engagent que moi</t>
  </si>
  <si>
    <t>20+ years as a voice actor for commercial/corporate projects; specializing in eLearning &amp; medical narration + sharing great articles. Visit my website for demos</t>
  </si>
  <si>
    <t>Frustrated pop-star (ie. never became one. Not even close)</t>
  </si>
  <si>
    <t>Principal Designer @Nextdoor</t>
  </si>
  <si>
    <t>Learning Technologies 13-14 Feb 2019 London, Europe's leading showcase of tech supported workplace learning. RTs do not necessarily denote endorsement. #LT19uk</t>
  </si>
  <si>
    <t>Ashridge is a leading provider of executive education, working with organizations from 60 countries.
#ExecEd</t>
  </si>
  <si>
    <t>Interdisciplinary transportation &amp; logistics research center at Northwestern University.</t>
  </si>
  <si>
    <t>The official Twitter account of Northwestern University, highlighting breakthrough research, leading faculty and the student experience.</t>
  </si>
  <si>
    <t>I am this American life.</t>
  </si>
  <si>
    <t>McCormick School of Engineering at Northwestern University</t>
  </si>
  <si>
    <t>Husband, father, martial artist, entrepreneur &amp; occasional photographer. I do what I do.</t>
  </si>
  <si>
    <t>CTO Orange Applications for Business, @orangebusiness strategic BU #CloudNative #software #agile #leadership #speaker #DigitalTransformation #innovation #MTB</t>
  </si>
  <si>
    <t>EDHEC Executive Education &amp; MBA's-Groupe EDHEC. Formations diplômantes et certifiantes en  #management,   #leadership et #strategie pour managers et dirigeants.</t>
  </si>
  <si>
    <t>#EDHEC Alumni helps alumni and students from @EDHEC_BSchool stay connected and succeed in their business life.</t>
  </si>
  <si>
    <t>Top 20 business school in the world. 8,000 students, 18 graduate programmes, 40 000 alumni, 5 campuses. #EDHEC #MakeanImpact #EDHECVox</t>
  </si>
  <si>
    <t>The William J. Clinton Leadership Institute @QUBelfast @QUBManagement #ExecEd | #Leadership | #ExecutiveEducation | #ExecutiveCoaching | #LeadershipQUB</t>
  </si>
  <si>
    <t>Prog. Director @LeadershipQUB @QUBelfast | Co-founder @FactCheckNI | Trustee @Lighthouse_Ire | @OutdoorDadNI | #Negotiation #Mediation | All views my own</t>
  </si>
  <si>
    <t>Client Relationship Manager of Global Executive Coaching at Ashridge Executive Education, Hult International Business School</t>
  </si>
  <si>
    <t>NYU Stern Executive Education programs are designed to have an immediate positive impact on performance, whether in leadership, strategy, finance or marketing.</t>
  </si>
  <si>
    <t>Enabling leaders from all over the world to grow forward thinking, purposeful organisations through Exec Ed. Proud to deliver life-changing Oxford experiences.</t>
  </si>
  <si>
    <t>IMI houses management education @UTM including @MUI_UofT, our new #urban_xD83C__xDFD9_ development grad program.
https://fb.com/imiuoft
https://instagram.com/imiuoft</t>
  </si>
  <si>
    <t>Program Manager @ UofT Mississauga. Lover of shopping, sushi, sports, sunshine and sometimes running. Here to explore ideas similar and different to mine</t>
  </si>
  <si>
    <t>Executive education programs at the University of Toronto Mississauga's Institute for Management &amp; Innovation. #openenrollment #certificates #customdesigned</t>
  </si>
  <si>
    <t>Father of 2, Husband of 1, Long affair with ArsenalFC, Business Development @Ashridge_biz, Frustrated Entrepreneur</t>
  </si>
  <si>
    <t>Lover of all things Mason, George Mason University Patriot Fan, Dad and sports fan.</t>
  </si>
  <si>
    <t>George Mason University Executive &amp; Professional Education - Virginia's leading provider of professional development and executive education.</t>
  </si>
  <si>
    <t>ExecOnline partners with elite business schools, including Columbia, Berkeley-Haas, and MIT Sloan, to deliver professional development programs for executives.</t>
  </si>
  <si>
    <t>Official Twitter account of https://www.Forbes.com, homepage for the world's business leaders.</t>
  </si>
  <si>
    <t>Educating leaders for business and society. Follow @YaleInsights for more faculty news and thought leadership.</t>
  </si>
  <si>
    <t>creative entrepreneur</t>
  </si>
  <si>
    <t>Accro à @Drupal, respectueux envers @Symfony, j'investis dans la communauté #OpenSource</t>
  </si>
  <si>
    <t>MBABuddy is a resource for aspiring MBA applicants, current MBAs, and MBA graduates.</t>
  </si>
  <si>
    <t>- Co-fondatrice de l'association @Linkartprojects -travaille avec Viviane de Beaufort sur le Club Génération #Startuppeuse et les programmes #womens à l' @ESSEC</t>
  </si>
  <si>
    <t>Prof. &amp; Directeur Général Adjoint (Exec VP) @ESSEC: Développement, B2B, Innovation, Digital, Marketing &amp; Strategy</t>
  </si>
  <si>
    <t>Admission Advisor @essec Executive Education, campus de formation continue @Paris La Défense #execed #pros #formation #éducation</t>
  </si>
  <si>
    <t>Vice President Partnerships and Courseware Innovation at Pearson, the world’s leading learning company.</t>
  </si>
  <si>
    <t>Responsable Marketing / Marketing Manager @Essec Executive Education @LaDéfense #execed #formpro #marketing #communication #ManagementEducation</t>
  </si>
  <si>
    <t>#formation #digital #management @Essec</t>
  </si>
  <si>
    <t>The Global MBA is a highly selective program for individuals who want to fast track their career in an international environment.
#ESSECGMBAExperience</t>
  </si>
  <si>
    <t>The International University Consortium for Executive Education is an organization of leading #business schools committed to management, #execed &amp; #development.</t>
  </si>
  <si>
    <t>Follow @MSBGU for daily student, alumni, and faculty-sourced content straight from the halls of Georgetown's McDonough School of Business.</t>
  </si>
  <si>
    <t>Official Twitter feed for the University of Notre Dame. A force for good since 1842. For alumni news, visit @NDAlumni. For athletics, visit @FightingIrish.</t>
  </si>
  <si>
    <t>Faithful husband and father. Big fan #innovation #salesperformance #leadership #process improvement and #management. Fluent in Spanish, English, Italian</t>
  </si>
  <si>
    <t>Authenticity in humanity is what will secure the future in relationships,businesses, social circles and in life overall. karma is around the corner so stay real</t>
  </si>
  <si>
    <t>Cranfield School of Management’s #executivedevelopment programmes. Ranked top 15 in Europe for Customised &amp; #5 in the UK for Open Progs by the FT @ftbized</t>
  </si>
  <si>
    <t>• Jeune #startup dédiée au secteur de la #FormPro • Vous êtes #formateur, à la recherche d'une formation, facilitez-vous la vie ! _xD83C__xDF93_ #EdTech #DigitalLearning</t>
  </si>
  <si>
    <t>Grande Ecole and top #international Business School with #TripleCrown accreditation:#EQUIS #AACSB #AMBA. All programs in English. Top-notch #research with #CNRS</t>
  </si>
  <si>
    <t>Web developer &amp; project manager &amp; internet of things at Kliktickets</t>
  </si>
  <si>
    <t>Executive Education at the University of Virginia Darden School of Business prepares leaders at all levels to solve their toughest business challenges.</t>
  </si>
  <si>
    <t>Empowering executives with the tools to inspire growth in themselves, their people and their organizations.</t>
  </si>
  <si>
    <t>Wharton School of @Penn, the world's first collegiate #business school. Advancing ideas &amp; leaders for 135 years (tweeting for 11). #Philadelphia #SanFrancisco</t>
  </si>
  <si>
    <t>Victoria, British Columbia</t>
  </si>
  <si>
    <t>Toronto/Mississauga</t>
  </si>
  <si>
    <t>Victoria, BC</t>
  </si>
  <si>
    <t>Brussels with travel</t>
  </si>
  <si>
    <t>Chapel Hill, North Carolina</t>
  </si>
  <si>
    <t>Everywhere</t>
  </si>
  <si>
    <t>Where else but from the heart.</t>
  </si>
  <si>
    <t>Paris, Ile-de-France</t>
  </si>
  <si>
    <t>Paris, Asia-Pacific, Africa</t>
  </si>
  <si>
    <t>Paris - Singapore - Rabat</t>
  </si>
  <si>
    <t>Vancouver, BC, Canada _xD83C__xDDE8__xD83C__xDDE6_</t>
  </si>
  <si>
    <t>B.C., Canada</t>
  </si>
  <si>
    <t>North Vancouver, BC, Canada</t>
  </si>
  <si>
    <t>Lille, Paris</t>
  </si>
  <si>
    <t>Lille et Paris, France</t>
  </si>
  <si>
    <t>Paris, France</t>
  </si>
  <si>
    <t>Orléans, France</t>
  </si>
  <si>
    <t>The local street corner.</t>
  </si>
  <si>
    <t>Canada</t>
  </si>
  <si>
    <t>Kalyan Dombivali, India</t>
  </si>
  <si>
    <t>Houston, TX</t>
  </si>
  <si>
    <t>wandsworth</t>
  </si>
  <si>
    <t>Oakland, CA</t>
  </si>
  <si>
    <t>ExCeL London</t>
  </si>
  <si>
    <t>30 minutes outside London</t>
  </si>
  <si>
    <t>Evanston, IL  USA</t>
  </si>
  <si>
    <t>Evanston, IL</t>
  </si>
  <si>
    <t>the 'go</t>
  </si>
  <si>
    <t>Ile-de-France, France</t>
  </si>
  <si>
    <t>Lille- Paris - Nice (FRANCE)</t>
  </si>
  <si>
    <t>World</t>
  </si>
  <si>
    <t>Stranmillis, Belfast</t>
  </si>
  <si>
    <t>Belfast</t>
  </si>
  <si>
    <t>East, England</t>
  </si>
  <si>
    <t>New York, NY</t>
  </si>
  <si>
    <t>Oxford, United Kingdom</t>
  </si>
  <si>
    <t>Mississauga, ON</t>
  </si>
  <si>
    <t>Mississauga</t>
  </si>
  <si>
    <t>Mississauga, Ontario</t>
  </si>
  <si>
    <t>London</t>
  </si>
  <si>
    <t>Fairfax, VA</t>
  </si>
  <si>
    <t>Arlington, VA</t>
  </si>
  <si>
    <t>New Haven, CT</t>
  </si>
  <si>
    <t>พระบรมมหาราชวัง, ประเทศไทย</t>
  </si>
  <si>
    <t>Miami fl</t>
  </si>
  <si>
    <t>Paris - Cergy</t>
  </si>
  <si>
    <t>Europe</t>
  </si>
  <si>
    <t>Paris</t>
  </si>
  <si>
    <t>Cergy | Paris | Singapore</t>
  </si>
  <si>
    <t>Worldwide</t>
  </si>
  <si>
    <t>Washington, DC</t>
  </si>
  <si>
    <t>Notre Dame, IN</t>
  </si>
  <si>
    <t>Wayne, PA</t>
  </si>
  <si>
    <t>Muscat, Oman</t>
  </si>
  <si>
    <t>Cranfield, UK</t>
  </si>
  <si>
    <t>Guatemala</t>
  </si>
  <si>
    <t>Charlottesville, Virginia, USA</t>
  </si>
  <si>
    <t>Philadelphia, PA</t>
  </si>
  <si>
    <t>http://t.co/ytsXZsGkOJ</t>
  </si>
  <si>
    <t>https://t.co/ZnIku1yAZq</t>
  </si>
  <si>
    <t>https://t.co/wbANKmyaJy</t>
  </si>
  <si>
    <t>https://t.co/YPHrN5O9i0</t>
  </si>
  <si>
    <t>http://t.co/jQEeGRI1kQ</t>
  </si>
  <si>
    <t>http://www.efmdglobal.org</t>
  </si>
  <si>
    <t>http://www.experientialcommunications.com</t>
  </si>
  <si>
    <t>http://www.learnpatch.com</t>
  </si>
  <si>
    <t>https://t.co/ssPv447zuF</t>
  </si>
  <si>
    <t>http://t.co/CAYxxBHWQ3</t>
  </si>
  <si>
    <t>http://t.co/pkxdGqhEpr</t>
  </si>
  <si>
    <t>http://t.co/huJGg7itKx</t>
  </si>
  <si>
    <t>http://www.essec.edu</t>
  </si>
  <si>
    <t>http://www.capilanou.ca</t>
  </si>
  <si>
    <t>http://capilanou.ca/execed</t>
  </si>
  <si>
    <t>http://capilanou.ca/continuingstudies</t>
  </si>
  <si>
    <t>http://www.ieseg.fr</t>
  </si>
  <si>
    <t>https://t.co/nPwOvmS9vT</t>
  </si>
  <si>
    <t>https://www.linkedin.com/in/mickael-le-priol/</t>
  </si>
  <si>
    <t>https://t.co/b5aj6e004o</t>
  </si>
  <si>
    <t>https://t.co/Likbg19qYE</t>
  </si>
  <si>
    <t>http://www.telus.com</t>
  </si>
  <si>
    <t>https://t.co/cvyvKYpoAa</t>
  </si>
  <si>
    <t>https://www.linkedin.com/in/segolene-le-mestre-21359617/?ppe=1</t>
  </si>
  <si>
    <t>https://t.co/IIfRCMLwNm</t>
  </si>
  <si>
    <t>http://t.co/SKvUfSGEsE</t>
  </si>
  <si>
    <t>https://t.co/AsFBpjuCit</t>
  </si>
  <si>
    <t>https://t.co/Pqw81P0z6y</t>
  </si>
  <si>
    <t>http://t.co/B7kEUSaUzF</t>
  </si>
  <si>
    <t>https://t.co/8LjYgE0IcN</t>
  </si>
  <si>
    <t>https://t.co/uAgQ8Iiftk</t>
  </si>
  <si>
    <t>https://t.co/8mGP1Ut3ok</t>
  </si>
  <si>
    <t>http://t.co/4WA3O6m0pb</t>
  </si>
  <si>
    <t>https://t.co/LrYCx8wZBf</t>
  </si>
  <si>
    <t>http://www.orange-business.com</t>
  </si>
  <si>
    <t>https://t.co/hzcNUj1FMM</t>
  </si>
  <si>
    <t>https://t.co/PxjgyzdeCH</t>
  </si>
  <si>
    <t>https://t.co/RWyXxZssso</t>
  </si>
  <si>
    <t>https://t.co/lBHb3KYYzB</t>
  </si>
  <si>
    <t>http://endayoung.com</t>
  </si>
  <si>
    <t>http://t.co/3Mp1iB8X1G</t>
  </si>
  <si>
    <t>http://t.co/L77orYg0pt</t>
  </si>
  <si>
    <t>http://imiuoft.ca</t>
  </si>
  <si>
    <t>https://t.co/5daCd3KPZY</t>
  </si>
  <si>
    <t>https://t.co/NtjXPFcDwr</t>
  </si>
  <si>
    <t>https://t.co/SwuzkEpcM7</t>
  </si>
  <si>
    <t>http://t.co/I4pPo2aEdf</t>
  </si>
  <si>
    <t>http://forbes.com</t>
  </si>
  <si>
    <t>http://t.co/J3bO9BCTTI</t>
  </si>
  <si>
    <t>http://t.co/dxQ7O1jm1d</t>
  </si>
  <si>
    <t>https://t.co/OVP6wZQV08</t>
  </si>
  <si>
    <t>https://t.co/t4UzRRtBuE</t>
  </si>
  <si>
    <t>http://Pearson.com</t>
  </si>
  <si>
    <t>http://executive-education.essec.edu</t>
  </si>
  <si>
    <t>https://t.co/6XqyfAwUqm</t>
  </si>
  <si>
    <t>http://www.essec.edu/globalmba</t>
  </si>
  <si>
    <t>http://t.co/LmCFj7LrJK</t>
  </si>
  <si>
    <t>http://msb.georgetown.edu</t>
  </si>
  <si>
    <t>http://www.nd.edu</t>
  </si>
  <si>
    <t>http://www.yamatho-consulting.com</t>
  </si>
  <si>
    <t>https://t.co/Rg5Zapvjxh</t>
  </si>
  <si>
    <t>http://www.planformation.com</t>
  </si>
  <si>
    <t>http://www.darden.virginia.edu/ExEd</t>
  </si>
  <si>
    <t>http://www.kellogg.northwestern.edu/execed/</t>
  </si>
  <si>
    <t>https://t.co/ip2RfXAXRr</t>
  </si>
  <si>
    <t>Atlantic Time (Canada)</t>
  </si>
  <si>
    <t>Pacific Time (US &amp; Canada)</t>
  </si>
  <si>
    <t>Beijing</t>
  </si>
  <si>
    <t>https://pbs.twimg.com/profile_banners/2177245960/1463788002</t>
  </si>
  <si>
    <t>https://pbs.twimg.com/profile_banners/256735205/1544031078</t>
  </si>
  <si>
    <t>https://pbs.twimg.com/profile_banners/748186230282551296/1467217116</t>
  </si>
  <si>
    <t>https://pbs.twimg.com/profile_banners/87255421/1549041806</t>
  </si>
  <si>
    <t>https://pbs.twimg.com/profile_banners/124232071/1544219201</t>
  </si>
  <si>
    <t>https://pbs.twimg.com/profile_banners/44920083/1484692377</t>
  </si>
  <si>
    <t>https://pbs.twimg.com/profile_banners/18343116/1545340007</t>
  </si>
  <si>
    <t>https://pbs.twimg.com/profile_banners/177882220/1397729229</t>
  </si>
  <si>
    <t>https://pbs.twimg.com/profile_banners/2249294731/1387227327</t>
  </si>
  <si>
    <t>https://pbs.twimg.com/profile_banners/87714254/1403163722</t>
  </si>
  <si>
    <t>https://pbs.twimg.com/profile_banners/164257019/1515508455</t>
  </si>
  <si>
    <t>https://pbs.twimg.com/profile_banners/65487403/1471583315</t>
  </si>
  <si>
    <t>https://pbs.twimg.com/profile_banners/33659170/1535732150</t>
  </si>
  <si>
    <t>https://pbs.twimg.com/profile_banners/1024397417423106048/1533071609</t>
  </si>
  <si>
    <t>https://pbs.twimg.com/profile_banners/39793010/1480022004</t>
  </si>
  <si>
    <t>https://pbs.twimg.com/profile_banners/2484488527/1505254145</t>
  </si>
  <si>
    <t>https://pbs.twimg.com/profile_banners/809409029659389954/1502094834</t>
  </si>
  <si>
    <t>https://pbs.twimg.com/profile_banners/755314422877417472/1513682109</t>
  </si>
  <si>
    <t>https://pbs.twimg.com/profile_banners/2340548316/1497278174</t>
  </si>
  <si>
    <t>https://pbs.twimg.com/profile_banners/6975832/1546879868</t>
  </si>
  <si>
    <t>https://pbs.twimg.com/profile_banners/345328162/1460190851</t>
  </si>
  <si>
    <t>https://pbs.twimg.com/profile_banners/3271611024/1436777033</t>
  </si>
  <si>
    <t>https://pbs.twimg.com/profile_banners/4328006607/1511891305</t>
  </si>
  <si>
    <t>https://pbs.twimg.com/profile_banners/233393474/1480608845</t>
  </si>
  <si>
    <t>https://pbs.twimg.com/profile_banners/5943/1398264631</t>
  </si>
  <si>
    <t>https://pbs.twimg.com/profile_banners/86080280/1425661078</t>
  </si>
  <si>
    <t>https://pbs.twimg.com/profile_banners/14303536/1548171603</t>
  </si>
  <si>
    <t>https://pbs.twimg.com/profile_banners/1011473425/1458227593</t>
  </si>
  <si>
    <t>https://pbs.twimg.com/profile_banners/33639255/1537736929</t>
  </si>
  <si>
    <t>https://pbs.twimg.com/profile_banners/17496339/1450420726</t>
  </si>
  <si>
    <t>https://pbs.twimg.com/profile_banners/33964198/1449160096</t>
  </si>
  <si>
    <t>https://pbs.twimg.com/profile_banners/2612248429/1405010958</t>
  </si>
  <si>
    <t>https://pbs.twimg.com/profile_banners/2244552900/1522094540</t>
  </si>
  <si>
    <t>https://pbs.twimg.com/profile_banners/299305676/1476170246</t>
  </si>
  <si>
    <t>https://pbs.twimg.com/profile_banners/374470274/1548168841</t>
  </si>
  <si>
    <t>https://pbs.twimg.com/profile_banners/53074437/1548076213</t>
  </si>
  <si>
    <t>https://pbs.twimg.com/profile_banners/1091726606/1510737427</t>
  </si>
  <si>
    <t>https://pbs.twimg.com/profile_banners/18641214/1504512647</t>
  </si>
  <si>
    <t>https://pbs.twimg.com/profile_banners/242388385/1540378431</t>
  </si>
  <si>
    <t>https://pbs.twimg.com/profile_banners/173882135/1506445162</t>
  </si>
  <si>
    <t>https://pbs.twimg.com/profile_banners/2903710497/1544180655</t>
  </si>
  <si>
    <t>https://pbs.twimg.com/profile_banners/2178770604/1516658275</t>
  </si>
  <si>
    <t>https://pbs.twimg.com/profile_banners/27870027/1533950557</t>
  </si>
  <si>
    <t>https://pbs.twimg.com/profile_banners/955547308480921601/1518118058</t>
  </si>
  <si>
    <t>https://pbs.twimg.com/profile_banners/418854900/1501518873</t>
  </si>
  <si>
    <t>https://pbs.twimg.com/profile_banners/21312771/1399998265</t>
  </si>
  <si>
    <t>https://pbs.twimg.com/profile_banners/744979880580882432/1550161157</t>
  </si>
  <si>
    <t>https://pbs.twimg.com/profile_banners/2225997796/1539619545</t>
  </si>
  <si>
    <t>https://pbs.twimg.com/profile_banners/91478624/1531316097</t>
  </si>
  <si>
    <t>https://pbs.twimg.com/profile_banners/18781059/1507749317</t>
  </si>
  <si>
    <t>https://pbs.twimg.com/profile_banners/1083003471601659904/1547313729</t>
  </si>
  <si>
    <t>https://pbs.twimg.com/profile_banners/2445692203/1421251689</t>
  </si>
  <si>
    <t>https://pbs.twimg.com/profile_banners/316691360/1399581705</t>
  </si>
  <si>
    <t>https://pbs.twimg.com/profile_banners/2994261783/1422091520</t>
  </si>
  <si>
    <t>https://pbs.twimg.com/profile_banners/983342870554972160/1527586281</t>
  </si>
  <si>
    <t>https://pbs.twimg.com/profile_banners/246264429/1545316359</t>
  </si>
  <si>
    <t>https://pbs.twimg.com/profile_banners/1119829969/1458232076</t>
  </si>
  <si>
    <t>https://pbs.twimg.com/profile_banners/2497268064/1436341611</t>
  </si>
  <si>
    <t>https://pbs.twimg.com/profile_banners/515354068/1520532910</t>
  </si>
  <si>
    <t>https://pbs.twimg.com/profile_banners/211297592/1543858186</t>
  </si>
  <si>
    <t>https://pbs.twimg.com/profile_banners/2968547656/1464802569</t>
  </si>
  <si>
    <t>https://pbs.twimg.com/profile_banners/36672696/1515005820</t>
  </si>
  <si>
    <t>https://pbs.twimg.com/profile_banners/6507762/1521470970</t>
  </si>
  <si>
    <t>https://pbs.twimg.com/profile_banners/758025547016462336/1476298898</t>
  </si>
  <si>
    <t>https://pbs.twimg.com/profile_banners/35074809/1476199966</t>
  </si>
  <si>
    <t>https://pbs.twimg.com/profile_banners/845241063459737600/1542273857</t>
  </si>
  <si>
    <t>https://pbs.twimg.com/profile_banners/87041797/1520586650</t>
  </si>
  <si>
    <t>https://pbs.twimg.com/profile_banners/971402102852419584/1520437107</t>
  </si>
  <si>
    <t>https://pbs.twimg.com/profile_banners/2930471458/1420557193</t>
  </si>
  <si>
    <t>https://pbs.twimg.com/profile_banners/158764155/1447257636</t>
  </si>
  <si>
    <t>https://pbs.twimg.com/profile_banners/7717612/1496262879</t>
  </si>
  <si>
    <t>es</t>
  </si>
  <si>
    <t>http://abs.twimg.com/images/themes/theme1/bg.png</t>
  </si>
  <si>
    <t>http://abs.twimg.com/images/themes/theme7/bg.gif</t>
  </si>
  <si>
    <t>http://abs.twimg.com/images/themes/theme17/bg.gif</t>
  </si>
  <si>
    <t>http://abs.twimg.com/images/themes/theme15/bg.png</t>
  </si>
  <si>
    <t>http://abs.twimg.com/images/themes/theme4/bg.gif</t>
  </si>
  <si>
    <t>http://abs.twimg.com/images/themes/theme5/bg.gif</t>
  </si>
  <si>
    <t>http://abs.twimg.com/images/themes/theme14/bg.gif</t>
  </si>
  <si>
    <t>http://abs.twimg.com/images/themes/theme10/bg.gif</t>
  </si>
  <si>
    <t>http://abs.twimg.com/images/themes/theme9/bg.gif</t>
  </si>
  <si>
    <t>http://a0.twimg.com/profile_background_images/13722613/___-52.jpg</t>
  </si>
  <si>
    <t>http://pbs.twimg.com/profile_images/1048963816984272897/mSd6Ecta_normal.jpg</t>
  </si>
  <si>
    <t>http://pbs.twimg.com/profile_images/609150481479241728/zgyO2BIB_normal.jpg</t>
  </si>
  <si>
    <t>http://pbs.twimg.com/profile_images/2935981190/782b0c25c5a978bb43af6f459e81e30a_normal.jpeg</t>
  </si>
  <si>
    <t>http://abs.twimg.com/sticky/default_profile_images/default_profile_normal.png</t>
  </si>
  <si>
    <t>http://pbs.twimg.com/profile_images/733805589248151552/r-mZCKFJ_normal.jpg</t>
  </si>
  <si>
    <t>http://pbs.twimg.com/profile_images/888491906316947456/RGtCyvLI_normal.jpg</t>
  </si>
  <si>
    <t>http://pbs.twimg.com/profile_images/748188820533698560/0MsOtNL3_normal.jpg</t>
  </si>
  <si>
    <t>http://pbs.twimg.com/profile_images/458693036231237632/9H9g7TO8_normal.jpeg</t>
  </si>
  <si>
    <t>http://pbs.twimg.com/profile_images/1088464081760116736/c6vO3PGy_normal.jpg</t>
  </si>
  <si>
    <t>http://pbs.twimg.com/profile_images/674858662335238144/eT3Me8_Y_normal.jpg</t>
  </si>
  <si>
    <t>http://pbs.twimg.com/profile_images/706201384136237057/kWlcEXyk_normal.jpg</t>
  </si>
  <si>
    <t>http://pbs.twimg.com/profile_images/889984044108206080/kAb-RIgr_normal.jpg</t>
  </si>
  <si>
    <t>http://pbs.twimg.com/profile_images/887422715962966016/OjDg348c_normal.jpg</t>
  </si>
  <si>
    <t>http://pbs.twimg.com/profile_images/889946218125643776/yLJlGHMG_normal.jpg</t>
  </si>
  <si>
    <t>http://pbs.twimg.com/profile_images/1047778426508206080/H4xRs8Z1_normal.jpg</t>
  </si>
  <si>
    <t>http://pbs.twimg.com/profile_images/876779511718785027/nQMvMCQz_normal.jpg</t>
  </si>
  <si>
    <t>http://pbs.twimg.com/profile_images/1062009163855802369/HK-j-rbb_normal.jpg</t>
  </si>
  <si>
    <t>http://pbs.twimg.com/profile_images/840250034872434688/zgRKbBtf_normal.jpg</t>
  </si>
  <si>
    <t>http://pbs.twimg.com/profile_images/878641233245163520/Qj-gLi0v_normal.jpg</t>
  </si>
  <si>
    <t>http://abs.twimg.com/sticky/default_profile_images/default_profile_6_normal.png</t>
  </si>
  <si>
    <t>http://pbs.twimg.com/profile_images/880864012048764928/z6SvzqPs_normal.jpg</t>
  </si>
  <si>
    <t>http://pbs.twimg.com/profile_images/921377054452535297/TZkJxWav_normal.jpg</t>
  </si>
  <si>
    <t>http://pbs.twimg.com/profile_images/922406156265455616/sB58Fka5_normal.jpg</t>
  </si>
  <si>
    <t>http://pbs.twimg.com/profile_images/921367787037253632/-MOXybWN_normal.jpg</t>
  </si>
  <si>
    <t>http://pbs.twimg.com/profile_images/915919227856523264/9-Tf7_gN_normal.jpg</t>
  </si>
  <si>
    <t>http://pbs.twimg.com/profile_images/917719670223929344/zgr_9wKW_normal.jpg</t>
  </si>
  <si>
    <t>http://pbs.twimg.com/profile_images/961678945195315200/BVjTW1O9_normal.jpg</t>
  </si>
  <si>
    <t>http://pbs.twimg.com/profile_images/745985005034344448/2x-TY-VH_normal.jpg</t>
  </si>
  <si>
    <t>http://pbs.twimg.com/profile_images/1017039596083974149/6AUhxLpr_normal.jpg</t>
  </si>
  <si>
    <t>http://pbs.twimg.com/profile_images/1052252469667872768/rxj4sf7p_normal.jpg</t>
  </si>
  <si>
    <t>http://pbs.twimg.com/profile_images/877910548100329472/ENIm5pUS_normal.jpg</t>
  </si>
  <si>
    <t>http://pbs.twimg.com/profile_images/738061544819429376/KxngvD6F_normal.jpg</t>
  </si>
  <si>
    <t>http://pbs.twimg.com/profile_images/907254865012903936/x6-JsSoo_normal.jpg</t>
  </si>
  <si>
    <t>http://pbs.twimg.com/profile_images/875381756848988164/nTjtsz1T_normal.jpg</t>
  </si>
  <si>
    <t>http://pbs.twimg.com/profile_images/803301955913162752/AobMFOkJ_normal.jpg</t>
  </si>
  <si>
    <t>http://pbs.twimg.com/profile_images/664471103830695940/8xF54cqC_normal.png</t>
  </si>
  <si>
    <t>http://a0.twimg.com/profile_images/206873152/random_normal.jpg</t>
  </si>
  <si>
    <t>http://pbs.twimg.com/profile_images/738029739953229824/RpvygzFf_normal.jpg</t>
  </si>
  <si>
    <t>Open Twitter Page for This Person</t>
  </si>
  <si>
    <t>https://twitter.com/radhunair</t>
  </si>
  <si>
    <t>https://twitter.com/eddieisted</t>
  </si>
  <si>
    <t>https://twitter.com/dbarrett1</t>
  </si>
  <si>
    <t>https://twitter.com/landdoug</t>
  </si>
  <si>
    <t>https://twitter.com/execprog</t>
  </si>
  <si>
    <t>https://twitter.com/uvic</t>
  </si>
  <si>
    <t>https://twitter.com/execprogsuvic</t>
  </si>
  <si>
    <t>https://twitter.com/gustavsonuvic</t>
  </si>
  <si>
    <t>https://twitter.com/efmdnews</t>
  </si>
  <si>
    <t>https://twitter.com/kevinanselmo</t>
  </si>
  <si>
    <t>https://twitter.com/learnpatch</t>
  </si>
  <si>
    <t>https://twitter.com/dpontefract</t>
  </si>
  <si>
    <t>https://twitter.com/giambiasi</t>
  </si>
  <si>
    <t>https://twitter.com/thjeanjean</t>
  </si>
  <si>
    <t>https://twitter.com/essecknowledge</t>
  </si>
  <si>
    <t>https://twitter.com/essec</t>
  </si>
  <si>
    <t>https://twitter.com/karmenblackwood</t>
  </si>
  <si>
    <t>https://twitter.com/capilanou</t>
  </si>
  <si>
    <t>https://twitter.com/northvanrt</t>
  </si>
  <si>
    <t>https://twitter.com/capuexeced</t>
  </si>
  <si>
    <t>https://twitter.com/capu_cs</t>
  </si>
  <si>
    <t>https://twitter.com/studyatieseg</t>
  </si>
  <si>
    <t>https://twitter.com/iesegexecutive</t>
  </si>
  <si>
    <t>https://twitter.com/mick_le_priol</t>
  </si>
  <si>
    <t>https://twitter.com/libertytude</t>
  </si>
  <si>
    <t>https://twitter.com/1malachid</t>
  </si>
  <si>
    <t>https://twitter.com/telus</t>
  </si>
  <si>
    <t>https://twitter.com/funstreets</t>
  </si>
  <si>
    <t>https://twitter.com/execedcourses</t>
  </si>
  <si>
    <t>https://twitter.com/ralmahruqy</t>
  </si>
  <si>
    <t>https://twitter.com/mestresegolene</t>
  </si>
  <si>
    <t>https://twitter.com/mbruceabbott</t>
  </si>
  <si>
    <t>https://twitter.com/ajcbailey</t>
  </si>
  <si>
    <t>https://twitter.com/brian</t>
  </si>
  <si>
    <t>https://twitter.com/lt19uk</t>
  </si>
  <si>
    <t>https://twitter.com/ashridge_biz</t>
  </si>
  <si>
    <t>https://twitter.com/infonutc</t>
  </si>
  <si>
    <t>https://twitter.com/northwesternu</t>
  </si>
  <si>
    <t>https://twitter.com/northw</t>
  </si>
  <si>
    <t>https://twitter.com/just_joan</t>
  </si>
  <si>
    <t>https://twitter.com/northwesterneng</t>
  </si>
  <si>
    <t>https://twitter.com/arickeyes</t>
  </si>
  <si>
    <t>https://twitter.com/p_ensarguet</t>
  </si>
  <si>
    <t>https://twitter.com/edhecmanagement</t>
  </si>
  <si>
    <t>https://twitter.com/edhecalumni</t>
  </si>
  <si>
    <t>https://twitter.com/edhec_bschool</t>
  </si>
  <si>
    <t>https://twitter.com/aresmarchand</t>
  </si>
  <si>
    <t>https://twitter.com/leadershipqub</t>
  </si>
  <si>
    <t>https://twitter.com/endayoung</t>
  </si>
  <si>
    <t>https://twitter.com/jenpotten</t>
  </si>
  <si>
    <t>https://twitter.com/nyusternexeced</t>
  </si>
  <si>
    <t>https://twitter.com/andyf_sbs</t>
  </si>
  <si>
    <t>https://twitter.com/imiuoft</t>
  </si>
  <si>
    <t>https://twitter.com/natashawalli</t>
  </si>
  <si>
    <t>https://twitter.com/imi_execprogram</t>
  </si>
  <si>
    <t>https://twitter.com/ainsleymgm</t>
  </si>
  <si>
    <t>https://twitter.com/sbailey1</t>
  </si>
  <si>
    <t>https://twitter.com/masonexeced</t>
  </si>
  <si>
    <t>https://twitter.com/execonlineinc</t>
  </si>
  <si>
    <t>https://twitter.com/forbes</t>
  </si>
  <si>
    <t>https://twitter.com/amywrzesniewski</t>
  </si>
  <si>
    <t>https://twitter.com/yalesom</t>
  </si>
  <si>
    <t>https://twitter.com/5xtqau53tizrvv9</t>
  </si>
  <si>
    <t>https://twitter.com/diversity54</t>
  </si>
  <si>
    <t>https://twitter.com/sebastienmalot</t>
  </si>
  <si>
    <t>https://twitter.com/metoscm</t>
  </si>
  <si>
    <t>https://twitter.com/mba_buddy</t>
  </si>
  <si>
    <t>https://twitter.com/lololaff</t>
  </si>
  <si>
    <t>https://twitter.com/asma_fendri</t>
  </si>
  <si>
    <t>https://twitter.com/nicogla</t>
  </si>
  <si>
    <t>https://twitter.com/sonia_lakehal</t>
  </si>
  <si>
    <t>https://twitter.com/denneryhelene</t>
  </si>
  <si>
    <t>https://twitter.com/sz_claire</t>
  </si>
  <si>
    <t>https://twitter.com/aboulade</t>
  </si>
  <si>
    <t>https://twitter.com/essecglobalmba</t>
  </si>
  <si>
    <t>https://twitter.com/uniconexed</t>
  </si>
  <si>
    <t>https://twitter.com/msbgu</t>
  </si>
  <si>
    <t>https://twitter.com/notredame</t>
  </si>
  <si>
    <t>https://twitter.com/aldo_zaffalon</t>
  </si>
  <si>
    <t>https://twitter.com/chezhami</t>
  </si>
  <si>
    <t>https://twitter.com/cranfieldexec</t>
  </si>
  <si>
    <t>https://twitter.com/planformation</t>
  </si>
  <si>
    <t>https://twitter.com/ieseg</t>
  </si>
  <si>
    <t>https://twitter.com/betoherrador</t>
  </si>
  <si>
    <t>https://twitter.com/dardenexeced</t>
  </si>
  <si>
    <t>https://twitter.com/kelloggexeced</t>
  </si>
  <si>
    <t>https://twitter.com/www</t>
  </si>
  <si>
    <t>https://twitter.com/wharton</t>
  </si>
  <si>
    <t>radhunair
Another great start to our Masters
Certificate in Project Management
#MCPM with a fantastic new cohort
#ExecEd .@GustavsonUVic .@ExecProgsUVic
.@uvic .@execprog .@LandDoug .@dbarrett1
.@eddieisted https://t.co/LRYW28MBXk</t>
  </si>
  <si>
    <t xml:space="preserve">eddieisted
</t>
  </si>
  <si>
    <t xml:space="preserve">dbarrett1
</t>
  </si>
  <si>
    <t xml:space="preserve">landdoug
</t>
  </si>
  <si>
    <t xml:space="preserve">execprog
</t>
  </si>
  <si>
    <t xml:space="preserve">uvic
</t>
  </si>
  <si>
    <t xml:space="preserve">execprogsuvic
</t>
  </si>
  <si>
    <t xml:space="preserve">gustavsonuvic
</t>
  </si>
  <si>
    <t>efmdnews
RT @kevinanselmo: Fascinating to
hear the story of how a national
telecommunications company launched
its own MBA program and the ROI
that…</t>
  </si>
  <si>
    <t>kevinanselmo
Impact at @TELUS. Story via this
podcast. #MBA #CorporateLearning
#ExecEd https://t.co/j0zyNin3dU
https://t.co/WBFYVmCiQ9</t>
  </si>
  <si>
    <t>learnpatch
MT @kevinanselmo: Fascinating to
hear the story of how a national
telecomms company launched its
own MBA program and the ROI that
was generated. Listen to @dpontefract
share the journey on the Learning
and Development Stories podcast.
#MBA #execed https://t.co/32nzUu6VD4</t>
  </si>
  <si>
    <t xml:space="preserve">dpontefract
</t>
  </si>
  <si>
    <t>giambiasi
RT @ThJeanjean: The Design Thinking
and Lean #Startup Models Are Broken.
Here Is the #Innovation Vortex!
https://t.co/MGL0hxOzYE #develo…</t>
  </si>
  <si>
    <t>thjeanjean
Talent management is not only talent
acquisition or development but
also about talent retention https://t.co/pf66G8kIrJ
#execed #formpro https://t.co/9H8Fj0qPbk</t>
  </si>
  <si>
    <t>essecknowledge
RT @essec: J-10 : La #JPOESSEC
Executive Education approche à
grands pas ! Participez à la journée
dédiée aux managers, cadres et
entrepren…</t>
  </si>
  <si>
    <t>essec
14h30 - Venez participez à la MasterClass
« Le manager et le pilotage de
la performance », animée par Florence
Cavélius, professeur à l’ESSEC
et Directrice Académique MGO. RDV
en amphi 202. #JPOESSEC #ExecEd
https://t.co/4NEBOgamMs</t>
  </si>
  <si>
    <t>karmenblackwood
Enjoyed visiting my former team
&amp;amp; division of @CapU_CS &amp;amp;
@CapUExecEd at @CapilanoU this
afternoon! I’ll always love this
awesome team &amp;amp; feel proud of
CSEE! #ContinuingStudies #ExecutiveEducation
#ExecEd #CapilanoU #CapU #NorthVan
https://t.co/mwJL9P1O34</t>
  </si>
  <si>
    <t xml:space="preserve">capilanou
</t>
  </si>
  <si>
    <t>northvanrt
RT @KarmenBlackwood: Enjoyed visiting
my former team &amp;amp; division of
@CapU_CS &amp;amp; @CapUExecEd at @CapilanoU
this afternoon! I’ll always love
th…</t>
  </si>
  <si>
    <t xml:space="preserve">capuexeced
</t>
  </si>
  <si>
    <t xml:space="preserve">capu_cs
</t>
  </si>
  <si>
    <t>studyatieseg
Take a look at this amazing #IESEGExperience
- the Executive Education program
Leader@McCain co-designed with
@IESEG ⬇️ #ExecEd @IESEGExecutive
https://t.co/22vwcKWjfP</t>
  </si>
  <si>
    <t xml:space="preserve">iesegexecutive
</t>
  </si>
  <si>
    <t>mick_le_priol
#Twelcome et bon après-midi, @ThJeanjean
! #Essec #ExecEd</t>
  </si>
  <si>
    <t>libertytude
RT @ThJeanjean: Compétences professionnelles
exigées des maîtres d’apprentissage
et médiation en matière d’apprentissage
dans le secteur pu…</t>
  </si>
  <si>
    <t>1malachid
RT @ThJeanjean: Science Has Just
Confirmed That If You're Not Outside
Your Comfort Zone, You're Not Learning
https://t.co/YOzsIReXLY #rese…</t>
  </si>
  <si>
    <t xml:space="preserve">telus
</t>
  </si>
  <si>
    <t>funstreets
RT @ExecEdCourses: Improve your
Healthcare skills w/ The Innovative
Health Care Leader: From Design
Thinking to Personal Lead... https://t.…</t>
  </si>
  <si>
    <t>execedcourses
New #execed Innovation course by
MIT Sloan School of Management:
https://t.co/hZk4JUs9mn</t>
  </si>
  <si>
    <t>ralmahruqy
RT @ThJeanjean: #Talent , Not Gender,
Should Be The Focus Of Diversity
And Inclusion Interventions https://t.co/Evt7p8mHQX
#leadership #e…</t>
  </si>
  <si>
    <t>mestresegolene
RT @ThJeanjean: The Design Thinking
and Lean #Startup Models Are Broken.
Here Is the #Innovation Vortex!
https://t.co/MGL0hxOzYE #develo…</t>
  </si>
  <si>
    <t>mbruceabbott
@ThJeanjean thx for the follow,
Thomas! Great #ExecEd content on
the feed. I look forward to reading
some of the articles. Thanks!</t>
  </si>
  <si>
    <t>ajcbailey
We have a few fun surprises tomorrow
at Learntech. See you there! #lt19uk
#execed #ashridge #hult https://t.co/SKHVnD3cpA</t>
  </si>
  <si>
    <t xml:space="preserve">brian
</t>
  </si>
  <si>
    <t>lt19uk
RT @ajcbailey: We have a few fun
surprises tomorrow at Learntech.
See you there! #lt19uk #execed
#ashridge #hult https://t.co/SKHVnD3cpA</t>
  </si>
  <si>
    <t>ashridge_biz
"...as we found in our 2017 research
that virtual and blended programs
were just as effective as face
to face delivery as long as it
is well designed and delivered."
- Sam Wilkison. Read the full research
report: https://t.co/lWvh4bQvrr
#onlinelearning #execed #research</t>
  </si>
  <si>
    <t>infonutc
RT @InfoNUTC: Check out @infoNUTC's
latest #CompassNews - https://t.co/18iMXNwhVN
#transportation #research #NUTC
@NorthwesternEng @Northw…</t>
  </si>
  <si>
    <t xml:space="preserve">northwesternu
</t>
  </si>
  <si>
    <t xml:space="preserve">northw
</t>
  </si>
  <si>
    <t>just_joan
RT @InfoNUTC: Check out @infoNUTC's
latest #CompassNews - https://t.co/18iMXNwhVN
#transportation #research #NUTC
@NorthwesternEng @Northw…</t>
  </si>
  <si>
    <t xml:space="preserve">northwesterneng
</t>
  </si>
  <si>
    <t>arickeyes
RT @ThJeanjean: Are You Managing
When You Should Be Coaching? Test
Yourself With These Five Questions
https://t.co/eBFm5UdNVg #leadership…</t>
  </si>
  <si>
    <t>p_ensarguet
RT @ThJeanjean: The Design Thinking
and Lean #Startup Models Are Broken.
Here Is the #Innovation Vortex!
https://t.co/MGL0hxOzYE #develo…</t>
  </si>
  <si>
    <t>edhecmanagement
A 47 ans, @AresMarchand décide
de réévaluer ses compétences et
de s’adapter à un monde qui bouge
vite =&amp;gt; Découvrez son témoignage
#EDHECGMAP - formation accélérée
pour dirigeants #EDHEC Paris #leadership
#management #ExecEd @EDHEC_BSchool
@EdhecAlumni https://t.co/8F51243ryH</t>
  </si>
  <si>
    <t xml:space="preserve">edhecalumni
</t>
  </si>
  <si>
    <t xml:space="preserve">edhec_bschool
</t>
  </si>
  <si>
    <t xml:space="preserve">aresmarchand
</t>
  </si>
  <si>
    <t>leadershipqub
“The course was very inspiring
and brilliant” - Still a few places
left on our next Aspiring Leaders
Programme starting at the end of
this month. More details here:
https://t.co/mNUacGZJBC #LeadershipQUB
#LeadershipDevelopment #LoveQUB
#ExecEd https://t.co/DMygzhWvfo</t>
  </si>
  <si>
    <t>endayoung
RT @LeadershipQUB: “The course
was very inspiring and brilliant”
- Still a few places left on our
next Aspiring Leaders Programme
starting…</t>
  </si>
  <si>
    <t>jenpotten
RT @Ashridge_Biz: #TeamAshridge
are looking forward to seeing you
all tomorrow at Learning Technologies!
https://t.co/yRUefE14aa #lt19uk
#…</t>
  </si>
  <si>
    <t>nyusternexeced
Are bitcoin ATMs the future of
banking on the go? Check out #ExecEd
Professor David Yermack's commentary
for Marketplace and join our FinTech
for Executives short course (May
6-8) to learn more. https://t.co/CMg8jpeSGr</t>
  </si>
  <si>
    <t>andyf_sbs
Oxford SBS Professor Jonathan Trevor
will discuss the importance and
value of Strategic Alignment during
our Driving Disruptive Growth Programme
in June 2019 visit https://t.co/JB2vuBoB9I
to find out more. #disruption #strategy
#execed # oxfordsbs https://t.co/aALe4eMd1g</t>
  </si>
  <si>
    <t>imiuoft
RT @IMI_ExecProgram: Coming to
@IMIUofT alumni mixer tonight?
Be sure to meet @NatashaWalli and
learn more about IMIx. Drop us
your busines…</t>
  </si>
  <si>
    <t>natashawalli
RT @IMI_ExecProgram: Hey IMI alumi
We are all ready for you at the
mixer! Find us at the registration
table to learn more about IMIx
and fo…</t>
  </si>
  <si>
    <t>imi_execprogram
Hey IMI alumi We are all ready
for you at the mixer! Find us at
the registration table to learn
more about IMIx and for your chance
to win a Google Home Mini #winwin
#ExecEd https://t.co/OhubTpxMg2</t>
  </si>
  <si>
    <t>ainsleymgm
RT @Ashridge_Biz: #TeamAshridge
are looking forward to seeing you
all tomorrow at Learning Technologies!
https://t.co/yRUefE14aa #lt19uk
#…</t>
  </si>
  <si>
    <t>sbailey1
#MasonNation Spread the #IT Love
this Valentine's Day! 20% off all
@MasonExecEd IT courses https://t.co/1PFlrafs9t
#BigData #cyber #itcareers #ExecEd
https://t.co/EizkAxlZCR</t>
  </si>
  <si>
    <t xml:space="preserve">masonexeced
</t>
  </si>
  <si>
    <t>execonlineinc
.@YaleSOM and @ExecOnlineInc Professor
@AmyWrzesniewski on the concept
of #jobcrafting, where leaders
are able to find personal meaning
in their work, via @Forbes. https://t.co/zj4CxrFucQ
#diversityandinclusion #leadershipdevelopment
#execed #yalesom</t>
  </si>
  <si>
    <t xml:space="preserve">forbes
</t>
  </si>
  <si>
    <t xml:space="preserve">amywrzesniewski
</t>
  </si>
  <si>
    <t xml:space="preserve">yalesom
</t>
  </si>
  <si>
    <t>5xtqau53tizrvv9
RT @Ashridge_Biz: Meet two of our
highly experienced Ashridge faculty
members in Theatre 9 today at 13:15-13:45,
who will be running a sess…</t>
  </si>
  <si>
    <t>diversity54
RT @ThJeanjean: Les choses précisent
sur le projet de transformation
professionnelle Le projet de transition
professionnelle opérationnel d…</t>
  </si>
  <si>
    <t>sebastienmalot
RT @essec: J-2 : Plus que quelques
jours pour vous inscrire à la #JPOESSEC
Executive Education. Consacrez
une journée pour concrétiser votr…</t>
  </si>
  <si>
    <t>metoscm
RT @essec: « 3 fonctions sur 4
auront été transformées en 2030
et notre rôle à l’@ESSEC est de
vous préparer à ces évolutions
et à ces tran…</t>
  </si>
  <si>
    <t>mba_buddy
RT @ExecEdCourses: Improve your
Strategy skills w/ Understanding
and Solving Complex Business Problems
https://t.co/O1eT3idroI #execed</t>
  </si>
  <si>
    <t>lololaff
RT @essec: La #JPOESSEC Executive
Education débute avec un mot de
bienvenue de @ThJeanjean, Directeur
Général Adjoint en charge des program…</t>
  </si>
  <si>
    <t>asma_fendri
RT @essec: La première visite du
campus #ExecEd débute dans 10 minutes,
on vous attend à l’atrium. Pour
ceux qui ne peuvent pas y participe…</t>
  </si>
  <si>
    <t>nicogla
RT @Sonia_Lakehal: La #JPOESSEC
c’est maintenant ! #essec #execed
rendez-vous sur notre campus Executive
au #Cnit Paris La Défense ! #forma…</t>
  </si>
  <si>
    <t>sonia_lakehal
RT @essec: 14h30 - Venez participez
à la MasterClass « Le manager et
le pilotage de la performance »,
animée par Florence Cavélius, profess…</t>
  </si>
  <si>
    <t>denneryhelene
RT @Sonia_Lakehal: La #JPOESSEC
c’est maintenant ! #essec #execed
rendez-vous sur notre campus Executive
au #Cnit Paris La Défense ! #forma…</t>
  </si>
  <si>
    <t>sz_claire
RT @ThJeanjean: « Et Si Nous Valorisions
l’Innovation Managériale Au Plus
Près Du Terrain ? » | Forbes France
https://t.co/o6LXpdz9rx #inn…</t>
  </si>
  <si>
    <t>aboulade
RT @sz_claire: J-3 avant la #JPOESSEC
#execed Le 16/02 nous accueillons
cadres, managers et dirigeants
aux portes ouvertes du campus @essec…</t>
  </si>
  <si>
    <t>essecglobalmba
RT @essec: Full house for the «
International programs » presentation:
Executive MBA, @ESSECGlobalMBA
, EMiLUX. Meet our advisors at
the in…</t>
  </si>
  <si>
    <t>uniconexed
#UNICONMemberSpotlight: @NotreDame’s
Stayer Center for #ExecEd at the
Mendoza College of Business is
dedicated to developing leaders
who succeed in today’s global business
world and are prepared to meet
the challenges of tomorrow. Learn
more here: https://t.co/aAC6bzITnA
https://t.co/Qqt3klFoud</t>
  </si>
  <si>
    <t xml:space="preserve">msbgu
</t>
  </si>
  <si>
    <t xml:space="preserve">notredame
</t>
  </si>
  <si>
    <t>aldo_zaffalon
RT @ExecEdCourses: Great #execed
course by McCombs School of Business
on #Leadership: https://t.co/0owXSof7EQ</t>
  </si>
  <si>
    <t>chezhami
RT @ThJeanjean: #Talent , Not Gender,
Should Be The Focus Of Diversity
And Inclusion Interventions https://t.co/Evt7p8mHQX
#leadership #e…</t>
  </si>
  <si>
    <t>cranfieldexec
Never stop learning: how continuous
development can change your world
#ExecEd https://t.co/ZiP7rtKknh</t>
  </si>
  <si>
    <t>planformation
RT @ThJeanjean: Téléchargement
des dossiers #CPF de transition
professionnelle https://t.co/pO0x8P9p3o
#execed #formpro https://t.co/vl6…</t>
  </si>
  <si>
    <t>ieseg
Interview avec deux diplômés de
l’#Executive #MBA sur leur expérience
à l’#IESEG et leur thèse professionnelle
https://t.co/Wvp3ynAR7s #IESEGExperience
#EMBA #ExecEd https://t.co/p1Vk2JbA1x</t>
  </si>
  <si>
    <t>betoherrador
RT @ExecEdCourses: Great #execed
course by McCombs School of Business
on #Leadership: https://t.co/0owXSof7EQ</t>
  </si>
  <si>
    <t xml:space="preserve">dardenexeced
</t>
  </si>
  <si>
    <t xml:space="preserve">kelloggexeced
</t>
  </si>
  <si>
    <t xml:space="preserve">www
</t>
  </si>
  <si>
    <t xml:space="preserve">wharton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</si>
  <si>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</si>
  <si>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</si>
  <si>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</si>
  <si>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</si>
  <si>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</si>
  <si>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</si>
  <si>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</si>
  <si>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</si>
  <si>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</si>
  <si>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</si>
  <si>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</si>
  <si>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</si>
  <si>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</si>
  <si>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</si>
  <si>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</si>
  <si>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</si>
  <si>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</si>
  <si>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</si>
  <si>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</si>
  <si>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</si>
  <si>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</si>
  <si>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</si>
  <si>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</si>
  <si>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</si>
  <si>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</si>
  <si>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</si>
  <si>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</si>
  <si>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</si>
  <si>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</si>
  <si>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</si>
  <si>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</si>
  <si>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</si>
  <si>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</si>
  <si>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</si>
  <si>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</si>
  <si>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</si>
  <si>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</si>
  <si>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</si>
  <si>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</si>
  <si>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</si>
  <si>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</si>
  <si>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</si>
  <si>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</si>
  <si>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</si>
  <si>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</si>
  <si>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</si>
  <si>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</si>
  <si>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</si>
  <si>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</si>
  <si>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</si>
  <si>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</si>
  <si>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</si>
  <si>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</si>
  <si>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</si>
  <si>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</si>
  <si>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</si>
  <si>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</si>
  <si>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</si>
  <si>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</si>
  <si>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</si>
  <si>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</si>
  <si>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</si>
  <si>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</si>
  <si>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</si>
  <si>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</si>
  <si>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</si>
  <si>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</si>
  <si>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</si>
  <si>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</si>
  <si>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</si>
  <si>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</si>
  <si>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</si>
  <si>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</si>
  <si>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</si>
  <si>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</si>
  <si>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</si>
  <si>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</si>
  <si>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</si>
  <si>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</si>
  <si>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</si>
  <si>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</si>
  <si>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</si>
  <si>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</si>
  <si>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</si>
  <si>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</si>
  <si>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</si>
  <si>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</si>
  <si>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</si>
  <si>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</si>
  <si>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www.hult.edu/editor/?path=en/executive-education/events/degree-apprenticeships-webinar&amp;_storyblok=513275&amp;_storyblok_c=page_execed&amp;_storyblok_tk[space_id]=45434&amp;_storyblok_tk[timestamp]=1548857409&amp;_storyblok_tk[token]=fed2e9e51dd232c5a74363995f6d5b62849474b3</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</si>
  <si>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</si>
  <si>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</si>
  <si>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</si>
  <si>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</si>
  <si>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</si>
  <si>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</si>
  <si>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</si>
  <si>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</si>
  <si>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</si>
  <si>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</si>
  <si>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</si>
  <si>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</si>
  <si>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https://medium.com/@jurgenappelo/the-design-thinking-and-lean-startup-models-are-broken-here-is-the-innovation-vortex-43592a4414d https://www.forbes.com/sites/forbeshumanresourcescouncil/2018/10/26/how-leaders-and-employees-should-harness-the-power-of-mentorship/ https://www.forbes.com/sites/tomaspremuzic/2018/12/09/talent-not-gender-should-be-the-focus-of-leadership-selection-and-development-interventions/ https://www.forbes.com/sites/markmurphy/2019/01/27/are-you-managing-when-you-should-be-coaching-test-yourself-with-these-five-questions/ https://www.fongecif-idf.fr/telechargement-dossiers-cpf-de-transition/ https://www.moncompteactivite.gouv.fr/cpa-public/mes-droits-formation/mon-cpf-compte-personnel-de-formation/consulter-mes-droits-cpf https://www.inc.com/jessica-stillman/want-to-learn-faster-make-your-life-more-unpredictable.html https://www.forbes.fr/management/et-si-nous-valorisions-linnovation-manageriale-au-plus-pres-du-terrain/ https://www.fastcompany.com/90302603/this-is-how-you-keep-your-most-ambitious-employees-from-leaving https://www.entrepreneur.com/article/321323</t>
  </si>
  <si>
    <t>http://info.essec.edu/20190216-RDS-JPO_01-Registration-news.html https://www.forbes.fr/management/et-si-nous-valorisions-linnovation-manageriale-au-plus-pres-du-terrain/ https://twitter.com/essec/status/1094932813764313088 https://www.fongecif-idf.fr/la-transformation-des-heures-du-compte-personnel-de-formation-cpf-en-euros/</t>
  </si>
  <si>
    <t>http://po.st/scms/OrMCe04Lcp0lOFmbAka8Um6V2jAD7SYdZTjvhHbnYZ0lOA/ywZxlV http://po.st/scms/OrMCe04Lcp0lOFmbAka8Um6V2jAD7SYdZTjvhHbnYZ0lOA/X0pav6 http://po.st/scms/OrMCe04Lcp0lOFmbAka8Um6V2jAD7SYdZTjvhHbnYZ0lOA/VnoG1n http://po.st/scms/OrMCe04Lcp0lOFmbAka8Um6V2jAD7SYdZTjvhHbnYZ0lOA/fBSWq4 http://po.st/scms/OrMCe04Lcp0lOFmbAka8Um6V2jAD7SYdZTjvhHbnYZ0lOA/EmjOcB http://po.st/scms/OrMCe04Lcp0lOFmbAka8Um6V2jAD7SYdZTjvhHbnYZ0lOA/PTidxs http://po.st/scms/OrMCe04Lcp0lOFmbAka8Um6V2jAD7SYdZTjvhHbnYZ0lOA/KQBicW http://po.st/scms/OrMCe04Lcp0lOFmbAka8Um6V2jAD7SYdZTjvhHbnYZ0lOA/CEsm9W http://po.st/scms/OrMCe04Lcp0lOFmbAka8Um6V2jAD7SYdZTjvhHbnYZ0lOA/xgkJga http://po.st/scms/OrMCe04Lcp0lOFmbAka8Um6V2jAD7SYdZTjvhHbnYZ0lOA/EgQw6K</t>
  </si>
  <si>
    <t>https://www.hult.edu/en/executive-education/events/learning-technologies-13-14-feb/ https://www.hult.edu/editor/?path=en/executive-education/events/degree-apprenticeships-webinar&amp;_storyblok=513275&amp;_storyblok_c=page_execed&amp;_storyblok_tk[space_id]=45434&amp;_storyblok_tk[timestamp]=1548857409&amp;_storyblok_tk[token]=fed2e9e51dd232c5a74363995f6d5b62849474b3 https://lnkd.in/gRfsJgR https://www.hult.edu/en/executive-education/insights/Learning-in-a-virtual-world/ https://lnkd.in/g3HFzdt</t>
  </si>
  <si>
    <t>https://mailchi.mp/northwestern/compass-2019-01 https://www.transportation.northwestern.edu/education/executive-education/</t>
  </si>
  <si>
    <t>https://www.ieseg.fr/news/interview-deux-diplomes-executive-mba/ https://www.ieseg.fr/en/news/ieseg-partners-with-luiss-business-school/</t>
  </si>
  <si>
    <t>https://www.uniconexed.org/members/university-notre-dame-mendoza/?utm_source=twitter&amp;utm_medium=sasocial&amp;utm_campaign=unicon https://www.uniconexed.org/member-spotlight-paul-lambert-georgetown-university/?utm_source=twitter&amp;utm_medium=sasocial&amp;utm_campaign=unicon</t>
  </si>
  <si>
    <t>https://www.marketplace.org/2019/02/06/world/why-are-bitcoin-atm-popular-deli-high-fees https://www.sbs.ox.ac.uk/ddg https://www.youtube.com/watch?v=hK8zz4-BO60 https://blog.som.cranfield.ac.uk/execdev/never-stop-learning?utm_campaign=CCED%20L%26D%20Content&amp;utm_content=83821067&amp;utm_medium=social&amp;utm_source=twitter&amp;hss_channel=tw-35074809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</si>
  <si>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</si>
  <si>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</si>
  <si>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</si>
  <si>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</si>
  <si>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</si>
  <si>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</si>
  <si>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</si>
  <si>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</si>
  <si>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</si>
  <si>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</si>
  <si>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</si>
  <si>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</si>
  <si>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forbes.com medium.com fongecif-idf.fr centre-inffo.fr lesechos.fr gouv.fr inc.com forbes.fr fastcompany.com entrepreneur.com</t>
  </si>
  <si>
    <t>essec.edu forbes.fr twitter.com fongecif-idf.fr</t>
  </si>
  <si>
    <t>hult.edu lnkd.in</t>
  </si>
  <si>
    <t>mailchi.mp northwestern.edu</t>
  </si>
  <si>
    <t>ac.uk marketplace.org youtube.com</t>
  </si>
  <si>
    <t>Top Hashtags in Tweet in Entire Graph</t>
  </si>
  <si>
    <t>formpro</t>
  </si>
  <si>
    <t>innovation</t>
  </si>
  <si>
    <t>management</t>
  </si>
  <si>
    <t>startup</t>
  </si>
  <si>
    <t>transportation</t>
  </si>
  <si>
    <t>Top Hashtags in Tweet in G1</t>
  </si>
  <si>
    <t>talent</t>
  </si>
  <si>
    <t>development</t>
  </si>
  <si>
    <t>technology</t>
  </si>
  <si>
    <t>Top Hashtags in Tweet in G2</t>
  </si>
  <si>
    <t>16février</t>
  </si>
  <si>
    <t>cnit</t>
  </si>
  <si>
    <t>masterclass</t>
  </si>
  <si>
    <t>conseil</t>
  </si>
  <si>
    <t>accompagnement</t>
  </si>
  <si>
    <t>mgo</t>
  </si>
  <si>
    <t>formationpro</t>
  </si>
  <si>
    <t>Top Hashtags in Tweet in G3</t>
  </si>
  <si>
    <t>finance</t>
  </si>
  <si>
    <t>women</t>
  </si>
  <si>
    <t>strategy</t>
  </si>
  <si>
    <t>Top Hashtags in Tweet in G4</t>
  </si>
  <si>
    <t>mcpm</t>
  </si>
  <si>
    <t>Top Hashtags in Tweet in G5</t>
  </si>
  <si>
    <t>teamashridge</t>
  </si>
  <si>
    <t>ashridge</t>
  </si>
  <si>
    <t>hult</t>
  </si>
  <si>
    <t>onlinelearning</t>
  </si>
  <si>
    <t>research</t>
  </si>
  <si>
    <t>webinar</t>
  </si>
  <si>
    <t>apprenticeships</t>
  </si>
  <si>
    <t>hr</t>
  </si>
  <si>
    <t>Top Hashtags in Tweet in G6</t>
  </si>
  <si>
    <t>nutc</t>
  </si>
  <si>
    <t>compassnews</t>
  </si>
  <si>
    <t>freight</t>
  </si>
  <si>
    <t>professionaldevelopment</t>
  </si>
  <si>
    <t>trbam</t>
  </si>
  <si>
    <t>trb2019</t>
  </si>
  <si>
    <t>Top Hashtags in Tweet in G7</t>
  </si>
  <si>
    <t>mba</t>
  </si>
  <si>
    <t>corporatelearning</t>
  </si>
  <si>
    <t>Top Hashtags in Tweet in G8</t>
  </si>
  <si>
    <t>continuingstudies</t>
  </si>
  <si>
    <t>executiveeducation</t>
  </si>
  <si>
    <t>capu</t>
  </si>
  <si>
    <t>northvan</t>
  </si>
  <si>
    <t>Top Hashtags in Tweet in G9</t>
  </si>
  <si>
    <t>jobcrafting</t>
  </si>
  <si>
    <t>diversityandinclusion</t>
  </si>
  <si>
    <t>leadershipdevelopment</t>
  </si>
  <si>
    <t>Top Hashtags in Tweet in G10</t>
  </si>
  <si>
    <t>edhec</t>
  </si>
  <si>
    <t>edhecgmap</t>
  </si>
  <si>
    <t>edhecamp</t>
  </si>
  <si>
    <t>digitalisation</t>
  </si>
  <si>
    <t>ecolemilitaire</t>
  </si>
  <si>
    <t>Top Hashtags in Tweet</t>
  </si>
  <si>
    <t>execed formpro leadership innovation startup cpf talent development technology management</t>
  </si>
  <si>
    <t>jpoessec execed 16février essec cnit masterclass conseil accompagnement mgo formationpro</t>
  </si>
  <si>
    <t>execed leadership finance management women innovation strategy</t>
  </si>
  <si>
    <t>execed lt19uk teamashridge ashridge hult onlinelearning research webinar apprenticeships hr</t>
  </si>
  <si>
    <t>transportation nutc compassnews research freight execed professionaldevelopment trbam trb2019</t>
  </si>
  <si>
    <t>mba execed corporatelearning</t>
  </si>
  <si>
    <t>edhec leadership execed edhecgmap management edhecamp digitalisation ecolemilitaire</t>
  </si>
  <si>
    <t>iesegexperience execed ieseg executive mba emba luiss familybusiness</t>
  </si>
  <si>
    <t>execed uniconmemberspotlight unicon</t>
  </si>
  <si>
    <t>execed winwin bigthings exciting</t>
  </si>
  <si>
    <t>execed disruption strategy</t>
  </si>
  <si>
    <t>Top Words in Tweet in Entire Graph</t>
  </si>
  <si>
    <t>Words in Sentiment List#1: Positive</t>
  </si>
  <si>
    <t>Words in Sentiment List#2: Negative</t>
  </si>
  <si>
    <t>Words in Sentiment List#3: Angry/Violent</t>
  </si>
  <si>
    <t>Non-categorized Words</t>
  </si>
  <si>
    <t>Total Words</t>
  </si>
  <si>
    <t>course</t>
  </si>
  <si>
    <t>new</t>
  </si>
  <si>
    <t>Top Words in Tweet in G1</t>
  </si>
  <si>
    <t>formation</t>
  </si>
  <si>
    <t>des</t>
  </si>
  <si>
    <t>professionnelle</t>
  </si>
  <si>
    <t>les</t>
  </si>
  <si>
    <t>Top Words in Tweet in G2</t>
  </si>
  <si>
    <t>à</t>
  </si>
  <si>
    <t>et</t>
  </si>
  <si>
    <t>executive</t>
  </si>
  <si>
    <t>vous</t>
  </si>
  <si>
    <t>j</t>
  </si>
  <si>
    <t>pour</t>
  </si>
  <si>
    <t>education</t>
  </si>
  <si>
    <t>Top Words in Tweet in G3</t>
  </si>
  <si>
    <t>school</t>
  </si>
  <si>
    <t>skills</t>
  </si>
  <si>
    <t>improve</t>
  </si>
  <si>
    <t>w</t>
  </si>
  <si>
    <t>business</t>
  </si>
  <si>
    <t>Top Words in Tweet in G4</t>
  </si>
  <si>
    <t>Top Words in Tweet in G5</t>
  </si>
  <si>
    <t>tomorrow</t>
  </si>
  <si>
    <t>learning</t>
  </si>
  <si>
    <t>13</t>
  </si>
  <si>
    <t>looking</t>
  </si>
  <si>
    <t>forward</t>
  </si>
  <si>
    <t>Top Words in Tweet in G6</t>
  </si>
  <si>
    <t>check</t>
  </si>
  <si>
    <t>out</t>
  </si>
  <si>
    <t>infonutc's</t>
  </si>
  <si>
    <t>latest</t>
  </si>
  <si>
    <t>Top Words in Tweet in G7</t>
  </si>
  <si>
    <t>story</t>
  </si>
  <si>
    <t>podcast</t>
  </si>
  <si>
    <t>fascinating</t>
  </si>
  <si>
    <t>hear</t>
  </si>
  <si>
    <t>national</t>
  </si>
  <si>
    <t>company</t>
  </si>
  <si>
    <t>launched</t>
  </si>
  <si>
    <t>program</t>
  </si>
  <si>
    <t>Top Words in Tweet in G8</t>
  </si>
  <si>
    <t>team</t>
  </si>
  <si>
    <t>enjoyed</t>
  </si>
  <si>
    <t>visiting</t>
  </si>
  <si>
    <t>former</t>
  </si>
  <si>
    <t>division</t>
  </si>
  <si>
    <t>afternoon</t>
  </si>
  <si>
    <t>ll</t>
  </si>
  <si>
    <t>Top Words in Tweet in G9</t>
  </si>
  <si>
    <t>Top Words in Tweet in G10</t>
  </si>
  <si>
    <t>Top Words in Tweet</t>
  </si>
  <si>
    <t>execed formpro thjeanjean innovation formation leadership des professionnelle talent les</t>
  </si>
  <si>
    <t>essec jpoessec à execed et executive vous j pour education</t>
  </si>
  <si>
    <t>execed course leadership new school management skills improve w business</t>
  </si>
  <si>
    <t>execed lt19uk tomorrow ashridge learning ashridge_biz 13 teamashridge looking forward</t>
  </si>
  <si>
    <t>infonutc transportation nutc northwesterneng check out infonutc's latest compassnews research</t>
  </si>
  <si>
    <t>mba story podcast execed fascinating hear national company launched program</t>
  </si>
  <si>
    <t>team capilanou enjoyed visiting former division capu_cs capuexeced afternoon ll</t>
  </si>
  <si>
    <t>leadership à edhec execed edhec_bschool digitalisation</t>
  </si>
  <si>
    <t>executive ieseg iesegexperience execed education program l leur take look</t>
  </si>
  <si>
    <t>s execed business learn here</t>
  </si>
  <si>
    <t>mixer learn more imix imi_execprogram coming imiuoft alumni tonight sure</t>
  </si>
  <si>
    <t>execed out professor more</t>
  </si>
  <si>
    <t>leadershipqub course very inspiring brilliant still few places left next</t>
  </si>
  <si>
    <t>Top Word Pairs in Tweet in Entire Graph</t>
  </si>
  <si>
    <t>new,execed</t>
  </si>
  <si>
    <t>execed,formpro</t>
  </si>
  <si>
    <t>skills,w</t>
  </si>
  <si>
    <t>great,execed</t>
  </si>
  <si>
    <t>execed,course</t>
  </si>
  <si>
    <t>executive,education</t>
  </si>
  <si>
    <t>jpoessec,execed</t>
  </si>
  <si>
    <t>business,school</t>
  </si>
  <si>
    <t>jpoessec,executive</t>
  </si>
  <si>
    <t>execed,leadership</t>
  </si>
  <si>
    <t>Top Word Pairs in Tweet in G1</t>
  </si>
  <si>
    <t>design,thinking</t>
  </si>
  <si>
    <t>thinking,lean</t>
  </si>
  <si>
    <t>lean,startup</t>
  </si>
  <si>
    <t>startup,models</t>
  </si>
  <si>
    <t>models,broken</t>
  </si>
  <si>
    <t>broken,here</t>
  </si>
  <si>
    <t>here,innovation</t>
  </si>
  <si>
    <t>innovation,vortex</t>
  </si>
  <si>
    <t>thjeanjean,design</t>
  </si>
  <si>
    <t>Top Word Pairs in Tweet in G2</t>
  </si>
  <si>
    <t>à,l</t>
  </si>
  <si>
    <t>portes,ouvertes</t>
  </si>
  <si>
    <t>c,est</t>
  </si>
  <si>
    <t>une,journée</t>
  </si>
  <si>
    <t>journée,pour</t>
  </si>
  <si>
    <t>l,essec</t>
  </si>
  <si>
    <t>participez,à</t>
  </si>
  <si>
    <t>Top Word Pairs in Tweet in G3</t>
  </si>
  <si>
    <t>leadership,course</t>
  </si>
  <si>
    <t>school,management</t>
  </si>
  <si>
    <t>school,business</t>
  </si>
  <si>
    <t>improve,leadership</t>
  </si>
  <si>
    <t>Top Word Pairs in Tweet in G4</t>
  </si>
  <si>
    <t>Top Word Pairs in Tweet in G5</t>
  </si>
  <si>
    <t>teamashridge,looking</t>
  </si>
  <si>
    <t>looking,forward</t>
  </si>
  <si>
    <t>forward,seeing</t>
  </si>
  <si>
    <t>seeing,tomorrow</t>
  </si>
  <si>
    <t>tomorrow,learning</t>
  </si>
  <si>
    <t>learning,technologies</t>
  </si>
  <si>
    <t>technologies,lt19uk</t>
  </si>
  <si>
    <t>lt19uk,execed</t>
  </si>
  <si>
    <t>ashridge_biz,teamashridge</t>
  </si>
  <si>
    <t>ashridge,hult</t>
  </si>
  <si>
    <t>Top Word Pairs in Tweet in G6</t>
  </si>
  <si>
    <t>check,out</t>
  </si>
  <si>
    <t>out,infonutc's</t>
  </si>
  <si>
    <t>infonutc's,latest</t>
  </si>
  <si>
    <t>latest,compassnews</t>
  </si>
  <si>
    <t>compassnews,transportation</t>
  </si>
  <si>
    <t>transportation,research</t>
  </si>
  <si>
    <t>research,nutc</t>
  </si>
  <si>
    <t>nutc,northwesterneng</t>
  </si>
  <si>
    <t>join,infonutc</t>
  </si>
  <si>
    <t>infonutc,20</t>
  </si>
  <si>
    <t>Top Word Pairs in Tweet in G7</t>
  </si>
  <si>
    <t>podcast,mba</t>
  </si>
  <si>
    <t>fascinating,hear</t>
  </si>
  <si>
    <t>hear,story</t>
  </si>
  <si>
    <t>story,national</t>
  </si>
  <si>
    <t>company,launched</t>
  </si>
  <si>
    <t>launched,mba</t>
  </si>
  <si>
    <t>mba,program</t>
  </si>
  <si>
    <t>program,roi</t>
  </si>
  <si>
    <t>national,telecommunications</t>
  </si>
  <si>
    <t>telecommunications,company</t>
  </si>
  <si>
    <t>Top Word Pairs in Tweet in G8</t>
  </si>
  <si>
    <t>enjoyed,visiting</t>
  </si>
  <si>
    <t>visiting,former</t>
  </si>
  <si>
    <t>former,team</t>
  </si>
  <si>
    <t>team,division</t>
  </si>
  <si>
    <t>division,capu_cs</t>
  </si>
  <si>
    <t>capu_cs,capuexeced</t>
  </si>
  <si>
    <t>capuexeced,capilanou</t>
  </si>
  <si>
    <t>capilanou,afternoon</t>
  </si>
  <si>
    <t>afternoon,ll</t>
  </si>
  <si>
    <t>ll,always</t>
  </si>
  <si>
    <t>Top Word Pairs in Tweet in G9</t>
  </si>
  <si>
    <t>Top Word Pairs in Tweet in G10</t>
  </si>
  <si>
    <t>Top Word Pairs in Tweet</t>
  </si>
  <si>
    <t>execed,formpro  design,thinking  thinking,lean  lean,startup  startup,models  models,broken  broken,here  here,innovation  innovation,vortex  thjeanjean,design</t>
  </si>
  <si>
    <t>jpoessec,execed  executive,education  jpoessec,executive  à,l  portes,ouvertes  c,est  une,journée  journée,pour  l,essec  participez,à</t>
  </si>
  <si>
    <t>new,execed  skills,w  great,execed  execed,course  business,school  leadership,course  school,management  execed,leadership  school,business  improve,leadership</t>
  </si>
  <si>
    <t>teamashridge,looking  looking,forward  forward,seeing  seeing,tomorrow  tomorrow,learning  learning,technologies  technologies,lt19uk  lt19uk,execed  ashridge_biz,teamashridge  ashridge,hult</t>
  </si>
  <si>
    <t>check,out  out,infonutc's  infonutc's,latest  latest,compassnews  compassnews,transportation  transportation,research  research,nutc  nutc,northwesterneng  join,infonutc  infonutc,20</t>
  </si>
  <si>
    <t>podcast,mba  fascinating,hear  hear,story  story,national  company,launched  launched,mba  mba,program  program,roi  national,telecommunications  telecommunications,company</t>
  </si>
  <si>
    <t>enjoyed,visiting  visiting,former  former,team  team,division  division,capu_cs  capu_cs,capuexeced  capuexeced,capilanou  capilanou,afternoon  afternoon,ll  ll,always</t>
  </si>
  <si>
    <t>executive,education  education,program  take,look  look,amazing  amazing,iesegexperience  iesegexperience,executive  program,leader  leader,mccain  mccain,co  co,designed</t>
  </si>
  <si>
    <t>learn,more  more,imix  coming,imiuoft  imiuoft,alumni  alumni,mixer  mixer,tonight  tonight,sure  sure,meet  meet,natashawalli  natashawalli,learn</t>
  </si>
  <si>
    <t>course,very  very,inspiring  inspiring,brilliant  brilliant,still  still,few  few,places  places,left  left,next  next,aspiring  aspiring,leaders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</si>
  <si>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</si>
  <si>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</si>
  <si>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</si>
  <si>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</si>
  <si>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</si>
  <si>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</si>
  <si>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</si>
  <si>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</si>
  <si>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</si>
  <si>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</si>
  <si>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</si>
  <si>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</si>
  <si>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</si>
  <si>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</si>
  <si>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</si>
  <si>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</si>
  <si>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</si>
  <si>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</si>
  <si>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</si>
  <si>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</si>
  <si>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</si>
  <si>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</si>
  <si>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</si>
  <si>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</si>
  <si>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thjeanjean essec</t>
  </si>
  <si>
    <t>essec thjeanjean essecglobalmba sz_claire sonia_lakehal aboulade</t>
  </si>
  <si>
    <t>execedcourses wharton www dardenexeced kelloggexeced</t>
  </si>
  <si>
    <t>gustavsonuvic execprogsuvic uvic execprog landdoug dbarrett1 eddieisted</t>
  </si>
  <si>
    <t>ashridge_biz ajcbailey brian</t>
  </si>
  <si>
    <t>infonutc northwesterneng northw northwesternu</t>
  </si>
  <si>
    <t>dpontefract kevinanselmo telus</t>
  </si>
  <si>
    <t>capu_cs capuexeced capilanou karmenblackwood</t>
  </si>
  <si>
    <t>yalesom execonlineinc amywrzesniewski forbes</t>
  </si>
  <si>
    <t>edhec_bschool aresmarchand edhecalumni</t>
  </si>
  <si>
    <t>ieseg studyatieseg iesegexecutive</t>
  </si>
  <si>
    <t>notredame msbgu</t>
  </si>
  <si>
    <t>imi_execprogram imiuoft natashawalli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</si>
  <si>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</si>
  <si>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</si>
  <si>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</si>
  <si>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</si>
  <si>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</si>
  <si>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</si>
  <si>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</si>
  <si>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</si>
  <si>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</si>
  <si>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</si>
  <si>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</si>
  <si>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</si>
  <si>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1malachid diversity54 chezhami mick_le_priol ralmahruqy p_ensarguet mestresegolene arickeyes planformation mbruceabbott</t>
  </si>
  <si>
    <t>essec metoscm essecknowledge sebastienmalot essecglobalmba nicogla denneryhelene aboulade sz_claire sonia_lakehal</t>
  </si>
  <si>
    <t>aldo_zaffalon funstreets wharton execedcourses mba_buddy kelloggexeced dardenexeced www betoherrador</t>
  </si>
  <si>
    <t>uvic gustavsonuvic dbarrett1 execprogsuvic execprog eddieisted radhunair landdoug</t>
  </si>
  <si>
    <t>lt19uk ashridge_biz ainsleymgm brian jenpotten ajcbailey 5xtqau53tizrvv9</t>
  </si>
  <si>
    <t>northwesternu just_joan infonutc northwesterneng northw</t>
  </si>
  <si>
    <t>telus dpontefract learnpatch efmdnews kevinanselmo</t>
  </si>
  <si>
    <t>northvanrt karmenblackwood capilanou capuexeced capu_cs</t>
  </si>
  <si>
    <t>forbes yalesom execonlineinc amywrzesniewski</t>
  </si>
  <si>
    <t>edhec_bschool edhecalumni edhecmanagement aresmarchand</t>
  </si>
  <si>
    <t>notredame msbgu uniconexed</t>
  </si>
  <si>
    <t>imiuoft natashawalli imi_execprogram</t>
  </si>
  <si>
    <t>cranfieldexec nyusternexeced andyf_sbs</t>
  </si>
  <si>
    <t>sbailey1 masonexeced</t>
  </si>
  <si>
    <t>endayoung leadershipqub</t>
  </si>
  <si>
    <t>Top URLs in Tweet by Count</t>
  </si>
  <si>
    <t>https://www.fastcompany.com/90302603/this-is-how-you-keep-your-most-ambitious-employees-from-leaving https://blog.clearcompany.com/employee-development-reasons-you-should-invest https://www.fongecif-idf.fr/telechargement-dossiers-cpf-de-transition/ https://www.opcalia.com/collecte-2019-formation-professionnelle-apprentissage https://www.lesechos.fr/idees-debats/cercle/0600692740703-efficacite-de-la-formation-professionnelle-la-grande-inconnue-2245216.php https://www.lesechos.fr/economie-france/social/0600698850017-le-chomage-en-net-recul-au-quatrieme-trimestre-2244822.php https://reforme.centre-inffo.fr/operateurs-de-competences/les-operateurs-de-competences-se-preparent-a-leurs-nouvelles-missions/ https://www.forbes.fr/management/et-si-nous-valorisions-linnovation-manageriale-au-plus-pres-du-terrain/ https://fr.coursera.org/learn/innovation-manageriale https://poetsandquants.com/2019/02/11/a-new-way-to-rank-business-schools/</t>
  </si>
  <si>
    <t>https://www.inc.com/jessica-stillman/want-to-learn-faster-make-your-life-more-unpredictable.html https://medium.com/@jurgenappelo/the-design-thinking-and-lean-startup-models-are-broken-here-is-the-innovation-vortex-43592a4414d https://www.forbes.com/sites/forbeshumanresourcescouncil/2018/10/26/how-leaders-and-employees-should-harness-the-power-of-mentorship/</t>
  </si>
  <si>
    <t>http://po.st/scms/OrMCe04Lcp0lOFmbAka8Um6V2jAD7SYdZTjvhHbnYZ0lOA/ywZxlV http://po.st/scms/OrMCe04Lcp0lOFmbAka8Um6V2jAD7SYdZTjvhHbnYZ0lOA/fBSWq4 http://po.st/scms/OrMCe04Lcp0lOFmbAka8Um6V2jAD7SYdZTjvhHbnYZ0lOA/wDGq9c http://po.st/scms/OrMCe04Lcp0lOFmbAka8Um6V2jAD7SYdZTjvhHbnYZ0lOA/vMxWyX http://po.st/scms/OrMCe04Lcp0lOFmbAka8Um6V2jAD7SYdZTjvhHbnYZ0lOA/5abuOZ http://po.st/scms/OrMCe04Lcp0lOFmbAka8Um6V2jAD7SYdZTjvhHbnYZ0lOA/zsi22L http://po.st/scms/OrMCe04Lcp0lOFmbAka8Um6V2jAD7SYdZTjvhHbnYZ0lOA/aWGUUv http://po.st/scms/OrMCe04Lcp0lOFmbAka8Um6V2jAD7SYdZTjvhHbnYZ0lOA/rY1w2D http://po.st/scms/OrMCe04Lcp0lOFmbAka8Um6V2jAD7SYdZTjvhHbnYZ0lOA/HPHyKy http://po.st/scms/OrMCe04Lcp0lOFmbAka8Um6V2jAD7SYdZTjvhHbnYZ0lOA/XDrBPh</t>
  </si>
  <si>
    <t>https://lnkd.in/g3HFzdt https://lnkd.in/gRfsJgR</t>
  </si>
  <si>
    <t>https://www.hult.edu/en/executive-education/events/learning-technologies-13-14-feb/ https://lnkd.in/gRfsJgR</t>
  </si>
  <si>
    <t>https://www.hult.edu/en/executive-education/events/learning-technologies-13-14-feb/ https://www.hult.edu/editor/?path=en/executive-education/events/degree-apprenticeships-webinar&amp;_storyblok=513275&amp;_storyblok_c=page_execed&amp;_storyblok_tk[space_id]=45434&amp;_storyblok_tk[timestamp]=1548857409&amp;_storyblok_tk[token]=fed2e9e51dd232c5a74363995f6d5b62849474b3 https://www.hult.edu/en/executive-education/insights/Learning-in-a-virtual-world/</t>
  </si>
  <si>
    <t>https://medium.com/@jurgenappelo/the-design-thinking-and-lean-startup-models-are-broken-here-is-the-innovation-vortex-43592a4414d https://www.forbes.com/sites/forbeshumanresourcescouncil/2018/10/26/how-leaders-and-employees-should-harness-the-power-of-mentorship/ https://www.forbes.com/sites/markmurphy/2019/01/27/are-you-managing-when-you-should-be-coaching-test-yourself-with-these-five-questions/ https://www.forbes.fr/management/et-si-nous-valorisions-linnovation-manageriale-au-plus-pres-du-terrain/</t>
  </si>
  <si>
    <t>https://www.forbes.fr/management/et-si-nous-valorisions-linnovation-manageriale-au-plus-pres-du-terrain/ https://twitter.com/essec/status/1094932813764313088</t>
  </si>
  <si>
    <t>http://po.st/scms/OrMCe04Lcp0lOFmbAka8Um6V2jAD7SYdZTjvhHbnYZ0lOA/ywZxlV http://po.st/scms/OrMCe04Lcp0lOFmbAka8Um6V2jAD7SYdZTjvhHbnYZ0lOA/X0pav6</t>
  </si>
  <si>
    <t>https://www.fongecif-idf.fr/telechargement-dossiers-cpf-de-transition/ https://www.moncompteactivite.gouv.fr/cpa-public/mes-droits-formation/mon-cpf-compte-personnel-de-formation/consulter-mes-droits-cpf</t>
  </si>
  <si>
    <t>Top URLs in Tweet by Salience</t>
  </si>
  <si>
    <t>https://www.hult.edu/editor/?path=en/executive-education/events/degree-apprenticeships-webinar&amp;_storyblok=513275&amp;_storyblok_c=page_execed&amp;_storyblok_tk[space_id]=45434&amp;_storyblok_tk[timestamp]=1548857409&amp;_storyblok_tk[token]=fed2e9e51dd232c5a74363995f6d5b62849474b3 https://www.hult.edu/en/executive-education/events/learning-technologies-13-14-feb/ https://www.hult.edu/en/executive-education/insights/Learning-in-a-virtual-world/</t>
  </si>
  <si>
    <t>https://www.transportation.northwestern.edu/education/executive-education/ https://mailchi.mp/northwestern/compass-2019-01</t>
  </si>
  <si>
    <t>Top Domains in Tweet by Count</t>
  </si>
  <si>
    <t>forbes.com lesechos.fr centre-inffo.fr fongecif-idf.fr fastcompany.com clearcompany.com opcalia.com forbes.fr coursera.org poetsandquants.com</t>
  </si>
  <si>
    <t>inc.com medium.com forbes.com</t>
  </si>
  <si>
    <t>forbes.com medium.com forbes.fr</t>
  </si>
  <si>
    <t>forbes.fr twitter.com</t>
  </si>
  <si>
    <t>fongecif-idf.fr gouv.fr</t>
  </si>
  <si>
    <t>Top Domains in Tweet by Salience</t>
  </si>
  <si>
    <t>northwestern.edu mailchi.mp</t>
  </si>
  <si>
    <t>Top Hashtags in Tweet by Count</t>
  </si>
  <si>
    <t>execed formpro leadership development management talent cpf innovation business data</t>
  </si>
  <si>
    <t>jpoessec execed 16février mgo conseil accompagnement masterclass</t>
  </si>
  <si>
    <t>startup innovation technology execed formpro</t>
  </si>
  <si>
    <t>execed leadership finance management women strategy innovation</t>
  </si>
  <si>
    <t>ashridge hult execed lt19uk</t>
  </si>
  <si>
    <t>lt19uk teamashridge execed ashridge hult</t>
  </si>
  <si>
    <t>execed onlinelearning lt19uk research digitallearning teamashridge webinar apprenticeships hr</t>
  </si>
  <si>
    <t>transportation nutc compassnews research execed freight trbam trb2019 professionaldevelopment</t>
  </si>
  <si>
    <t>transportation compassnews research nutc freight</t>
  </si>
  <si>
    <t>startup innovation technology execed formpro leadership</t>
  </si>
  <si>
    <t>execed jpoessec essec cnit formationpro</t>
  </si>
  <si>
    <t>jpoessec execed essec cnit cpf</t>
  </si>
  <si>
    <t>iesegexperience ieseg execed executive mba emba luiss familybusiness</t>
  </si>
  <si>
    <t>Top Hashtags in Tweet by Salience</t>
  </si>
  <si>
    <t>corporatelearning mba execed</t>
  </si>
  <si>
    <t>leadership development management talent cpf innovation business data opco technology</t>
  </si>
  <si>
    <t>16février mgo conseil accompagnement masterclass jpoessec execed</t>
  </si>
  <si>
    <t>leadership finance management women strategy innovation execed</t>
  </si>
  <si>
    <t>lt19uk ashridge hult execed</t>
  </si>
  <si>
    <t>teamashridge execed ashridge hult lt19uk</t>
  </si>
  <si>
    <t>onlinelearning lt19uk research digitallearning teamashridge webinar apprenticeships hr execed</t>
  </si>
  <si>
    <t>compassnews research execed freight trbam trb2019 professionaldevelopment nutc transportation</t>
  </si>
  <si>
    <t>compassnews research nutc freight transportation</t>
  </si>
  <si>
    <t>edhecgmap management edhecamp digitalisation ecolemilitaire edhec leadership execed</t>
  </si>
  <si>
    <t>winwin bigthings exciting execed</t>
  </si>
  <si>
    <t>essec cnit formationpro jpoessec execed</t>
  </si>
  <si>
    <t>execed essec cnit cpf jpoessec</t>
  </si>
  <si>
    <t>execed masterclass jpoessec</t>
  </si>
  <si>
    <t>uniconmemberspotlight unicon execed</t>
  </si>
  <si>
    <t>executive mba emba luiss familybusiness ieseg execed iesegexperience</t>
  </si>
  <si>
    <t>Top Words in Tweet by Count</t>
  </si>
  <si>
    <t>another great start masters certificate project management mcpm fantastic new</t>
  </si>
  <si>
    <t>kevinanselmo fascinating hear story national telecommunications company launched mba program</t>
  </si>
  <si>
    <t>mba story podcast execed impact telus via corporatelearning fascinating hear</t>
  </si>
  <si>
    <t>mba mt kevinanselmo fascinating hear story national telecomms company launched</t>
  </si>
  <si>
    <t>thjeanjean design thinking lean startup models broken here innovation vortex</t>
  </si>
  <si>
    <t>execed formpro de la le formation talent management development des</t>
  </si>
  <si>
    <t>la à essec j 10 jpoessec executive education approche grands</t>
  </si>
  <si>
    <t>de à jpoessec execed et la executive essec vous en</t>
  </si>
  <si>
    <t>karmenblackwood enjoyed visiting former team division capu_cs capuexeced capilanou afternoon</t>
  </si>
  <si>
    <t>take look amazing iesegexperience executive education program leader mccain co</t>
  </si>
  <si>
    <t>twelcome et bon après midi thjeanjean essec execed</t>
  </si>
  <si>
    <t>d apprentissage thjeanjean compétences professionnelles exigées des maîtres et médiation</t>
  </si>
  <si>
    <t>thjeanjean science confirmed outside comfort zone learning rese design thinking</t>
  </si>
  <si>
    <t>execedcourses improve healthcare skills w innovative health care leader design</t>
  </si>
  <si>
    <t>execed course new leadership management school skills improve w business</t>
  </si>
  <si>
    <t>thjeanjean talent gender focus diversity inclusion interventions leadership e</t>
  </si>
  <si>
    <t>thjeanjean thx follow thomas great execed content feed look forward</t>
  </si>
  <si>
    <t>ashridge hult execed fascinating article brian marshall highlighting something akin</t>
  </si>
  <si>
    <t>tomorrow lt19uk ashridge_biz teamashridge looking forward seeing learning technologies ajcbailey</t>
  </si>
  <si>
    <t>execed research face onlinelearning 13 learning lt19uk found 2017 virtual</t>
  </si>
  <si>
    <t>infonutc transportation check out infonutc's latest compassnews research nutc northwesterneng</t>
  </si>
  <si>
    <t>thjeanjean managing coaching test yourself five questions leadership</t>
  </si>
  <si>
    <t>de leadership à un edhec execed edhec_bschool digitalisation 47 ans</t>
  </si>
  <si>
    <t>course very inspiring brilliant still few places left next aspiring</t>
  </si>
  <si>
    <t>ashridge_biz teamashridge looking forward seeing tomorrow learning technologies lt19uk</t>
  </si>
  <si>
    <t>bitcoin atms future banking go check out execed professor david</t>
  </si>
  <si>
    <t>oxford sbs professor jonathan trevor discuss importance value strategic alignment</t>
  </si>
  <si>
    <t>imi_execprogram coming imiuoft alumni mixer tonight sure meet natashawalli learn</t>
  </si>
  <si>
    <t>imi_execprogram mixer learn more imix hey imi alumi ready find</t>
  </si>
  <si>
    <t>mixer learn more imix win google home mini execed hey</t>
  </si>
  <si>
    <t>masonnation spread love valentine's day 20 masonexeced courses bigdata cyber</t>
  </si>
  <si>
    <t>yalesom execonlineinc professor amywrzesniewski concept jobcrafting leaders find personal meaning</t>
  </si>
  <si>
    <t>13 ashridge_biz meet two highly experienced ashridge faculty members theatre</t>
  </si>
  <si>
    <t>thjeanjean de les le la projet professionnelle formation au innovation</t>
  </si>
  <si>
    <t>pour essec j 2 plus que quelques jours vous inscrire</t>
  </si>
  <si>
    <t>à essec et ces 3 fonctions sur 4 auront été</t>
  </si>
  <si>
    <t>execedcourses improve strategy skills w understanding solving complex business problems</t>
  </si>
  <si>
    <t>de essec la jpoessec executive education débute avec un mot</t>
  </si>
  <si>
    <t>essec la première visite du campus execed débute dans 10</t>
  </si>
  <si>
    <t>la sonia_lakehal jpoessec c est maintenant essec execed rendez vous</t>
  </si>
  <si>
    <t>essec la et de execed le campus vous executive jpoessec</t>
  </si>
  <si>
    <t>la jpoessec essec j execed du campus vous executive pour</t>
  </si>
  <si>
    <t>la au essec jpoessec de thjeanjean et nous l plus</t>
  </si>
  <si>
    <t>sz_claire j 3 avant la jpoessec execed le 16 02</t>
  </si>
  <si>
    <t>essec executive full house international programs presentation mba essecglobalmba emilux</t>
  </si>
  <si>
    <t>s execed business learn here uniconmemberspotlight notredame stayer center mendoza</t>
  </si>
  <si>
    <t>leadership execedcourses great execed course mccombs school business center creative</t>
  </si>
  <si>
    <t>never stop learning continuous development change world execed</t>
  </si>
  <si>
    <t>thjeanjean cpf execed formpro téléchargement des dossiers de transition professionnelle</t>
  </si>
  <si>
    <t>executive ieseg iesegexperience l leur execed education program interview avec</t>
  </si>
  <si>
    <t>execedcourses great execed course mccombs school business leadership</t>
  </si>
  <si>
    <t>Top Words in Tweet by Salience</t>
  </si>
  <si>
    <t>impact telus via corporatelearning fascinating hear national telecommunications company launched</t>
  </si>
  <si>
    <t>de la le talent des professionnelle formation et innovation management</t>
  </si>
  <si>
    <t>de à nos et des pour journée vous le du</t>
  </si>
  <si>
    <t>science confirmed outside comfort zone learning rese design thinking lean</t>
  </si>
  <si>
    <t>management leadership skills school improve w new business great course</t>
  </si>
  <si>
    <t>fascinating article brian marshall highlighting something akin anthropology organisational change</t>
  </si>
  <si>
    <t>ashridge_biz teamashridge looking forward seeing learning technologies ajcbailey few fun</t>
  </si>
  <si>
    <t>research face 13 onlinelearning learning lt19uk found 2017 virtual blended</t>
  </si>
  <si>
    <t>check out infonutc's latest compassnews research northwesternu execed join 20</t>
  </si>
  <si>
    <t>check out infonutc's latest compassnews research nutc northwesterneng northw join</t>
  </si>
  <si>
    <t>digitalisation 47 ans aresmarchand décide réévaluer ses compétences et s</t>
  </si>
  <si>
    <t>hey imi alumi ready find registration table fo coming imiuoft</t>
  </si>
  <si>
    <t>hey imi alumi ready find registration table chance winwin coming</t>
  </si>
  <si>
    <t>de projet professionnelle le la les formation au innovation choses</t>
  </si>
  <si>
    <t>financement le de la execed campus vous executive jpoessec aux</t>
  </si>
  <si>
    <t>pour j execed du campus vous executive sz_claire 3 avant</t>
  </si>
  <si>
    <t>pour le bon programme au de thjeanjean et nous l</t>
  </si>
  <si>
    <t>full house international programs presentation mba essecglobalmba emilux meet advisors</t>
  </si>
  <si>
    <t>s business uniconmemberspotlight notredame stayer center mendoza college dedicated developing</t>
  </si>
  <si>
    <t>mccombs school business center creative leadership execedcourses great execed course</t>
  </si>
  <si>
    <t>téléchargement des dossiers de transition professionnelle consulter mes droits thjeanjean</t>
  </si>
  <si>
    <t>l leur interview avec deux diplômés de mba sur expérience</t>
  </si>
  <si>
    <t>Top Word Pairs in Tweet by Count</t>
  </si>
  <si>
    <t>another,great  great,start  start,masters  masters,certificate  certificate,project  project,management  management,mcpm  mcpm,fantastic  fantastic,new  new,cohort</t>
  </si>
  <si>
    <t>kevinanselmo,fascinating  fascinating,hear  hear,story  story,national  national,telecommunications  telecommunications,company  company,launched  launched,mba  mba,program  program,roi</t>
  </si>
  <si>
    <t>podcast,mba  impact,telus  telus,story  story,via  via,podcast  mba,corporatelearning  corporatelearning,execed  fascinating,hear  hear,story  story,national</t>
  </si>
  <si>
    <t>mt,kevinanselmo  kevinanselmo,fascinating  fascinating,hear  hear,story  story,national  national,telecomms  telecomms,company  company,launched  launched,mba  mba,program</t>
  </si>
  <si>
    <t>thjeanjean,design  design,thinking  thinking,lean  lean,startup  startup,models  models,broken  broken,here  here,innovation  innovation,vortex  vortex,develo</t>
  </si>
  <si>
    <t>execed,formpro  de,la  la,formation  le,journal  journal,de  la,réforme  réforme,de  formation,2018  leadership,execed  development,talent</t>
  </si>
  <si>
    <t>essec,j  j,10  10,la  la,jpoessec  jpoessec,executive  executive,education  education,approche  approche,à  à,grands  grands,pas</t>
  </si>
  <si>
    <t>jpoessec,execed  à,la  executive,education  à,l  l,essec  jpoessec,executive  des,programmes  en,amphi  la,jpoessec  execed,16février</t>
  </si>
  <si>
    <t>karmenblackwood,enjoyed  enjoyed,visiting  visiting,former  former,team  team,division  division,capu_cs  capu_cs,capuexeced  capuexeced,capilanou  capilanou,afternoon  afternoon,ll</t>
  </si>
  <si>
    <t>take,look  look,amazing  amazing,iesegexperience  iesegexperience,executive  executive,education  education,program  program,leader  leader,mccain  mccain,co  co,designed</t>
  </si>
  <si>
    <t>twelcome,et  et,bon  bon,après  après,midi  midi,thjeanjean  thjeanjean,essec  essec,execed</t>
  </si>
  <si>
    <t>d,apprentissage  thjeanjean,compétences  compétences,professionnelles  professionnelles,exigées  exigées,des  des,maîtres  maîtres,d  apprentissage,et  et,médiation  médiation,en</t>
  </si>
  <si>
    <t>thjeanjean,science  science,confirmed  confirmed,outside  outside,comfort  comfort,zone  zone,learning  learning,rese  thjeanjean,design  design,thinking  thinking,lean</t>
  </si>
  <si>
    <t>execedcourses,improve  improve,healthcare  healthcare,skills  skills,w  w,innovative  innovative,health  health,care  care,leader  leader,design  design,thinking</t>
  </si>
  <si>
    <t>new,execed  skills,w  great,execed  execed,course  leadership,course  business,school  school,management  execed,leadership  improve,leadership  leadership,skills</t>
  </si>
  <si>
    <t>thjeanjean,talent  talent,gender  gender,focus  focus,diversity  diversity,inclusion  inclusion,interventions  interventions,leadership  leadership,e</t>
  </si>
  <si>
    <t>thjeanjean,thx  thx,follow  follow,thomas  thomas,great  great,execed  execed,content  content,feed  feed,look  look,forward  forward,reading</t>
  </si>
  <si>
    <t>ashridge,hult  fascinating,article  article,brian  brian,marshall  marshall,highlighting  highlighting,something  something,akin  akin,anthropology  anthropology,organisational  organisational,change</t>
  </si>
  <si>
    <t>ashridge_biz,teamashridge  teamashridge,looking  looking,forward  forward,seeing  seeing,tomorrow  tomorrow,learning  learning,technologies  technologies,lt19uk  ajcbailey,few  few,fun</t>
  </si>
  <si>
    <t>onlinelearning,execed  found,2017  2017,research  research,virtual  virtual,blended  blended,programs  programs,effective  effective,face  face,face  face,delivery</t>
  </si>
  <si>
    <t>infonutc,check  check,out  out,infonutc's  infonutc's,latest  latest,compassnews  compassnews,transportation  transportation,research  research,nutc  nutc,northwesterneng  northwesterneng,northw</t>
  </si>
  <si>
    <t>thjeanjean,managing  managing,coaching  coaching,test  test,yourself  yourself,five  five,questions  questions,leadership</t>
  </si>
  <si>
    <t>47,ans  ans,aresmarchand  aresmarchand,décide  décide,de  de,réévaluer  réévaluer,ses  ses,compétences  compétences,et  et,de  de,s</t>
  </si>
  <si>
    <t>leadershipqub,course  course,very  very,inspiring  inspiring,brilliant  brilliant,still  still,few  few,places  places,left  left,next  next,aspiring</t>
  </si>
  <si>
    <t>ashridge_biz,teamashridge  teamashridge,looking  looking,forward  forward,seeing  seeing,tomorrow  tomorrow,learning  learning,technologies  technologies,lt19uk</t>
  </si>
  <si>
    <t>bitcoin,atms  atms,future  future,banking  banking,go  go,check  check,out  out,execed  execed,professor  professor,david  david,yermack's</t>
  </si>
  <si>
    <t>oxford,sbs  sbs,professor  professor,jonathan  jonathan,trevor  trevor,discuss  discuss,importance  importance,value  value,strategic  strategic,alignment  alignment,during</t>
  </si>
  <si>
    <t>imi_execprogram,coming  coming,imiuoft  imiuoft,alumni  alumni,mixer  mixer,tonight  tonight,sure  sure,meet  meet,natashawalli  natashawalli,learn  learn,more</t>
  </si>
  <si>
    <t>learn,more  more,imix  imi_execprogram,hey  hey,imi  imi,alumi  alumi,ready  ready,mixer  mixer,find  find,registration  registration,table</t>
  </si>
  <si>
    <t>learn,more  more,imix  win,google  google,home  home,mini  hey,imi  imi,alumi  alumi,ready  ready,mixer  mixer,find</t>
  </si>
  <si>
    <t>masonnation,spread  spread,love  love,valentine's  valentine's,day  day,20  20,masonexeced  masonexeced,courses  courses,bigdata  bigdata,cyber  cyber,itcareers</t>
  </si>
  <si>
    <t>yalesom,execonlineinc  execonlineinc,professor  professor,amywrzesniewski  amywrzesniewski,concept  concept,jobcrafting  jobcrafting,leaders  leaders,find  find,personal  personal,meaning  meaning,work</t>
  </si>
  <si>
    <t>ashridge_biz,meet  meet,two  two,highly  highly,experienced  experienced,ashridge  ashridge,faculty  faculty,members  members,theatre  theatre,9  9,today</t>
  </si>
  <si>
    <t>de,la  thjeanjean,les  le,projet  projet,de  les,choses  choses,précisent  précisent,sur  sur,le  de,transformation  transformation,professionnelle</t>
  </si>
  <si>
    <t>essec,j  j,2  2,plus  plus,que  que,quelques  quelques,jours  jours,pour  pour,vous  vous,inscrire  inscrire,à</t>
  </si>
  <si>
    <t>à,ces  essec,3  3,fonctions  fonctions,sur  sur,4  4,auront  auront,été  été,transformées  transformées,en  en,2030</t>
  </si>
  <si>
    <t>execedcourses,improve  improve,strategy  strategy,skills  skills,w  w,understanding  understanding,solving  solving,complex  complex,business  business,problems  problems,execed</t>
  </si>
  <si>
    <t>essec,la  la,jpoessec  jpoessec,executive  executive,education  education,débute  débute,avec  avec,un  un,mot  mot,de  de,bienvenue</t>
  </si>
  <si>
    <t>essec,la  la,première  première,visite  visite,du  du,campus  campus,execed  execed,débute  débute,dans  dans,10  10,minutes</t>
  </si>
  <si>
    <t>sonia_lakehal,la  la,jpoessec  jpoessec,c  c,est  est,maintenant  maintenant,essec  essec,execed  execed,rendez  rendez,vous  vous,sur</t>
  </si>
  <si>
    <t>la,jpoessec  du,campus  essec,full  full,house  house,international  international,programs  programs,presentation  presentation,executive  executive,mba  mba,essecglobalmba</t>
  </si>
  <si>
    <t>la,jpoessec  sz_claire,j  j,3  3,avant  avant,la  jpoessec,execed  execed,le  le,16  16,02  02,nous</t>
  </si>
  <si>
    <t>la,jpoessec  jpoessec,executive  executive,education  thjeanjean,et  et,si  si,nous  nous,valorisions  valorisions,l  l,innovation  innovation,managériale</t>
  </si>
  <si>
    <t>sz_claire,j  j,3  3,avant  avant,la  la,jpoessec  jpoessec,execed  execed,le  le,16  16,02  02,nous</t>
  </si>
  <si>
    <t>essec,full  full,house  house,international  international,programs  programs,presentation  presentation,executive  executive,mba  mba,essecglobalmba  essecglobalmba,emilux  emilux,meet</t>
  </si>
  <si>
    <t>uniconmemberspotlight,notredame  notredame,s  s,stayer  stayer,center  center,execed  execed,mendoza  mendoza,college  college,business  business,dedicated  dedicated,developing</t>
  </si>
  <si>
    <t>execedcourses,great  great,execed  execed,course  course,mccombs  mccombs,school  school,business  business,leadership  course,center  center,creative  creative,leadership</t>
  </si>
  <si>
    <t>never,stop  stop,learning  learning,continuous  continuous,development  development,change  change,world  world,execed</t>
  </si>
  <si>
    <t>execed,formpro  thjeanjean,téléchargement  téléchargement,des  des,dossiers  dossiers,cpf  cpf,de  de,transition  transition,professionnelle  professionnelle,execed  thjeanjean,consulter</t>
  </si>
  <si>
    <t>executive,education  education,program  interview,avec  avec,deux  deux,diplômés  diplômés,de  de,l  l,executive  executive,mba  mba,sur</t>
  </si>
  <si>
    <t>execedcourses,great  great,execed  execed,course  course,mccombs  mccombs,school  school,business  business,leadership</t>
  </si>
  <si>
    <t>Top Word Pairs in Tweet by Salience</t>
  </si>
  <si>
    <t>impact,telus  telus,story  story,via  via,podcast  mba,corporatelearning  corporatelearning,execed  fascinating,hear  hear,story  story,national  national,telecommunications</t>
  </si>
  <si>
    <t>de,la  la,formation  d,apprentissage  le,projet  projet,de  le,journal  journal,de  la,réforme  réforme,de  formation,2018</t>
  </si>
  <si>
    <t>à,ces  à,la  executive,education  à,l  l,essec  jpoessec,executive  des,programmes  en,amphi  la,jpoessec  execed,16février</t>
  </si>
  <si>
    <t>skills,w  new,execed  great,execed  execed,course  leadership,course  business,school  school,management  execed,leadership  improve,leadership  leadership,skills</t>
  </si>
  <si>
    <t>fascinating,article  article,brian  brian,marshall  marshall,highlighting  highlighting,something  something,akin  akin,anthropology  anthropology,organisational  organisational,change  change,definitely</t>
  </si>
  <si>
    <t>imi_execprogram,hey  hey,imi  imi,alumi  alumi,ready  ready,mixer  mixer,find  find,registration  registration,table  table,learn  imix,fo</t>
  </si>
  <si>
    <t>hey,imi  imi,alumi  alumi,ready  ready,mixer  mixer,find  find,registration  registration,table  table,learn  imix,chance  chance,win</t>
  </si>
  <si>
    <t>le,projet  projet,de  de,la  thjeanjean,les  les,choses  choses,précisent  précisent,sur  sur,le  de,transformation  transformation,professionnelle</t>
  </si>
  <si>
    <t>sz_claire,j  j,3  3,avant  avant,la  jpoessec,execed  execed,le  le,16  16,02  02,nous  nous,accueillons</t>
  </si>
  <si>
    <t>jpoessec,executive  executive,education  thjeanjean,et  et,si  si,nous  nous,valorisions  valorisions,l  l,innovation  innovation,managériale  managériale,au</t>
  </si>
  <si>
    <t>course,mccombs  mccombs,school  school,business  business,leadership  course,center  center,creative  creative,leadership  leadership,leadership  execedcourses,great  great,execed</t>
  </si>
  <si>
    <t>thjeanjean,téléchargement  téléchargement,des  des,dossiers  dossiers,cpf  cpf,de  de,transition  transition,professionnelle  professionnelle,execed  thjeanjean,consulter  consulter,mes</t>
  </si>
  <si>
    <t>interview,avec  avec,deux  deux,diplômés  diplômés,de  de,l  l,executive  executive,mba  mba,sur  sur,leur  leur,expérience</t>
  </si>
  <si>
    <t>Word</t>
  </si>
  <si>
    <t>great</t>
  </si>
  <si>
    <t>l</t>
  </si>
  <si>
    <t>au</t>
  </si>
  <si>
    <t>sur</t>
  </si>
  <si>
    <t>journée</t>
  </si>
  <si>
    <t>campus</t>
  </si>
  <si>
    <t>avec</t>
  </si>
  <si>
    <t>meet</t>
  </si>
  <si>
    <t>more</t>
  </si>
  <si>
    <t>here</t>
  </si>
  <si>
    <t>nous</t>
  </si>
  <si>
    <t>aux</t>
  </si>
  <si>
    <t>design</t>
  </si>
  <si>
    <t>leaders</t>
  </si>
  <si>
    <t>learn</t>
  </si>
  <si>
    <t>est</t>
  </si>
  <si>
    <t>dans</t>
  </si>
  <si>
    <t>managers</t>
  </si>
  <si>
    <t>plus</t>
  </si>
  <si>
    <t>une</t>
  </si>
  <si>
    <t>programme</t>
  </si>
  <si>
    <t>thinking</t>
  </si>
  <si>
    <t>3</t>
  </si>
  <si>
    <t>notre</t>
  </si>
  <si>
    <t>qui</t>
  </si>
  <si>
    <t>leader</t>
  </si>
  <si>
    <t>portes</t>
  </si>
  <si>
    <t>ouvertes</t>
  </si>
  <si>
    <t>long</t>
  </si>
  <si>
    <t>cadres</t>
  </si>
  <si>
    <t>débute</t>
  </si>
  <si>
    <t>2</t>
  </si>
  <si>
    <t>10</t>
  </si>
  <si>
    <t>projet</t>
  </si>
  <si>
    <t>d</t>
  </si>
  <si>
    <t>lean</t>
  </si>
  <si>
    <t>models</t>
  </si>
  <si>
    <t>broken</t>
  </si>
  <si>
    <t>vortex</t>
  </si>
  <si>
    <t>center</t>
  </si>
  <si>
    <t>college</t>
  </si>
  <si>
    <t>full</t>
  </si>
  <si>
    <t>international</t>
  </si>
  <si>
    <t>c</t>
  </si>
  <si>
    <t>tout</t>
  </si>
  <si>
    <t>4</t>
  </si>
  <si>
    <t>ces</t>
  </si>
  <si>
    <t>marketing</t>
  </si>
  <si>
    <t>programmes</t>
  </si>
  <si>
    <t>dirigeants</t>
  </si>
  <si>
    <t>performance</t>
  </si>
  <si>
    <t>financement</t>
  </si>
  <si>
    <t>pas</t>
  </si>
  <si>
    <t>develo</t>
  </si>
  <si>
    <t>compétences</t>
  </si>
  <si>
    <t>find</t>
  </si>
  <si>
    <t>mixer</t>
  </si>
  <si>
    <t>imix</t>
  </si>
  <si>
    <t>sloan</t>
  </si>
  <si>
    <t>negotiation</t>
  </si>
  <si>
    <t>apprentissage</t>
  </si>
  <si>
    <t>mccombs</t>
  </si>
  <si>
    <t>leur</t>
  </si>
  <si>
    <t>expérience</t>
  </si>
  <si>
    <t>transition</t>
  </si>
  <si>
    <t>programs</t>
  </si>
  <si>
    <t>avant</t>
  </si>
  <si>
    <t>16</t>
  </si>
  <si>
    <t>02</t>
  </si>
  <si>
    <t>accueillons</t>
  </si>
  <si>
    <t>managériale</t>
  </si>
  <si>
    <t>directeur</t>
  </si>
  <si>
    <t>général</t>
  </si>
  <si>
    <t>quelques</t>
  </si>
  <si>
    <t>jours</t>
  </si>
  <si>
    <t>inscrire</t>
  </si>
  <si>
    <t>consacrez</t>
  </si>
  <si>
    <t>concrétiser</t>
  </si>
  <si>
    <t>défense</t>
  </si>
  <si>
    <t>paris</t>
  </si>
  <si>
    <t>transformation</t>
  </si>
  <si>
    <t>participez</t>
  </si>
  <si>
    <t>par</t>
  </si>
  <si>
    <t>votre</t>
  </si>
  <si>
    <t>visite</t>
  </si>
  <si>
    <t>employee</t>
  </si>
  <si>
    <t>employees</t>
  </si>
  <si>
    <t>journal</t>
  </si>
  <si>
    <t>réforme</t>
  </si>
  <si>
    <t>2018</t>
  </si>
  <si>
    <t>coaching</t>
  </si>
  <si>
    <t>20</t>
  </si>
  <si>
    <t>seeing</t>
  </si>
  <si>
    <t>technologies</t>
  </si>
  <si>
    <t>strategic</t>
  </si>
  <si>
    <t>join</t>
  </si>
  <si>
    <t>few</t>
  </si>
  <si>
    <t>science</t>
  </si>
  <si>
    <t>university</t>
  </si>
  <si>
    <t>human</t>
  </si>
  <si>
    <t>rdv</t>
  </si>
  <si>
    <t>amphi</t>
  </si>
  <si>
    <t>nos</t>
  </si>
  <si>
    <t>women's</t>
  </si>
  <si>
    <t>diplômés</t>
  </si>
  <si>
    <t>look</t>
  </si>
  <si>
    <t>designed</t>
  </si>
  <si>
    <t>gender</t>
  </si>
  <si>
    <t>focus</t>
  </si>
  <si>
    <t>diversity</t>
  </si>
  <si>
    <t>inclusion</t>
  </si>
  <si>
    <t>interventions</t>
  </si>
  <si>
    <t>creative</t>
  </si>
  <si>
    <t>s</t>
  </si>
  <si>
    <t>today</t>
  </si>
  <si>
    <t>ready</t>
  </si>
  <si>
    <t>read</t>
  </si>
  <si>
    <t>house</t>
  </si>
  <si>
    <t>presentation</t>
  </si>
  <si>
    <t>emilux</t>
  </si>
  <si>
    <t>advisors</t>
  </si>
  <si>
    <t>rôle</t>
  </si>
  <si>
    <t>vos</t>
  </si>
  <si>
    <t>valorisions</t>
  </si>
  <si>
    <t>près</t>
  </si>
  <si>
    <t>terrain</t>
  </si>
  <si>
    <t>france</t>
  </si>
  <si>
    <t>mot</t>
  </si>
  <si>
    <t>bienvenue</t>
  </si>
  <si>
    <t>adjoint</t>
  </si>
  <si>
    <t>charge</t>
  </si>
  <si>
    <t>votr</t>
  </si>
  <si>
    <t>bon</t>
  </si>
  <si>
    <t>maintenant</t>
  </si>
  <si>
    <t>rendez</t>
  </si>
  <si>
    <t>animée</t>
  </si>
  <si>
    <t>formations</t>
  </si>
  <si>
    <t>assistez</t>
  </si>
  <si>
    <t>ateliers</t>
  </si>
  <si>
    <t>première</t>
  </si>
  <si>
    <t>minutes</t>
  </si>
  <si>
    <t>attend</t>
  </si>
  <si>
    <t>atrium</t>
  </si>
  <si>
    <t>ceux</t>
  </si>
  <si>
    <t>ne</t>
  </si>
  <si>
    <t>peuvent</t>
  </si>
  <si>
    <t>understanding</t>
  </si>
  <si>
    <t>retention</t>
  </si>
  <si>
    <t>harness</t>
  </si>
  <si>
    <t>power</t>
  </si>
  <si>
    <t>mentorship</t>
  </si>
  <si>
    <t>managing</t>
  </si>
  <si>
    <t>test</t>
  </si>
  <si>
    <t>yourself</t>
  </si>
  <si>
    <t>five</t>
  </si>
  <si>
    <t>questions</t>
  </si>
  <si>
    <t>professor</t>
  </si>
  <si>
    <t>personal</t>
  </si>
  <si>
    <t>love</t>
  </si>
  <si>
    <t>coming</t>
  </si>
  <si>
    <t>alumni</t>
  </si>
  <si>
    <t>tonight</t>
  </si>
  <si>
    <t>sure</t>
  </si>
  <si>
    <t>drop</t>
  </si>
  <si>
    <t>22</t>
  </si>
  <si>
    <t>logistics</t>
  </si>
  <si>
    <t>accelerating</t>
  </si>
  <si>
    <t>first</t>
  </si>
  <si>
    <t>sydney</t>
  </si>
  <si>
    <t>resources</t>
  </si>
  <si>
    <t>high</t>
  </si>
  <si>
    <t>présentation</t>
  </si>
  <si>
    <t>14h00</t>
  </si>
  <si>
    <t>data</t>
  </si>
  <si>
    <t>roi</t>
  </si>
  <si>
    <t>twitter</t>
  </si>
  <si>
    <t>com</t>
  </si>
  <si>
    <t>lbs</t>
  </si>
  <si>
    <t>sales</t>
  </si>
  <si>
    <t>interview</t>
  </si>
  <si>
    <t>take</t>
  </si>
  <si>
    <t>amazing</t>
  </si>
  <si>
    <t>mccain</t>
  </si>
  <si>
    <t>co</t>
  </si>
  <si>
    <t>téléchargement</t>
  </si>
  <si>
    <t>dossiers</t>
  </si>
  <si>
    <t>consulter</t>
  </si>
  <si>
    <t>mes</t>
  </si>
  <si>
    <t>droits</t>
  </si>
  <si>
    <t>change</t>
  </si>
  <si>
    <t>world</t>
  </si>
  <si>
    <t>e</t>
  </si>
  <si>
    <t>developing</t>
  </si>
  <si>
    <t>global</t>
  </si>
  <si>
    <t>future</t>
  </si>
  <si>
    <t>invest</t>
  </si>
  <si>
    <t>jour</t>
  </si>
  <si>
    <t>commence</t>
  </si>
  <si>
    <t>1</t>
  </si>
  <si>
    <t>heure</t>
  </si>
  <si>
    <t>suivez</t>
  </si>
  <si>
    <t>cette</t>
  </si>
  <si>
    <t>fonctions</t>
  </si>
  <si>
    <t>auront</t>
  </si>
  <si>
    <t>été</t>
  </si>
  <si>
    <t>transformées</t>
  </si>
  <si>
    <t>2030</t>
  </si>
  <si>
    <t>préparer</t>
  </si>
  <si>
    <t>évolutions</t>
  </si>
  <si>
    <t>directrice</t>
  </si>
  <si>
    <t>post</t>
  </si>
  <si>
    <t>inn</t>
  </si>
  <si>
    <t>forma</t>
  </si>
  <si>
    <t>heures</t>
  </si>
  <si>
    <t>compte</t>
  </si>
  <si>
    <t>personnel</t>
  </si>
  <si>
    <t>euros</t>
  </si>
  <si>
    <t>guide</t>
  </si>
  <si>
    <t>utile</t>
  </si>
  <si>
    <t>14h30</t>
  </si>
  <si>
    <t>venez</t>
  </si>
  <si>
    <t>manager</t>
  </si>
  <si>
    <t>pilotage</t>
  </si>
  <si>
    <t>florence</t>
  </si>
  <si>
    <t>cavélius</t>
  </si>
  <si>
    <t>challengez</t>
  </si>
  <si>
    <t>acquis</t>
  </si>
  <si>
    <t>développez</t>
  </si>
  <si>
    <t>potentiel</t>
  </si>
  <si>
    <t>gamme</t>
  </si>
  <si>
    <t>courtes</t>
  </si>
  <si>
    <t>modules</t>
  </si>
  <si>
    <t>advanced</t>
  </si>
  <si>
    <t>certificates</t>
  </si>
  <si>
    <t>permettront</t>
  </si>
  <si>
    <t>mieux</t>
  </si>
  <si>
    <t>comprendre</t>
  </si>
  <si>
    <t>dispositifs</t>
  </si>
  <si>
    <t>participe</t>
  </si>
  <si>
    <t>solving</t>
  </si>
  <si>
    <t>complex</t>
  </si>
  <si>
    <t>problems</t>
  </si>
  <si>
    <t>choses</t>
  </si>
  <si>
    <t>précisent</t>
  </si>
  <si>
    <t>opérationnel</t>
  </si>
  <si>
    <t>l'intérêt</t>
  </si>
  <si>
    <t>d'une</t>
  </si>
  <si>
    <t>vie</t>
  </si>
  <si>
    <t>employeurs</t>
  </si>
  <si>
    <t>boost</t>
  </si>
  <si>
    <t>ht</t>
  </si>
  <si>
    <t>opérateurs</t>
  </si>
  <si>
    <t>préparent</t>
  </si>
  <si>
    <t>leurs</t>
  </si>
  <si>
    <t>nouvelles</t>
  </si>
  <si>
    <t>missions</t>
  </si>
  <si>
    <t>two</t>
  </si>
  <si>
    <t>highly</t>
  </si>
  <si>
    <t>experienced</t>
  </si>
  <si>
    <t>faculty</t>
  </si>
  <si>
    <t>members</t>
  </si>
  <si>
    <t>theatre</t>
  </si>
  <si>
    <t>9</t>
  </si>
  <si>
    <t>15</t>
  </si>
  <si>
    <t>45</t>
  </si>
  <si>
    <t>running</t>
  </si>
  <si>
    <t>work</t>
  </si>
  <si>
    <t>cyber</t>
  </si>
  <si>
    <t>hey</t>
  </si>
  <si>
    <t>imi</t>
  </si>
  <si>
    <t>alumi</t>
  </si>
  <si>
    <t>registration</t>
  </si>
  <si>
    <t>table</t>
  </si>
  <si>
    <t>busines</t>
  </si>
  <si>
    <t>win</t>
  </si>
  <si>
    <t>google</t>
  </si>
  <si>
    <t>home</t>
  </si>
  <si>
    <t>mini</t>
  </si>
  <si>
    <t>value</t>
  </si>
  <si>
    <t>driving</t>
  </si>
  <si>
    <t>growth</t>
  </si>
  <si>
    <t>2019</t>
  </si>
  <si>
    <t>disruption</t>
  </si>
  <si>
    <t>david</t>
  </si>
  <si>
    <t>executives</t>
  </si>
  <si>
    <t>very</t>
  </si>
  <si>
    <t>inspiring</t>
  </si>
  <si>
    <t>brilliant</t>
  </si>
  <si>
    <t>still</t>
  </si>
  <si>
    <t>places</t>
  </si>
  <si>
    <t>left</t>
  </si>
  <si>
    <t>next</t>
  </si>
  <si>
    <t>aspiring</t>
  </si>
  <si>
    <t>starting</t>
  </si>
  <si>
    <t>ans</t>
  </si>
  <si>
    <t>face</t>
  </si>
  <si>
    <t>delivered</t>
  </si>
  <si>
    <t>creating</t>
  </si>
  <si>
    <t>ways</t>
  </si>
  <si>
    <t>fun</t>
  </si>
  <si>
    <t>surprises</t>
  </si>
  <si>
    <t>learntech</t>
  </si>
  <si>
    <t>see</t>
  </si>
  <si>
    <t>content</t>
  </si>
  <si>
    <t>institute</t>
  </si>
  <si>
    <t>financial</t>
  </si>
  <si>
    <t>non</t>
  </si>
  <si>
    <t>vlerick</t>
  </si>
  <si>
    <t>maximizing</t>
  </si>
  <si>
    <t>communication</t>
  </si>
  <si>
    <t>public</t>
  </si>
  <si>
    <t>eurofinance</t>
  </si>
  <si>
    <t>henley</t>
  </si>
  <si>
    <t>strategies</t>
  </si>
  <si>
    <t>governance</t>
  </si>
  <si>
    <t>service</t>
  </si>
  <si>
    <t>people</t>
  </si>
  <si>
    <t>healthcare</t>
  </si>
  <si>
    <t>innovative</t>
  </si>
  <si>
    <t>health</t>
  </si>
  <si>
    <t>care</t>
  </si>
  <si>
    <t>lead</t>
  </si>
  <si>
    <t>project</t>
  </si>
  <si>
    <t>confirmed</t>
  </si>
  <si>
    <t>outside</t>
  </si>
  <si>
    <t>comfort</t>
  </si>
  <si>
    <t>zone</t>
  </si>
  <si>
    <t>professionnelles</t>
  </si>
  <si>
    <t>exigées</t>
  </si>
  <si>
    <t>maîtres</t>
  </si>
  <si>
    <t>médiation</t>
  </si>
  <si>
    <t>matière</t>
  </si>
  <si>
    <t>secteur</t>
  </si>
  <si>
    <t>always</t>
  </si>
  <si>
    <t>103</t>
  </si>
  <si>
    <t>104</t>
  </si>
  <si>
    <t>participer</t>
  </si>
  <si>
    <t>découvrir</t>
  </si>
  <si>
    <t>conseillers</t>
  </si>
  <si>
    <t>approche</t>
  </si>
  <si>
    <t>grands</t>
  </si>
  <si>
    <t>dédiée</t>
  </si>
  <si>
    <t>opco</t>
  </si>
  <si>
    <t>depuis</t>
  </si>
  <si>
    <t>telecommunications</t>
  </si>
  <si>
    <t>generated</t>
  </si>
  <si>
    <t>listen</t>
  </si>
  <si>
    <t>share</t>
  </si>
  <si>
    <t>journey</t>
  </si>
  <si>
    <t>stories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</si>
  <si>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</si>
  <si>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</si>
  <si>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</si>
  <si>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</si>
  <si>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</si>
  <si>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</si>
  <si>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</si>
  <si>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</si>
  <si>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</si>
  <si>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</si>
  <si>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</si>
  <si>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</si>
  <si>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</si>
  <si>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</si>
  <si>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</si>
  <si>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</si>
  <si>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</si>
  <si>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</si>
  <si>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</si>
  <si>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</si>
  <si>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</si>
  <si>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</si>
  <si>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</si>
  <si>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</si>
  <si>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</si>
  <si>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</si>
  <si>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</si>
  <si>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</si>
  <si>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</si>
  <si>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</si>
  <si>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</si>
  <si>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</si>
  <si>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28-Jan</t>
  </si>
  <si>
    <t>6 AM</t>
  </si>
  <si>
    <t>30-Jan</t>
  </si>
  <si>
    <t>1 PM</t>
  </si>
  <si>
    <t>2 PM</t>
  </si>
  <si>
    <t>Feb</t>
  </si>
  <si>
    <t>5-Feb</t>
  </si>
  <si>
    <t>5 PM</t>
  </si>
  <si>
    <t>6-Feb</t>
  </si>
  <si>
    <t>1 AM</t>
  </si>
  <si>
    <t>2 AM</t>
  </si>
  <si>
    <t>8 AM</t>
  </si>
  <si>
    <t>9 AM</t>
  </si>
  <si>
    <t>10 AM</t>
  </si>
  <si>
    <t>12 PM</t>
  </si>
  <si>
    <t>10 PM</t>
  </si>
  <si>
    <t>7-Feb</t>
  </si>
  <si>
    <t>5 AM</t>
  </si>
  <si>
    <t>4 PM</t>
  </si>
  <si>
    <t>6 PM</t>
  </si>
  <si>
    <t>7 PM</t>
  </si>
  <si>
    <t>8-Feb</t>
  </si>
  <si>
    <t>12 AM</t>
  </si>
  <si>
    <t>11 AM</t>
  </si>
  <si>
    <t>8 PM</t>
  </si>
  <si>
    <t>9 PM</t>
  </si>
  <si>
    <t>9-Feb</t>
  </si>
  <si>
    <t>10-Feb</t>
  </si>
  <si>
    <t>7 AM</t>
  </si>
  <si>
    <t>11-Feb</t>
  </si>
  <si>
    <t>4 AM</t>
  </si>
  <si>
    <t>11 PM</t>
  </si>
  <si>
    <t>12-Feb</t>
  </si>
  <si>
    <t>3 PM</t>
  </si>
  <si>
    <t>13-Feb</t>
  </si>
  <si>
    <t>14-Feb</t>
  </si>
  <si>
    <t>15-Feb</t>
  </si>
  <si>
    <t>3 AM</t>
  </si>
  <si>
    <t>16-Feb</t>
  </si>
  <si>
    <t>17-Feb</t>
  </si>
  <si>
    <t>18-Feb</t>
  </si>
  <si>
    <t>19-Feb</t>
  </si>
  <si>
    <t>128, 128, 128</t>
  </si>
  <si>
    <t>138, 118, 118</t>
  </si>
  <si>
    <t>131, 125, 125</t>
  </si>
  <si>
    <t>161, 95, 95</t>
  </si>
  <si>
    <t>154, 102, 102</t>
  </si>
  <si>
    <t>184, 72, 72</t>
  </si>
  <si>
    <t>144, 112, 112</t>
  </si>
  <si>
    <t>Red</t>
  </si>
  <si>
    <t>G1: execed formpro thjeanjean innovation formation leadership des professionnelle talent les</t>
  </si>
  <si>
    <t>G2: essec jpoessec à execed et executive vous j pour education</t>
  </si>
  <si>
    <t>G3: execed course leadership new school management skills improve w business</t>
  </si>
  <si>
    <t>G5: execed lt19uk tomorrow ashridge learning ashridge_biz 13 teamashridge looking forward</t>
  </si>
  <si>
    <t>G6: infonutc transportation nutc northwesterneng check out infonutc's latest compassnews research</t>
  </si>
  <si>
    <t>G7: mba story podcast execed fascinating hear national company launched program</t>
  </si>
  <si>
    <t>G8: team capilanou enjoyed visiting former division capu_cs capuexeced afternoon ll</t>
  </si>
  <si>
    <t>G9: yalesom</t>
  </si>
  <si>
    <t>G10: leadership à edhec execed edhec_bschool digitalisation</t>
  </si>
  <si>
    <t>G11: executive ieseg iesegexperience execed education program l leur take look</t>
  </si>
  <si>
    <t>G12: s execed business learn here</t>
  </si>
  <si>
    <t>G13: mixer learn more imix imi_execprogram coming imiuoft alumni tonight sure</t>
  </si>
  <si>
    <t>G14: execed out professor more</t>
  </si>
  <si>
    <t>G16: leadershipqub course very inspiring brilliant still few places left next</t>
  </si>
  <si>
    <t>Autofill Workbook Results</t>
  </si>
  <si>
    <t>Edge Weight▓1▓24▓0▓True▓Gray▓Red▓▓Edge Weight▓1▓24▓0▓3▓10▓False▓Edge Weight▓1▓24▓0▓35▓12▓False▓▓0▓0▓0▓True▓Black▓Black▓▓Followers▓1▓270763▓0▓162▓1000▓False▓▓0▓0▓0▓0▓0▓False▓▓0▓0▓0▓0▓0▓False▓▓0▓0▓0▓0▓0▓False</t>
  </si>
  <si>
    <t>GraphSource░GraphServerTwitterSearch▓GraphTerm░#ExecEd▓ImportDescription░The graph represents a network of 88 Twitter users whose tweets in the requested range contained "#ExecEd", or who were replied to or mentioned in those tweets.  The network was obtained from the NodeXL Graph Server on Wednesday, 20 February 2019 at 16:25 UTC.
The requested start date was Wednesday, 20 February 2019 at 01:01 UTC and the maximum number of days (going backward) was 14.
The maximum number of tweets collected was 5,000.
The tweets in the network were tweeted over the 13-day, 18-hour, 16-minute period from Wednesday, 06 February 2019 at 01:13 UTC to Tuesday, 19 February 2019 at 19:29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</si>
</sst>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203910"/>
        <c:axId val="2617463"/>
      </c:barChart>
      <c:catAx>
        <c:axId val="15203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7463"/>
        <c:crosses val="autoZero"/>
        <c:auto val="1"/>
        <c:lblOffset val="100"/>
        <c:noMultiLvlLbl val="0"/>
      </c:catAx>
      <c:valAx>
        <c:axId val="261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3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#ExecEd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Series'!$A$26:$A$176</c:f>
              <c:strCache>
                <c:ptCount val="130"/>
                <c:pt idx="0">
                  <c:v>6 AM
28-Jan
Jan
2019</c:v>
                </c:pt>
                <c:pt idx="1">
                  <c:v>1 PM
30-Jan</c:v>
                </c:pt>
                <c:pt idx="2">
                  <c:v>2 PM</c:v>
                </c:pt>
                <c:pt idx="3">
                  <c:v>6 AM
5-Feb
Feb</c:v>
                </c:pt>
                <c:pt idx="4">
                  <c:v>5 PM</c:v>
                </c:pt>
                <c:pt idx="5">
                  <c:v>1 AM
6-Feb</c:v>
                </c:pt>
                <c:pt idx="6">
                  <c:v>2 AM</c:v>
                </c:pt>
                <c:pt idx="7">
                  <c:v>6 AM</c:v>
                </c:pt>
                <c:pt idx="8">
                  <c:v>8 AM</c:v>
                </c:pt>
                <c:pt idx="9">
                  <c:v>9 AM</c:v>
                </c:pt>
                <c:pt idx="10">
                  <c:v>10 AM</c:v>
                </c:pt>
                <c:pt idx="11">
                  <c:v>12 PM</c:v>
                </c:pt>
                <c:pt idx="12">
                  <c:v>5 PM</c:v>
                </c:pt>
                <c:pt idx="13">
                  <c:v>10 PM</c:v>
                </c:pt>
                <c:pt idx="14">
                  <c:v>5 AM
7-Feb</c:v>
                </c:pt>
                <c:pt idx="15">
                  <c:v>6 AM</c:v>
                </c:pt>
                <c:pt idx="16">
                  <c:v>9 AM</c:v>
                </c:pt>
                <c:pt idx="17">
                  <c:v>10 AM</c:v>
                </c:pt>
                <c:pt idx="18">
                  <c:v>1 PM</c:v>
                </c:pt>
                <c:pt idx="19">
                  <c:v>2 PM</c:v>
                </c:pt>
                <c:pt idx="20">
                  <c:v>4 PM</c:v>
                </c:pt>
                <c:pt idx="21">
                  <c:v>5 PM</c:v>
                </c:pt>
                <c:pt idx="22">
                  <c:v>6 PM</c:v>
                </c:pt>
                <c:pt idx="23">
                  <c:v>7 PM</c:v>
                </c:pt>
                <c:pt idx="24">
                  <c:v>12 AM
8-Feb</c:v>
                </c:pt>
                <c:pt idx="25">
                  <c:v>6 AM</c:v>
                </c:pt>
                <c:pt idx="26">
                  <c:v>10 AM</c:v>
                </c:pt>
                <c:pt idx="27">
                  <c:v>11 AM</c:v>
                </c:pt>
                <c:pt idx="28">
                  <c:v>2 PM</c:v>
                </c:pt>
                <c:pt idx="29">
                  <c:v>5 PM</c:v>
                </c:pt>
                <c:pt idx="30">
                  <c:v>7 PM</c:v>
                </c:pt>
                <c:pt idx="31">
                  <c:v>8 PM</c:v>
                </c:pt>
                <c:pt idx="32">
                  <c:v>9 PM</c:v>
                </c:pt>
                <c:pt idx="33">
                  <c:v>12 PM
9-Feb</c:v>
                </c:pt>
                <c:pt idx="34">
                  <c:v>4 PM</c:v>
                </c:pt>
                <c:pt idx="35">
                  <c:v>9 PM</c:v>
                </c:pt>
                <c:pt idx="36">
                  <c:v>7 AM
10-Feb</c:v>
                </c:pt>
                <c:pt idx="37">
                  <c:v>9 AM</c:v>
                </c:pt>
                <c:pt idx="38">
                  <c:v>10 AM</c:v>
                </c:pt>
                <c:pt idx="39">
                  <c:v>12 PM</c:v>
                </c:pt>
                <c:pt idx="40">
                  <c:v>4 PM</c:v>
                </c:pt>
                <c:pt idx="41">
                  <c:v>5 PM</c:v>
                </c:pt>
                <c:pt idx="42">
                  <c:v>7 PM</c:v>
                </c:pt>
                <c:pt idx="43">
                  <c:v>8 PM</c:v>
                </c:pt>
                <c:pt idx="44">
                  <c:v>1 AM
11-Feb</c:v>
                </c:pt>
                <c:pt idx="45">
                  <c:v>4 AM</c:v>
                </c:pt>
                <c:pt idx="46">
                  <c:v>6 AM</c:v>
                </c:pt>
                <c:pt idx="47">
                  <c:v>9 AM</c:v>
                </c:pt>
                <c:pt idx="48">
                  <c:v>10 AM</c:v>
                </c:pt>
                <c:pt idx="49">
                  <c:v>12 PM</c:v>
                </c:pt>
                <c:pt idx="50">
                  <c:v>2 PM</c:v>
                </c:pt>
                <c:pt idx="51">
                  <c:v>5 PM</c:v>
                </c:pt>
                <c:pt idx="52">
                  <c:v>8 PM</c:v>
                </c:pt>
                <c:pt idx="53">
                  <c:v>9 PM</c:v>
                </c:pt>
                <c:pt idx="54">
                  <c:v>11 PM</c:v>
                </c:pt>
                <c:pt idx="55">
                  <c:v>1 AM
12-Feb</c:v>
                </c:pt>
                <c:pt idx="56">
                  <c:v>2 AM</c:v>
                </c:pt>
                <c:pt idx="57">
                  <c:v>6 AM</c:v>
                </c:pt>
                <c:pt idx="58">
                  <c:v>7 AM</c:v>
                </c:pt>
                <c:pt idx="59">
                  <c:v>10 AM</c:v>
                </c:pt>
                <c:pt idx="60">
                  <c:v>11 AM</c:v>
                </c:pt>
                <c:pt idx="61">
                  <c:v>3 PM</c:v>
                </c:pt>
                <c:pt idx="62">
                  <c:v>5 PM</c:v>
                </c:pt>
                <c:pt idx="63">
                  <c:v>6 PM</c:v>
                </c:pt>
                <c:pt idx="64">
                  <c:v>7 PM</c:v>
                </c:pt>
                <c:pt idx="65">
                  <c:v>8 PM</c:v>
                </c:pt>
                <c:pt idx="66">
                  <c:v>10 PM</c:v>
                </c:pt>
                <c:pt idx="67">
                  <c:v>12 AM
13-Feb</c:v>
                </c:pt>
                <c:pt idx="68">
                  <c:v>6 AM</c:v>
                </c:pt>
                <c:pt idx="69">
                  <c:v>7 AM</c:v>
                </c:pt>
                <c:pt idx="70">
                  <c:v>8 AM</c:v>
                </c:pt>
                <c:pt idx="71">
                  <c:v>9 AM</c:v>
                </c:pt>
                <c:pt idx="72">
                  <c:v>10 AM</c:v>
                </c:pt>
                <c:pt idx="73">
                  <c:v>12 PM</c:v>
                </c:pt>
                <c:pt idx="74">
                  <c:v>2 PM</c:v>
                </c:pt>
                <c:pt idx="75">
                  <c:v>3 PM</c:v>
                </c:pt>
                <c:pt idx="76">
                  <c:v>5 PM</c:v>
                </c:pt>
                <c:pt idx="77">
                  <c:v>6 PM</c:v>
                </c:pt>
                <c:pt idx="78">
                  <c:v>7 PM</c:v>
                </c:pt>
                <c:pt idx="79">
                  <c:v>10 PM</c:v>
                </c:pt>
                <c:pt idx="80">
                  <c:v>1 AM
14-Feb</c:v>
                </c:pt>
                <c:pt idx="81">
                  <c:v>6 AM</c:v>
                </c:pt>
                <c:pt idx="82">
                  <c:v>7 AM</c:v>
                </c:pt>
                <c:pt idx="83">
                  <c:v>9 AM</c:v>
                </c:pt>
                <c:pt idx="84">
                  <c:v>11 AM</c:v>
                </c:pt>
                <c:pt idx="85">
                  <c:v>4 PM</c:v>
                </c:pt>
                <c:pt idx="86">
                  <c:v>5 PM</c:v>
                </c:pt>
                <c:pt idx="87">
                  <c:v>6 PM</c:v>
                </c:pt>
                <c:pt idx="88">
                  <c:v>3 AM
15-Feb</c:v>
                </c:pt>
                <c:pt idx="89">
                  <c:v>6 AM</c:v>
                </c:pt>
                <c:pt idx="90">
                  <c:v>7 AM</c:v>
                </c:pt>
                <c:pt idx="91">
                  <c:v>11 AM</c:v>
                </c:pt>
                <c:pt idx="92">
                  <c:v>3 PM</c:v>
                </c:pt>
                <c:pt idx="93">
                  <c:v>5 PM</c:v>
                </c:pt>
                <c:pt idx="94">
                  <c:v>6 PM</c:v>
                </c:pt>
                <c:pt idx="95">
                  <c:v>9 PM</c:v>
                </c:pt>
                <c:pt idx="96">
                  <c:v>10 PM</c:v>
                </c:pt>
                <c:pt idx="97">
                  <c:v>1 AM
16-Feb</c:v>
                </c:pt>
                <c:pt idx="98">
                  <c:v>7 AM</c:v>
                </c:pt>
                <c:pt idx="99">
                  <c:v>8 AM</c:v>
                </c:pt>
                <c:pt idx="100">
                  <c:v>9 AM</c:v>
                </c:pt>
                <c:pt idx="101">
                  <c:v>10 AM</c:v>
                </c:pt>
                <c:pt idx="102">
                  <c:v>11 AM</c:v>
                </c:pt>
                <c:pt idx="103">
                  <c:v>12 PM</c:v>
                </c:pt>
                <c:pt idx="104">
                  <c:v>1 PM</c:v>
                </c:pt>
                <c:pt idx="105">
                  <c:v>2 PM</c:v>
                </c:pt>
                <c:pt idx="106">
                  <c:v>4 PM</c:v>
                </c:pt>
                <c:pt idx="107">
                  <c:v>5 PM</c:v>
                </c:pt>
                <c:pt idx="108">
                  <c:v>7 PM</c:v>
                </c:pt>
                <c:pt idx="109">
                  <c:v>10 PM</c:v>
                </c:pt>
                <c:pt idx="110">
                  <c:v>3 AM
17-Feb</c:v>
                </c:pt>
                <c:pt idx="111">
                  <c:v>6 AM</c:v>
                </c:pt>
                <c:pt idx="112">
                  <c:v>11 AM</c:v>
                </c:pt>
                <c:pt idx="113">
                  <c:v>4 PM</c:v>
                </c:pt>
                <c:pt idx="114">
                  <c:v>6 PM</c:v>
                </c:pt>
                <c:pt idx="115">
                  <c:v>8 PM</c:v>
                </c:pt>
                <c:pt idx="116">
                  <c:v>9 PM</c:v>
                </c:pt>
                <c:pt idx="117">
                  <c:v>5 AM
18-Feb</c:v>
                </c:pt>
                <c:pt idx="118">
                  <c:v>6 AM</c:v>
                </c:pt>
                <c:pt idx="119">
                  <c:v>7 AM</c:v>
                </c:pt>
                <c:pt idx="120">
                  <c:v>12 PM</c:v>
                </c:pt>
                <c:pt idx="121">
                  <c:v>5 PM</c:v>
                </c:pt>
                <c:pt idx="122">
                  <c:v>6 AM
19-Feb</c:v>
                </c:pt>
                <c:pt idx="123">
                  <c:v>8 AM</c:v>
                </c:pt>
                <c:pt idx="124">
                  <c:v>12 PM</c:v>
                </c:pt>
                <c:pt idx="125">
                  <c:v>3 PM</c:v>
                </c:pt>
                <c:pt idx="126">
                  <c:v>4 PM</c:v>
                </c:pt>
                <c:pt idx="127">
                  <c:v>5 PM</c:v>
                </c:pt>
                <c:pt idx="128">
                  <c:v>6 PM</c:v>
                </c:pt>
                <c:pt idx="129">
                  <c:v>7 PM</c:v>
                </c:pt>
              </c:strCache>
            </c:strRef>
          </c:cat>
          <c:val>
            <c:numRef>
              <c:f>'Time Series'!$B$26:$B$176</c:f>
              <c:numCache>
                <c:formatCode>General</c:formatCode>
                <c:ptCount val="130"/>
                <c:pt idx="0">
                  <c:v>1</c:v>
                </c:pt>
                <c:pt idx="1">
                  <c:v>1</c:v>
                </c:pt>
                <c:pt idx="2">
                  <c:v>1</c:v>
                </c:pt>
                <c:pt idx="3">
                  <c:v>1</c:v>
                </c:pt>
                <c:pt idx="4">
                  <c:v>1</c:v>
                </c:pt>
                <c:pt idx="5">
                  <c:v>1</c:v>
                </c:pt>
                <c:pt idx="6">
                  <c:v>1</c:v>
                </c:pt>
                <c:pt idx="7">
                  <c:v>2</c:v>
                </c:pt>
                <c:pt idx="8">
                  <c:v>1</c:v>
                </c:pt>
                <c:pt idx="9">
                  <c:v>3</c:v>
                </c:pt>
                <c:pt idx="10">
                  <c:v>2</c:v>
                </c:pt>
                <c:pt idx="11">
                  <c:v>3</c:v>
                </c:pt>
                <c:pt idx="12">
                  <c:v>1</c:v>
                </c:pt>
                <c:pt idx="13">
                  <c:v>2</c:v>
                </c:pt>
                <c:pt idx="14">
                  <c:v>1</c:v>
                </c:pt>
                <c:pt idx="15">
                  <c:v>2</c:v>
                </c:pt>
                <c:pt idx="16">
                  <c:v>2</c:v>
                </c:pt>
                <c:pt idx="17">
                  <c:v>1</c:v>
                </c:pt>
                <c:pt idx="18">
                  <c:v>1</c:v>
                </c:pt>
                <c:pt idx="19">
                  <c:v>2</c:v>
                </c:pt>
                <c:pt idx="20">
                  <c:v>1</c:v>
                </c:pt>
                <c:pt idx="21">
                  <c:v>1</c:v>
                </c:pt>
                <c:pt idx="22">
                  <c:v>1</c:v>
                </c:pt>
                <c:pt idx="23">
                  <c:v>3</c:v>
                </c:pt>
                <c:pt idx="24">
                  <c:v>1</c:v>
                </c:pt>
                <c:pt idx="25">
                  <c:v>2</c:v>
                </c:pt>
                <c:pt idx="26">
                  <c:v>1</c:v>
                </c:pt>
                <c:pt idx="27">
                  <c:v>1</c:v>
                </c:pt>
                <c:pt idx="28">
                  <c:v>1</c:v>
                </c:pt>
                <c:pt idx="29">
                  <c:v>1</c:v>
                </c:pt>
                <c:pt idx="30">
                  <c:v>2</c:v>
                </c:pt>
                <c:pt idx="31">
                  <c:v>1</c:v>
                </c:pt>
                <c:pt idx="32">
                  <c:v>2</c:v>
                </c:pt>
                <c:pt idx="33">
                  <c:v>1</c:v>
                </c:pt>
                <c:pt idx="34">
                  <c:v>1</c:v>
                </c:pt>
                <c:pt idx="35">
                  <c:v>2</c:v>
                </c:pt>
                <c:pt idx="36">
                  <c:v>1</c:v>
                </c:pt>
                <c:pt idx="37">
                  <c:v>1</c:v>
                </c:pt>
                <c:pt idx="38">
                  <c:v>1</c:v>
                </c:pt>
                <c:pt idx="39">
                  <c:v>1</c:v>
                </c:pt>
                <c:pt idx="40">
                  <c:v>1</c:v>
                </c:pt>
                <c:pt idx="41">
                  <c:v>1</c:v>
                </c:pt>
                <c:pt idx="42">
                  <c:v>1</c:v>
                </c:pt>
                <c:pt idx="43">
                  <c:v>1</c:v>
                </c:pt>
                <c:pt idx="44">
                  <c:v>1</c:v>
                </c:pt>
                <c:pt idx="45">
                  <c:v>1</c:v>
                </c:pt>
                <c:pt idx="46">
                  <c:v>1</c:v>
                </c:pt>
                <c:pt idx="47">
                  <c:v>1</c:v>
                </c:pt>
                <c:pt idx="48">
                  <c:v>1</c:v>
                </c:pt>
                <c:pt idx="49">
                  <c:v>2</c:v>
                </c:pt>
                <c:pt idx="50">
                  <c:v>1</c:v>
                </c:pt>
                <c:pt idx="51">
                  <c:v>3</c:v>
                </c:pt>
                <c:pt idx="52">
                  <c:v>1</c:v>
                </c:pt>
                <c:pt idx="53">
                  <c:v>1</c:v>
                </c:pt>
                <c:pt idx="54">
                  <c:v>1</c:v>
                </c:pt>
                <c:pt idx="55">
                  <c:v>1</c:v>
                </c:pt>
                <c:pt idx="56">
                  <c:v>1</c:v>
                </c:pt>
                <c:pt idx="57">
                  <c:v>1</c:v>
                </c:pt>
                <c:pt idx="58">
                  <c:v>1</c:v>
                </c:pt>
                <c:pt idx="59">
                  <c:v>1</c:v>
                </c:pt>
                <c:pt idx="60">
                  <c:v>1</c:v>
                </c:pt>
                <c:pt idx="61">
                  <c:v>1</c:v>
                </c:pt>
                <c:pt idx="62">
                  <c:v>6</c:v>
                </c:pt>
                <c:pt idx="63">
                  <c:v>1</c:v>
                </c:pt>
                <c:pt idx="64">
                  <c:v>1</c:v>
                </c:pt>
                <c:pt idx="65">
                  <c:v>1</c:v>
                </c:pt>
                <c:pt idx="66">
                  <c:v>2</c:v>
                </c:pt>
                <c:pt idx="67">
                  <c:v>1</c:v>
                </c:pt>
                <c:pt idx="68">
                  <c:v>3</c:v>
                </c:pt>
                <c:pt idx="69">
                  <c:v>2</c:v>
                </c:pt>
                <c:pt idx="70">
                  <c:v>1</c:v>
                </c:pt>
                <c:pt idx="71">
                  <c:v>1</c:v>
                </c:pt>
                <c:pt idx="72">
                  <c:v>3</c:v>
                </c:pt>
                <c:pt idx="73">
                  <c:v>1</c:v>
                </c:pt>
                <c:pt idx="74">
                  <c:v>1</c:v>
                </c:pt>
                <c:pt idx="75">
                  <c:v>1</c:v>
                </c:pt>
                <c:pt idx="76">
                  <c:v>2</c:v>
                </c:pt>
                <c:pt idx="77">
                  <c:v>1</c:v>
                </c:pt>
                <c:pt idx="78">
                  <c:v>4</c:v>
                </c:pt>
                <c:pt idx="79">
                  <c:v>3</c:v>
                </c:pt>
                <c:pt idx="80">
                  <c:v>1</c:v>
                </c:pt>
                <c:pt idx="81">
                  <c:v>1</c:v>
                </c:pt>
                <c:pt idx="82">
                  <c:v>1</c:v>
                </c:pt>
                <c:pt idx="83">
                  <c:v>1</c:v>
                </c:pt>
                <c:pt idx="84">
                  <c:v>1</c:v>
                </c:pt>
                <c:pt idx="85">
                  <c:v>1</c:v>
                </c:pt>
                <c:pt idx="86">
                  <c:v>3</c:v>
                </c:pt>
                <c:pt idx="87">
                  <c:v>1</c:v>
                </c:pt>
                <c:pt idx="88">
                  <c:v>1</c:v>
                </c:pt>
                <c:pt idx="89">
                  <c:v>1</c:v>
                </c:pt>
                <c:pt idx="90">
                  <c:v>1</c:v>
                </c:pt>
                <c:pt idx="91">
                  <c:v>1</c:v>
                </c:pt>
                <c:pt idx="92">
                  <c:v>1</c:v>
                </c:pt>
                <c:pt idx="93">
                  <c:v>1</c:v>
                </c:pt>
                <c:pt idx="94">
                  <c:v>8</c:v>
                </c:pt>
                <c:pt idx="95">
                  <c:v>1</c:v>
                </c:pt>
                <c:pt idx="96">
                  <c:v>1</c:v>
                </c:pt>
                <c:pt idx="97">
                  <c:v>1</c:v>
                </c:pt>
                <c:pt idx="98">
                  <c:v>1</c:v>
                </c:pt>
                <c:pt idx="99">
                  <c:v>7</c:v>
                </c:pt>
                <c:pt idx="100">
                  <c:v>5</c:v>
                </c:pt>
                <c:pt idx="101">
                  <c:v>5</c:v>
                </c:pt>
                <c:pt idx="102">
                  <c:v>1</c:v>
                </c:pt>
                <c:pt idx="103">
                  <c:v>3</c:v>
                </c:pt>
                <c:pt idx="104">
                  <c:v>2</c:v>
                </c:pt>
                <c:pt idx="105">
                  <c:v>3</c:v>
                </c:pt>
                <c:pt idx="106">
                  <c:v>1</c:v>
                </c:pt>
                <c:pt idx="107">
                  <c:v>2</c:v>
                </c:pt>
                <c:pt idx="108">
                  <c:v>1</c:v>
                </c:pt>
                <c:pt idx="109">
                  <c:v>1</c:v>
                </c:pt>
                <c:pt idx="110">
                  <c:v>1</c:v>
                </c:pt>
                <c:pt idx="111">
                  <c:v>1</c:v>
                </c:pt>
                <c:pt idx="112">
                  <c:v>2</c:v>
                </c:pt>
                <c:pt idx="113">
                  <c:v>1</c:v>
                </c:pt>
                <c:pt idx="114">
                  <c:v>1</c:v>
                </c:pt>
                <c:pt idx="115">
                  <c:v>1</c:v>
                </c:pt>
                <c:pt idx="116">
                  <c:v>1</c:v>
                </c:pt>
                <c:pt idx="117">
                  <c:v>1</c:v>
                </c:pt>
                <c:pt idx="118">
                  <c:v>1</c:v>
                </c:pt>
                <c:pt idx="119">
                  <c:v>2</c:v>
                </c:pt>
                <c:pt idx="120">
                  <c:v>1</c:v>
                </c:pt>
                <c:pt idx="121">
                  <c:v>1</c:v>
                </c:pt>
                <c:pt idx="122">
                  <c:v>1</c:v>
                </c:pt>
                <c:pt idx="123">
                  <c:v>3</c:v>
                </c:pt>
                <c:pt idx="124">
                  <c:v>1</c:v>
                </c:pt>
                <c:pt idx="125">
                  <c:v>1</c:v>
                </c:pt>
                <c:pt idx="126">
                  <c:v>3</c:v>
                </c:pt>
                <c:pt idx="127">
                  <c:v>1</c:v>
                </c:pt>
                <c:pt idx="128">
                  <c:v>1</c:v>
                </c:pt>
                <c:pt idx="129">
                  <c:v>1</c:v>
                </c:pt>
              </c:numCache>
            </c:numRef>
          </c:val>
        </c:ser>
        <c:axId val="19461120"/>
        <c:axId val="40932353"/>
      </c:barChart>
      <c:catAx>
        <c:axId val="19461120"/>
        <c:scaling>
          <c:orientation val="minMax"/>
        </c:scaling>
        <c:axPos val="b"/>
        <c:delete val="0"/>
        <c:numFmt formatCode="General" sourceLinked="1"/>
        <c:majorTickMark val="out"/>
        <c:minorTickMark val="none"/>
        <c:tickLblPos val="nextTo"/>
        <c:crossAx val="40932353"/>
        <c:crosses val="autoZero"/>
        <c:auto val="1"/>
        <c:lblOffset val="100"/>
        <c:noMultiLvlLbl val="0"/>
      </c:catAx>
      <c:valAx>
        <c:axId val="40932353"/>
        <c:scaling>
          <c:orientation val="minMax"/>
        </c:scaling>
        <c:axPos val="l"/>
        <c:majorGridlines/>
        <c:delete val="0"/>
        <c:numFmt formatCode="General" sourceLinked="1"/>
        <c:majorTickMark val="out"/>
        <c:minorTickMark val="none"/>
        <c:tickLblPos val="nextTo"/>
        <c:crossAx val="194611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557168"/>
        <c:axId val="10687921"/>
      </c:barChart>
      <c:catAx>
        <c:axId val="235571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87921"/>
        <c:crosses val="autoZero"/>
        <c:auto val="1"/>
        <c:lblOffset val="100"/>
        <c:noMultiLvlLbl val="0"/>
      </c:catAx>
      <c:valAx>
        <c:axId val="10687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57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082426"/>
        <c:axId val="60415243"/>
      </c:barChart>
      <c:catAx>
        <c:axId val="29082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415243"/>
        <c:crosses val="autoZero"/>
        <c:auto val="1"/>
        <c:lblOffset val="100"/>
        <c:noMultiLvlLbl val="0"/>
      </c:catAx>
      <c:valAx>
        <c:axId val="60415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2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866276"/>
        <c:axId val="61796485"/>
      </c:barChart>
      <c:catAx>
        <c:axId val="6866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796485"/>
        <c:crosses val="autoZero"/>
        <c:auto val="1"/>
        <c:lblOffset val="100"/>
        <c:noMultiLvlLbl val="0"/>
      </c:catAx>
      <c:valAx>
        <c:axId val="61796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297454"/>
        <c:axId val="39459359"/>
      </c:barChart>
      <c:catAx>
        <c:axId val="192974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59359"/>
        <c:crosses val="autoZero"/>
        <c:auto val="1"/>
        <c:lblOffset val="100"/>
        <c:noMultiLvlLbl val="0"/>
      </c:catAx>
      <c:valAx>
        <c:axId val="39459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7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589912"/>
        <c:axId val="42091481"/>
      </c:barChart>
      <c:catAx>
        <c:axId val="195899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91481"/>
        <c:crosses val="autoZero"/>
        <c:auto val="1"/>
        <c:lblOffset val="100"/>
        <c:noMultiLvlLbl val="0"/>
      </c:catAx>
      <c:valAx>
        <c:axId val="4209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9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279010"/>
        <c:axId val="53966771"/>
      </c:barChart>
      <c:catAx>
        <c:axId val="432790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966771"/>
        <c:crosses val="autoZero"/>
        <c:auto val="1"/>
        <c:lblOffset val="100"/>
        <c:noMultiLvlLbl val="0"/>
      </c:catAx>
      <c:valAx>
        <c:axId val="53966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9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938892"/>
        <c:axId val="9232301"/>
      </c:barChart>
      <c:catAx>
        <c:axId val="159388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232301"/>
        <c:crosses val="autoZero"/>
        <c:auto val="1"/>
        <c:lblOffset val="100"/>
        <c:noMultiLvlLbl val="0"/>
      </c:catAx>
      <c:valAx>
        <c:axId val="9232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38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981846"/>
        <c:axId val="9618887"/>
      </c:barChart>
      <c:catAx>
        <c:axId val="15981846"/>
        <c:scaling>
          <c:orientation val="minMax"/>
        </c:scaling>
        <c:axPos val="b"/>
        <c:delete val="1"/>
        <c:majorTickMark val="out"/>
        <c:minorTickMark val="none"/>
        <c:tickLblPos val="none"/>
        <c:crossAx val="9618887"/>
        <c:crosses val="autoZero"/>
        <c:auto val="1"/>
        <c:lblOffset val="100"/>
        <c:noMultiLvlLbl val="0"/>
      </c:catAx>
      <c:valAx>
        <c:axId val="9618887"/>
        <c:scaling>
          <c:orientation val="minMax"/>
        </c:scaling>
        <c:axPos val="l"/>
        <c:delete val="1"/>
        <c:majorTickMark val="out"/>
        <c:minorTickMark val="none"/>
        <c:tickLblPos val="none"/>
        <c:crossAx val="159818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1" refreshedBy="Marc Smith" refreshedVersion="5">
  <cacheSource type="worksheet">
    <worksheetSource ref="A2:BL20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8">
        <s v="mcpm execed"/>
        <m/>
        <s v="mba execed"/>
        <s v="startup innovation"/>
        <s v="jpoessec"/>
        <s v="continuingstudies executiveeducation execed capilanou capu northvan"/>
        <s v="iesegexperience execed"/>
        <s v="twelcome essec execed"/>
        <s v="technology execed formpro"/>
        <s v="mba corporatelearning execed"/>
        <s v="talent leadership"/>
        <s v="execed"/>
        <s v="ashridge hult execed"/>
        <s v="lt19uk execed ashridge hult"/>
        <s v="teamashridge lt19uk"/>
        <s v="freight transportation nutc professionaldevelopment execed"/>
        <s v="compassnews transportation research nutc execed trbam trb2019"/>
        <s v="compassnews transportation research nutc"/>
        <s v="freight transportation"/>
        <s v="leadership"/>
        <s v="edhecgmap edhec leadership management execed"/>
        <s v="edhec edhecamp execed leadership digitalisation ecolemilitaire"/>
        <s v="leadershipqub leadershipdevelopment lovequb execed"/>
        <s v="disruption strategy execed"/>
        <s v="bigthings exciting execed"/>
        <s v="winwin execed"/>
        <s v="masonnation it bigdata cyber itcareers execed"/>
        <s v="jobcrafting diversityandinclusion leadershipdevelopment execed yalesom"/>
        <s v="jpoessec essec execed cnit"/>
        <s v="cpf"/>
        <s v="jpoessec execed"/>
        <s v="jpoessec essec execed cnit formationpro"/>
        <s v="execed unicon"/>
        <s v="uniconmemberspotlight execed"/>
        <s v="execed leadership"/>
        <s v="jpoessec execed 16février"/>
        <s v="jpoessec masterclass execed 16février"/>
        <s v="jpoessec conseil accompagnement execed 16février"/>
        <s v="execed jpoessec"/>
        <s v="mgo jpoessec execed"/>
        <s v="jpoessec execed masterclass"/>
        <s v="cpf execed formpro"/>
        <s v="webinar apprenticeships hr execed"/>
        <s v="teamashridge lt19uk onlinelearning execed"/>
        <s v="lt19uk execed digitallearning"/>
        <s v="onlinelearning execed research"/>
        <s v="iesegexperience"/>
        <s v="ieseg luiss familybusiness iesegexperience execed"/>
        <s v="executive mba ieseg iesegexperience emba execed"/>
        <s v="research execed formpro"/>
        <s v="startup innovation development startups execed formpro"/>
        <s v="education technology execed formpro"/>
        <s v="execed formpro"/>
        <s v="talent leadership execed formpro"/>
        <s v="management data business execed formpro"/>
        <s v="data management development talent leadership execed formpro"/>
        <s v="leadership management development business execed formpro"/>
        <s v="leadership execed formpro"/>
        <s v="business businessschool data execed formpro"/>
        <s v="innovation execed formpro"/>
        <s v="innovation ai leadership management execed formpro"/>
        <s v="opco execed formpro"/>
        <s v="development talent execed formpro"/>
        <s v="execed women"/>
        <s v="execed finance"/>
        <s v="execed management"/>
        <s v="execed innovation"/>
        <s v="execed strate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1">
        <d v="2019-02-06T02:00:53.000"/>
        <d v="2019-02-06T09:27:01.000"/>
        <d v="2019-02-06T10:15:06.000"/>
        <d v="2019-02-06T10:23:43.000"/>
        <d v="2019-02-06T12:58:25.000"/>
        <d v="2019-02-06T22:23:28.000"/>
        <d v="2019-02-06T22:24:05.000"/>
        <d v="2019-02-07T09:54:08.000"/>
        <d v="2019-02-07T13:35:59.000"/>
        <d v="2019-02-07T16:06:45.000"/>
        <d v="2019-02-07T19:20:49.000"/>
        <d v="2019-02-07T19:20:58.000"/>
        <d v="2019-02-07T19:21:05.000"/>
        <d v="2019-01-30T13:08:25.000"/>
        <d v="2019-02-08T19:10:09.000"/>
        <d v="2019-02-09T21:13:57.000"/>
        <d v="2019-02-10T17:23:45.000"/>
        <d v="2019-02-12T11:21:26.000"/>
        <d v="2019-02-12T15:58:52.000"/>
        <d v="2019-02-11T17:33:50.000"/>
        <d v="2019-02-12T17:17:57.000"/>
        <d v="2019-02-12T17:25:40.000"/>
        <d v="2019-02-12T17:24:16.000"/>
        <d v="2019-02-11T04:30:09.000"/>
        <d v="2019-02-11T23:25:02.000"/>
        <d v="2019-02-12T22:14:13.000"/>
        <d v="2019-02-12T22:14:37.000"/>
        <d v="2019-02-11T20:41:28.000"/>
        <d v="2019-02-11T21:20:30.000"/>
        <d v="2019-02-13T06:00:25.000"/>
        <d v="2019-02-13T06:59:08.000"/>
        <d v="2019-02-13T09:19:34.000"/>
        <d v="2019-02-11T10:08:18.000"/>
        <d v="2019-02-13T10:12:18.000"/>
        <d v="2019-02-13T10:13:00.000"/>
        <d v="2019-02-13T10:35:53.000"/>
        <d v="2019-02-13T14:45:05.000"/>
        <d v="2019-02-13T15:16:10.000"/>
        <d v="2019-02-13T19:40:50.000"/>
        <d v="2019-02-13T19:31:55.000"/>
        <d v="2019-02-13T19:32:19.000"/>
        <d v="2019-02-13T22:25:45.000"/>
        <d v="2019-02-13T22:26:48.000"/>
        <d v="2019-02-14T07:33:39.000"/>
        <d v="2019-02-14T16:43:06.000"/>
        <d v="2019-02-14T17:03:59.000"/>
        <d v="2019-02-14T18:20:45.000"/>
        <d v="2019-02-15T18:21:16.000"/>
        <d v="2019-02-15T18:21:27.000"/>
        <d v="2019-02-15T18:22:25.000"/>
        <d v="2019-02-15T18:22:47.000"/>
        <d v="2019-02-15T18:23:03.000"/>
        <d v="2019-02-15T18:23:21.000"/>
        <d v="2019-02-15T18:23:30.000"/>
        <d v="2019-02-15T21:59:02.000"/>
        <d v="2019-02-16T08:59:55.000"/>
        <d v="2019-02-16T09:09:05.000"/>
        <d v="2019-02-16T09:58:01.000"/>
        <d v="2019-02-16T10:50:25.000"/>
        <d v="2019-02-16T11:31:29.000"/>
        <d v="2019-02-12T07:15:40.000"/>
        <d v="2019-02-13T07:18:22.000"/>
        <d v="2019-02-15T07:18:31.000"/>
        <d v="2019-02-16T12:14:29.000"/>
        <d v="2019-02-13T17:38:35.000"/>
        <d v="2019-02-16T08:58:29.000"/>
        <d v="2019-02-13T12:17:49.000"/>
        <d v="2019-02-16T08:56:38.000"/>
        <d v="2019-02-16T10:30:24.000"/>
        <d v="2019-02-16T10:30:34.000"/>
        <d v="2019-02-16T14:43:06.000"/>
        <d v="2019-02-16T14:43:10.000"/>
        <d v="2019-02-16T14:43:13.000"/>
        <d v="2019-02-16T12:15:18.000"/>
        <d v="2019-02-16T08:37:45.000"/>
        <d v="2019-02-16T16:34:24.000"/>
        <d v="2019-02-15T17:00:41.000"/>
        <d v="2019-02-16T17:00:49.000"/>
        <d v="2019-02-08T21:14:19.000"/>
        <d v="2019-02-17T11:14:19.000"/>
        <d v="2019-02-17T18:29:46.000"/>
        <d v="2019-02-06T12:00:00.000"/>
        <d v="2019-02-11T12:15:00.000"/>
        <d v="2019-02-14T09:30:00.000"/>
        <d v="2019-02-16T07:30:04.000"/>
        <d v="2019-02-16T08:56:09.000"/>
        <d v="2019-02-16T09:11:46.000"/>
        <d v="2019-02-16T09:31:40.000"/>
        <d v="2019-02-16T10:12:31.000"/>
        <d v="2019-02-16T10:21:48.000"/>
        <d v="2019-02-16T12:12:37.000"/>
        <d v="2019-02-16T13:03:00.000"/>
        <d v="2019-02-16T13:46:23.000"/>
        <d v="2019-02-13T07:15:47.000"/>
        <d v="2019-02-15T06:57:34.000"/>
        <d v="2019-02-16T08:56:30.000"/>
        <d v="2019-02-18T07:39:01.000"/>
        <d v="2019-02-18T12:40:00.000"/>
        <d v="2019-02-06T08:19:27.000"/>
        <d v="2019-02-19T08:40:10.000"/>
        <d v="2019-02-06T09:22:02.000"/>
        <d v="2019-02-12T17:13:23.000"/>
        <d v="2019-02-14T11:47:22.000"/>
        <d v="2019-02-19T08:45:26.000"/>
        <d v="2019-02-07T10:00:19.000"/>
        <d v="2019-02-07T14:19:00.000"/>
        <d v="2019-02-19T16:00:19.000"/>
        <d v="2019-02-19T16:07:53.000"/>
        <d v="2019-02-05T06:00:08.000"/>
        <d v="2019-02-05T17:00:11.000"/>
        <d v="2019-01-30T14:43:45.000"/>
        <d v="2019-01-28T06:00:07.000"/>
        <d v="2019-02-06T06:00:09.000"/>
        <d v="2019-02-07T06:00:08.000"/>
        <d v="2019-02-07T17:00:09.000"/>
        <d v="2019-02-08T06:00:08.000"/>
        <d v="2019-02-08T17:00:09.000"/>
        <d v="2019-02-11T06:00:09.000"/>
        <d v="2019-02-11T17:00:10.000"/>
        <d v="2019-02-12T06:00:10.000"/>
        <d v="2019-02-12T17:00:08.000"/>
        <d v="2019-02-13T06:00:07.000"/>
        <d v="2019-02-13T17:00:10.000"/>
        <d v="2019-02-13T19:01:12.000"/>
        <d v="2019-02-14T06:00:09.000"/>
        <d v="2019-02-14T17:01:12.000"/>
        <d v="2019-02-15T18:52:21.000"/>
        <d v="2019-02-18T06:00:09.000"/>
        <d v="2019-02-18T17:00:09.000"/>
        <d v="2019-02-19T06:00:09.000"/>
        <d v="2019-02-19T12:00:11.000"/>
        <d v="2019-02-19T17:00:09.000"/>
        <d v="2019-02-07T09:13:15.000"/>
        <d v="2019-02-07T14:07:17.000"/>
        <d v="2019-02-10T16:13:19.000"/>
        <d v="2019-02-14T01:13:24.000"/>
        <d v="2019-02-06T01:13:13.000"/>
        <d v="2019-02-18T07:07:31.000"/>
        <d v="2019-02-06T06:29:13.000"/>
        <d v="2019-02-06T09:13:14.000"/>
        <d v="2019-02-06T12:07:15.000"/>
        <d v="2019-02-06T17:29:14.000"/>
        <d v="2019-02-07T05:15:14.000"/>
        <d v="2019-02-07T06:29:15.000"/>
        <d v="2019-02-07T18:15:15.000"/>
        <d v="2019-02-08T00:07:18.000"/>
        <d v="2019-02-08T06:29:16.000"/>
        <d v="2019-02-08T10:07:18.000"/>
        <d v="2019-02-08T11:13:17.000"/>
        <d v="2019-02-08T14:07:18.000"/>
        <d v="2019-02-08T19:29:17.000"/>
        <d v="2019-02-08T20:07:18.000"/>
        <d v="2019-02-08T21:13:17.000"/>
        <d v="2019-02-09T12:07:19.000"/>
        <d v="2019-02-09T16:13:18.000"/>
        <d v="2019-02-09T21:13:18.000"/>
        <d v="2019-02-10T07:07:21.000"/>
        <d v="2019-02-10T09:13:19.000"/>
        <d v="2019-02-10T10:07:21.000"/>
        <d v="2019-02-10T12:07:22.000"/>
        <d v="2019-02-10T19:29:20.000"/>
        <d v="2019-02-10T20:07:21.000"/>
        <d v="2019-02-11T01:13:21.000"/>
        <d v="2019-02-11T09:13:20.000"/>
        <d v="2019-02-11T12:07:23.000"/>
        <d v="2019-02-11T14:07:23.000"/>
        <d v="2019-02-11T17:29:21.000"/>
        <d v="2019-02-12T01:13:22.000"/>
        <d v="2019-02-12T02:15:22.000"/>
        <d v="2019-02-12T10:07:27.000"/>
        <d v="2019-02-12T17:29:22.000"/>
        <d v="2019-02-12T18:15:23.000"/>
        <d v="2019-02-12T19:29:23.000"/>
        <d v="2019-02-12T20:07:25.000"/>
        <d v="2019-02-13T00:07:24.000"/>
        <d v="2019-02-13T08:29:23.000"/>
        <d v="2019-02-13T18:15:24.000"/>
        <d v="2019-02-13T22:15:25.000"/>
        <d v="2019-02-14T17:29:25.000"/>
        <d v="2019-02-15T03:07:27.000"/>
        <d v="2019-02-15T11:13:27.000"/>
        <d v="2019-02-15T15:07:28.000"/>
        <d v="2019-02-15T22:15:27.000"/>
        <d v="2019-02-16T01:13:28.000"/>
        <d v="2019-02-16T08:29:27.000"/>
        <d v="2019-02-16T09:13:28.000"/>
        <d v="2019-02-16T17:29:28.000"/>
        <d v="2019-02-16T19:29:28.000"/>
        <d v="2019-02-16T22:15:29.000"/>
        <d v="2019-02-17T03:07:30.000"/>
        <d v="2019-02-17T06:29:29.000"/>
        <d v="2019-02-17T11:13:29.000"/>
        <d v="2019-02-17T16:13:29.000"/>
        <d v="2019-02-17T20:07:31.000"/>
        <d v="2019-02-17T21:13:30.000"/>
        <d v="2019-02-18T05:15:30.000"/>
        <d v="2019-02-19T08:29:32.000"/>
        <d v="2019-02-19T15:07:34.000"/>
        <d v="2019-02-19T16:13:32.000"/>
        <d v="2019-02-19T18:15:33.000"/>
        <d v="2019-02-19T19:29:33.000"/>
      </sharedItems>
      <fieldGroup par="66" base="22">
        <rangePr groupBy="hours" autoEnd="1" autoStart="1" startDate="2019-01-28T06:00:07.000" endDate="2019-02-19T19:29:33.000"/>
        <groupItems count="26">
          <s v="&lt;1/28/2019"/>
          <s v="12 AM"/>
          <s v="1 AM"/>
          <s v="2 AM"/>
          <s v="3 AM"/>
          <s v="4 AM"/>
          <s v="5 AM"/>
          <s v="6 AM"/>
          <s v="7 AM"/>
          <s v="8 AM"/>
          <s v="9 AM"/>
          <s v="10 AM"/>
          <s v="11 AM"/>
          <s v="12 PM"/>
          <s v="1 PM"/>
          <s v="2 PM"/>
          <s v="3 PM"/>
          <s v="4 PM"/>
          <s v="5 PM"/>
          <s v="6 PM"/>
          <s v="7 PM"/>
          <s v="8 PM"/>
          <s v="9 PM"/>
          <s v="10 PM"/>
          <s v="11 PM"/>
          <s v="&gt;2/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28T06:00:07.000" endDate="2019-02-19T19:29:33.000"/>
        <groupItems count="368">
          <s v="&lt;1/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19"/>
        </groupItems>
      </fieldGroup>
    </cacheField>
    <cacheField name="Months" databaseField="0">
      <sharedItems containsMixedTypes="0" count="0"/>
      <fieldGroup base="22">
        <rangePr groupBy="months" autoEnd="1" autoStart="1" startDate="2019-01-28T06:00:07.000" endDate="2019-02-19T19:29:33.000"/>
        <groupItems count="14">
          <s v="&lt;1/28/2019"/>
          <s v="Jan"/>
          <s v="Feb"/>
          <s v="Mar"/>
          <s v="Apr"/>
          <s v="May"/>
          <s v="Jun"/>
          <s v="Jul"/>
          <s v="Aug"/>
          <s v="Sep"/>
          <s v="Oct"/>
          <s v="Nov"/>
          <s v="Dec"/>
          <s v="&gt;2/19/2019"/>
        </groupItems>
      </fieldGroup>
    </cacheField>
    <cacheField name="Years" databaseField="0">
      <sharedItems containsMixedTypes="0" count="0"/>
      <fieldGroup base="22">
        <rangePr groupBy="years" autoEnd="1" autoStart="1" startDate="2019-01-28T06:00:07.000" endDate="2019-02-19T19:29:33.000"/>
        <groupItems count="3">
          <s v="&lt;1/28/2019"/>
          <s v="2019"/>
          <s v="&gt;2/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1">
  <r>
    <s v="radhunair"/>
    <s v="eddieisted"/>
    <m/>
    <m/>
    <m/>
    <m/>
    <m/>
    <m/>
    <m/>
    <m/>
    <s v="No"/>
    <n v="3"/>
    <m/>
    <m/>
    <x v="0"/>
    <d v="2019-02-06T02:00:53.000"/>
    <s v="Another great start to our Masters Certificate in Project Management #MCPM with a fantastic new cohort #ExecEd .@GustavsonUVic .@ExecProgsUVic .@uvic .@execprog .@LandDoug .@dbarrett1 .@eddieisted https://t.co/LRYW28MBXk"/>
    <m/>
    <m/>
    <x v="0"/>
    <s v="https://pbs.twimg.com/media/Dyr_EzXV4AMz1EQ.jpg"/>
    <s v="https://pbs.twimg.com/media/Dyr_EzXV4AMz1EQ.jpg"/>
    <x v="0"/>
    <s v="https://twitter.com/#!/radhunair/status/1092966326186893314"/>
    <m/>
    <m/>
    <s v="1092966326186893314"/>
    <m/>
    <b v="0"/>
    <n v="3"/>
    <s v=""/>
    <b v="0"/>
    <s v="en"/>
    <m/>
    <s v=""/>
    <b v="0"/>
    <n v="0"/>
    <s v=""/>
    <s v="Twitter for Android"/>
    <b v="0"/>
    <s v="1092966326186893314"/>
    <s v="Tweet"/>
    <n v="0"/>
    <n v="0"/>
    <m/>
    <m/>
    <m/>
    <m/>
    <m/>
    <m/>
    <m/>
    <m/>
    <n v="1"/>
    <s v="4"/>
    <s v="4"/>
    <m/>
    <m/>
    <m/>
    <m/>
    <m/>
    <m/>
    <m/>
    <m/>
    <m/>
  </r>
  <r>
    <s v="efmdnews"/>
    <s v="kevinanselmo"/>
    <m/>
    <m/>
    <m/>
    <m/>
    <m/>
    <m/>
    <m/>
    <m/>
    <s v="No"/>
    <n v="10"/>
    <m/>
    <m/>
    <x v="0"/>
    <d v="2019-02-06T09:27:01.000"/>
    <s v="RT @kevinanselmo: Fascinating to hear the story of how a national telecommunications company launched its own MBA program and the ROI that…"/>
    <m/>
    <m/>
    <x v="1"/>
    <m/>
    <s v="http://pbs.twimg.com/profile_images/1071153407644364800/c9SmllZn_normal.jpg"/>
    <x v="1"/>
    <s v="https://twitter.com/#!/efmdnews/status/1093078598930579456"/>
    <m/>
    <m/>
    <s v="1093078598930579456"/>
    <m/>
    <b v="0"/>
    <n v="0"/>
    <s v=""/>
    <b v="0"/>
    <s v="en"/>
    <m/>
    <s v=""/>
    <b v="0"/>
    <n v="1"/>
    <s v="1090597603522289666"/>
    <s v="Twitter Web Client"/>
    <b v="0"/>
    <s v="1090597603522289666"/>
    <s v="Tweet"/>
    <n v="0"/>
    <n v="0"/>
    <m/>
    <m/>
    <m/>
    <m/>
    <m/>
    <m/>
    <m/>
    <m/>
    <n v="1"/>
    <s v="7"/>
    <s v="7"/>
    <n v="1"/>
    <n v="4.545454545454546"/>
    <n v="0"/>
    <n v="0"/>
    <n v="0"/>
    <n v="0"/>
    <n v="21"/>
    <n v="95.45454545454545"/>
    <n v="22"/>
  </r>
  <r>
    <s v="learnpatch"/>
    <s v="dpontefract"/>
    <m/>
    <m/>
    <m/>
    <m/>
    <m/>
    <m/>
    <m/>
    <m/>
    <s v="No"/>
    <n v="11"/>
    <m/>
    <m/>
    <x v="0"/>
    <d v="2019-02-06T10:15:06.000"/>
    <s v="MT @kevinanselmo: Fascinating to hear the story of how a national telecomms company launched its own MBA program and the ROI that was generated. Listen to @dpontefract share the journey on the Learning and Development Stories podcast. #MBA #execed https://t.co/32nzUu6VD4"/>
    <s v="http://experientialcommunications.com/launching-a-corporate-mba-program/"/>
    <s v="experientialcommunications.com"/>
    <x v="2"/>
    <m/>
    <s v="http://pbs.twimg.com/profile_images/2160199293/Logo_Small_normal.jpg"/>
    <x v="2"/>
    <s v="https://twitter.com/#!/learnpatch/status/1093090703209582592"/>
    <m/>
    <m/>
    <s v="1093090703209582592"/>
    <m/>
    <b v="0"/>
    <n v="1"/>
    <s v=""/>
    <b v="0"/>
    <s v="en"/>
    <m/>
    <s v=""/>
    <b v="0"/>
    <n v="0"/>
    <s v=""/>
    <s v="Hootsuite Inc."/>
    <b v="0"/>
    <s v="1093090703209582592"/>
    <s v="Tweet"/>
    <n v="0"/>
    <n v="0"/>
    <m/>
    <m/>
    <m/>
    <m/>
    <m/>
    <m/>
    <m/>
    <m/>
    <n v="1"/>
    <s v="7"/>
    <s v="7"/>
    <n v="1"/>
    <n v="2.5641025641025643"/>
    <n v="0"/>
    <n v="0"/>
    <n v="0"/>
    <n v="0"/>
    <n v="38"/>
    <n v="97.43589743589743"/>
    <n v="39"/>
  </r>
  <r>
    <s v="giambiasi"/>
    <s v="thjeanjean"/>
    <m/>
    <m/>
    <m/>
    <m/>
    <m/>
    <m/>
    <m/>
    <m/>
    <s v="No"/>
    <n v="13"/>
    <m/>
    <m/>
    <x v="0"/>
    <d v="2019-02-06T10:23:43.000"/>
    <s v="RT @ThJeanjean: The Design Thinking and Lean #Startup  Models Are Broken. Here Is the #Innovation  Vortex! https://t.co/MGL0hxOzYE  #develo…"/>
    <s v="https://medium.com/@jurgenappelo/the-design-thinking-and-lean-startup-models-are-broken-here-is-the-innovation-vortex-43592a4414d"/>
    <s v="medium.com"/>
    <x v="3"/>
    <m/>
    <s v="http://pbs.twimg.com/profile_images/456736728544317440/xO4qBpuS_normal.jpeg"/>
    <x v="3"/>
    <s v="https://twitter.com/#!/giambiasi/status/1093092868338667520"/>
    <m/>
    <m/>
    <s v="1093092868338667520"/>
    <m/>
    <b v="0"/>
    <n v="0"/>
    <s v=""/>
    <b v="0"/>
    <s v="en"/>
    <m/>
    <s v=""/>
    <b v="0"/>
    <n v="2"/>
    <s v="1092830256531193856"/>
    <s v="Twitter for Android"/>
    <b v="0"/>
    <s v="1092830256531193856"/>
    <s v="Tweet"/>
    <n v="0"/>
    <n v="0"/>
    <m/>
    <m/>
    <m/>
    <m/>
    <m/>
    <m/>
    <m/>
    <m/>
    <n v="1"/>
    <s v="1"/>
    <s v="1"/>
    <n v="2"/>
    <n v="11.764705882352942"/>
    <n v="1"/>
    <n v="5.882352941176471"/>
    <n v="0"/>
    <n v="0"/>
    <n v="14"/>
    <n v="82.3529411764706"/>
    <n v="17"/>
  </r>
  <r>
    <s v="essecknowledge"/>
    <s v="essec"/>
    <m/>
    <m/>
    <m/>
    <m/>
    <m/>
    <m/>
    <m/>
    <m/>
    <s v="No"/>
    <n v="14"/>
    <m/>
    <m/>
    <x v="0"/>
    <d v="2019-02-06T12:58:25.000"/>
    <s v="RT @essec: J-10 : La #JPOESSEC Executive Education approche à grands pas ! Participez à la journée dédiée aux managers, cadres et entrepren…"/>
    <m/>
    <m/>
    <x v="4"/>
    <m/>
    <s v="http://pbs.twimg.com/profile_images/696974100040970240/FNZzko2F_normal.jpg"/>
    <x v="4"/>
    <s v="https://twitter.com/#!/essecknowledge/status/1093131800753389571"/>
    <m/>
    <m/>
    <s v="1093131800753389571"/>
    <m/>
    <b v="0"/>
    <n v="0"/>
    <s v=""/>
    <b v="0"/>
    <s v="fr"/>
    <m/>
    <s v=""/>
    <b v="0"/>
    <n v="1"/>
    <s v="1093117101802442752"/>
    <s v="Twitter Web Client"/>
    <b v="0"/>
    <s v="1093117101802442752"/>
    <s v="Tweet"/>
    <n v="0"/>
    <n v="0"/>
    <m/>
    <m/>
    <m/>
    <m/>
    <m/>
    <m/>
    <m/>
    <m/>
    <n v="1"/>
    <s v="2"/>
    <s v="2"/>
    <n v="0"/>
    <n v="0"/>
    <n v="0"/>
    <n v="0"/>
    <n v="0"/>
    <n v="0"/>
    <n v="22"/>
    <n v="100"/>
    <n v="22"/>
  </r>
  <r>
    <s v="karmenblackwood"/>
    <s v="capilanou"/>
    <m/>
    <m/>
    <m/>
    <m/>
    <m/>
    <m/>
    <m/>
    <m/>
    <s v="No"/>
    <n v="15"/>
    <m/>
    <m/>
    <x v="0"/>
    <d v="2019-02-06T22:23:28.000"/>
    <s v="Enjoyed visiting my former team &amp;amp; division of @CapU_CS &amp;amp; @CapUExecEd at @CapilanoU this afternoon! I’ll always love this awesome team &amp;amp; feel proud of CSEE! #ContinuingStudies #ExecutiveEducation #ExecEd #CapilanoU #CapU #NorthVan https://t.co/mwJL9P1O34"/>
    <m/>
    <m/>
    <x v="5"/>
    <s v="https://pbs.twimg.com/media/DywWujfV4AAfxGW.jpg"/>
    <s v="https://pbs.twimg.com/media/DywWujfV4AAfxGW.jpg"/>
    <x v="5"/>
    <s v="https://twitter.com/#!/karmenblackwood/status/1093274000640241664"/>
    <m/>
    <m/>
    <s v="1093274000640241664"/>
    <m/>
    <b v="0"/>
    <n v="0"/>
    <s v=""/>
    <b v="0"/>
    <s v="en"/>
    <m/>
    <s v=""/>
    <b v="0"/>
    <n v="1"/>
    <s v=""/>
    <s v="Twitter for iPhone"/>
    <b v="0"/>
    <s v="1093274000640241664"/>
    <s v="Tweet"/>
    <n v="0"/>
    <n v="0"/>
    <m/>
    <m/>
    <m/>
    <m/>
    <m/>
    <m/>
    <m/>
    <m/>
    <n v="1"/>
    <s v="8"/>
    <s v="8"/>
    <m/>
    <m/>
    <m/>
    <m/>
    <m/>
    <m/>
    <m/>
    <m/>
    <m/>
  </r>
  <r>
    <s v="northvanrt"/>
    <s v="capilanou"/>
    <m/>
    <m/>
    <m/>
    <m/>
    <m/>
    <m/>
    <m/>
    <m/>
    <s v="No"/>
    <n v="16"/>
    <m/>
    <m/>
    <x v="0"/>
    <d v="2019-02-06T22:24:05.000"/>
    <s v="RT @KarmenBlackwood: Enjoyed visiting my former team &amp;amp; division of @CapU_CS &amp;amp; @CapUExecEd at @CapilanoU this afternoon! I’ll always love th…"/>
    <m/>
    <m/>
    <x v="1"/>
    <m/>
    <s v="http://pbs.twimg.com/profile_images/1024403733713756160/zfyW9SAJ_normal.jpg"/>
    <x v="6"/>
    <s v="https://twitter.com/#!/northvanrt/status/1093274156907532289"/>
    <m/>
    <m/>
    <s v="1093274156907532289"/>
    <m/>
    <b v="0"/>
    <n v="0"/>
    <s v=""/>
    <b v="0"/>
    <s v="en"/>
    <m/>
    <s v=""/>
    <b v="0"/>
    <n v="1"/>
    <s v="1093274000640241664"/>
    <s v="NorthVan Retweeter"/>
    <b v="0"/>
    <s v="1093274000640241664"/>
    <s v="Tweet"/>
    <n v="0"/>
    <n v="0"/>
    <m/>
    <m/>
    <m/>
    <m/>
    <m/>
    <m/>
    <m/>
    <m/>
    <n v="1"/>
    <s v="8"/>
    <s v="8"/>
    <m/>
    <m/>
    <m/>
    <m/>
    <m/>
    <m/>
    <m/>
    <m/>
    <m/>
  </r>
  <r>
    <s v="studyatieseg"/>
    <s v="iesegexecutive"/>
    <m/>
    <m/>
    <m/>
    <m/>
    <m/>
    <m/>
    <m/>
    <m/>
    <s v="No"/>
    <n v="22"/>
    <m/>
    <m/>
    <x v="0"/>
    <d v="2019-02-07T09:54:08.000"/>
    <s v="Take a look at this amazing #IESEGExperience - the Executive Education program Leader@McCain co-designed with @IESEG ⬇️ #ExecEd @IESEGExecutive https://t.co/22vwcKWjfP"/>
    <m/>
    <m/>
    <x v="6"/>
    <s v="https://pbs.twimg.com/ext_tw_video_thumb/1093444964401455104/pu/img/loRb8OM6lYag6EQN.jpg"/>
    <s v="https://pbs.twimg.com/ext_tw_video_thumb/1093444964401455104/pu/img/loRb8OM6lYag6EQN.jpg"/>
    <x v="7"/>
    <s v="https://twitter.com/#!/studyatieseg/status/1093447810895233026"/>
    <m/>
    <m/>
    <s v="1093447810895233026"/>
    <m/>
    <b v="0"/>
    <n v="1"/>
    <s v=""/>
    <b v="0"/>
    <s v="en"/>
    <m/>
    <s v=""/>
    <b v="0"/>
    <n v="1"/>
    <s v=""/>
    <s v="Twitter Web Client"/>
    <b v="0"/>
    <s v="1093447810895233026"/>
    <s v="Tweet"/>
    <n v="0"/>
    <n v="0"/>
    <m/>
    <m/>
    <m/>
    <m/>
    <m/>
    <m/>
    <m/>
    <m/>
    <n v="1"/>
    <s v="11"/>
    <s v="11"/>
    <m/>
    <m/>
    <m/>
    <m/>
    <m/>
    <m/>
    <m/>
    <m/>
    <m/>
  </r>
  <r>
    <s v="mick_le_priol"/>
    <s v="thjeanjean"/>
    <m/>
    <m/>
    <m/>
    <m/>
    <m/>
    <m/>
    <m/>
    <m/>
    <s v="No"/>
    <n v="23"/>
    <m/>
    <m/>
    <x v="0"/>
    <d v="2019-02-07T13:35:59.000"/>
    <s v="#Twelcome et bon après-midi, @ThJeanjean ! #Essec #ExecEd"/>
    <m/>
    <m/>
    <x v="7"/>
    <m/>
    <s v="http://pbs.twimg.com/profile_images/676775321325191171/CmGKYzkP_normal.jpg"/>
    <x v="8"/>
    <s v="https://twitter.com/#!/mick_le_priol/status/1093503642735390720"/>
    <m/>
    <m/>
    <s v="1093503642735390720"/>
    <m/>
    <b v="0"/>
    <n v="0"/>
    <s v=""/>
    <b v="0"/>
    <s v="fr"/>
    <m/>
    <s v=""/>
    <b v="0"/>
    <n v="0"/>
    <s v=""/>
    <s v="Twitter for Android"/>
    <b v="0"/>
    <s v="1093503642735390720"/>
    <s v="Tweet"/>
    <n v="0"/>
    <n v="0"/>
    <m/>
    <m/>
    <m/>
    <m/>
    <m/>
    <m/>
    <m/>
    <m/>
    <n v="1"/>
    <s v="1"/>
    <s v="1"/>
    <n v="0"/>
    <n v="0"/>
    <n v="0"/>
    <n v="0"/>
    <n v="0"/>
    <n v="0"/>
    <n v="8"/>
    <n v="100"/>
    <n v="8"/>
  </r>
  <r>
    <s v="libertytude"/>
    <s v="thjeanjean"/>
    <m/>
    <m/>
    <m/>
    <m/>
    <m/>
    <m/>
    <m/>
    <m/>
    <s v="No"/>
    <n v="24"/>
    <m/>
    <m/>
    <x v="0"/>
    <d v="2019-02-07T16:06:45.000"/>
    <s v="RT @ThJeanjean: Compétences professionnelles exigées des maîtres d’apprentissage et médiation en matière d’apprentissage dans le secteur pu…"/>
    <m/>
    <m/>
    <x v="1"/>
    <m/>
    <s v="http://pbs.twimg.com/profile_images/1093469252726738945/DHf_yrPH_normal.jpg"/>
    <x v="9"/>
    <s v="https://twitter.com/#!/libertytude/status/1093541585646731267"/>
    <m/>
    <m/>
    <s v="1093541585646731267"/>
    <m/>
    <b v="0"/>
    <n v="0"/>
    <s v=""/>
    <b v="0"/>
    <s v="fr"/>
    <m/>
    <s v=""/>
    <b v="0"/>
    <n v="1"/>
    <s v="1093388923525623808"/>
    <s v="Twitter Web Client"/>
    <b v="0"/>
    <s v="1093388923525623808"/>
    <s v="Tweet"/>
    <n v="0"/>
    <n v="0"/>
    <m/>
    <m/>
    <m/>
    <m/>
    <m/>
    <m/>
    <m/>
    <m/>
    <n v="1"/>
    <s v="1"/>
    <s v="1"/>
    <n v="0"/>
    <n v="0"/>
    <n v="0"/>
    <n v="0"/>
    <n v="0"/>
    <n v="0"/>
    <n v="19"/>
    <n v="100"/>
    <n v="19"/>
  </r>
  <r>
    <s v="1malachid"/>
    <s v="thjeanjean"/>
    <m/>
    <m/>
    <m/>
    <m/>
    <m/>
    <m/>
    <m/>
    <m/>
    <s v="No"/>
    <n v="25"/>
    <m/>
    <m/>
    <x v="0"/>
    <d v="2019-02-07T19:20:49.000"/>
    <s v="RT @ThJeanjean: How Leaders And Employees Should Harness The Power Of Mentorship https://t.co/7tKoF7eJhG  #technology  #execed  #formpro ht…"/>
    <s v="https://www.forbes.com/sites/forbeshumanresourcescouncil/2018/10/26/how-leaders-and-employees-should-harness-the-power-of-mentorship/"/>
    <s v="forbes.com"/>
    <x v="8"/>
    <m/>
    <s v="http://pbs.twimg.com/profile_images/555513944383553536/p7lZEXh1_normal.jpeg"/>
    <x v="10"/>
    <s v="https://twitter.com/#!/1malachid/status/1093590422528630786"/>
    <m/>
    <m/>
    <s v="1093590422528630786"/>
    <m/>
    <b v="0"/>
    <n v="0"/>
    <s v=""/>
    <b v="0"/>
    <s v="en"/>
    <m/>
    <s v=""/>
    <b v="0"/>
    <n v="1"/>
    <s v="1093555021994696705"/>
    <s v="Twitter Web Client"/>
    <b v="0"/>
    <s v="1093555021994696705"/>
    <s v="Tweet"/>
    <n v="0"/>
    <n v="0"/>
    <m/>
    <m/>
    <m/>
    <m/>
    <m/>
    <m/>
    <m/>
    <m/>
    <n v="3"/>
    <s v="1"/>
    <s v="1"/>
    <n v="0"/>
    <n v="0"/>
    <n v="0"/>
    <n v="0"/>
    <n v="0"/>
    <n v="0"/>
    <n v="16"/>
    <n v="100"/>
    <n v="16"/>
  </r>
  <r>
    <s v="1malachid"/>
    <s v="thjeanjean"/>
    <m/>
    <m/>
    <m/>
    <m/>
    <m/>
    <m/>
    <m/>
    <m/>
    <s v="No"/>
    <n v="26"/>
    <m/>
    <m/>
    <x v="0"/>
    <d v="2019-02-07T19:20:58.000"/>
    <s v="RT @ThJeanjean: The Design Thinking and Lean #Startup  Models Are Broken. Here Is the #Innovation  Vortex! https://t.co/MGL0hxOzYE  #develo…"/>
    <s v="https://medium.com/@jurgenappelo/the-design-thinking-and-lean-startup-models-are-broken-here-is-the-innovation-vortex-43592a4414d"/>
    <s v="medium.com"/>
    <x v="3"/>
    <m/>
    <s v="http://pbs.twimg.com/profile_images/555513944383553536/p7lZEXh1_normal.jpeg"/>
    <x v="11"/>
    <s v="https://twitter.com/#!/1malachid/status/1093590459249762304"/>
    <m/>
    <m/>
    <s v="1093590459249762304"/>
    <m/>
    <b v="0"/>
    <n v="0"/>
    <s v=""/>
    <b v="0"/>
    <s v="en"/>
    <m/>
    <s v=""/>
    <b v="0"/>
    <n v="2"/>
    <s v="1092830256531193856"/>
    <s v="Twitter Web Client"/>
    <b v="0"/>
    <s v="1092830256531193856"/>
    <s v="Tweet"/>
    <n v="0"/>
    <n v="0"/>
    <m/>
    <m/>
    <m/>
    <m/>
    <m/>
    <m/>
    <m/>
    <m/>
    <n v="3"/>
    <s v="1"/>
    <s v="1"/>
    <n v="2"/>
    <n v="11.764705882352942"/>
    <n v="1"/>
    <n v="5.882352941176471"/>
    <n v="0"/>
    <n v="0"/>
    <n v="14"/>
    <n v="82.3529411764706"/>
    <n v="17"/>
  </r>
  <r>
    <s v="1malachid"/>
    <s v="thjeanjean"/>
    <m/>
    <m/>
    <m/>
    <m/>
    <m/>
    <m/>
    <m/>
    <m/>
    <s v="No"/>
    <n v="27"/>
    <m/>
    <m/>
    <x v="0"/>
    <d v="2019-02-07T19:21:05.000"/>
    <s v="RT @ThJeanjean: Science Has Just Confirmed That If You're Not Outside Your Comfort Zone, You're Not Learning https://t.co/YOzsIReXLY  #rese…"/>
    <s v="https://www.inc.com/jessica-stillman/want-to-learn-faster-make-your-life-more-unpredictable.html"/>
    <s v="inc.com"/>
    <x v="1"/>
    <m/>
    <s v="http://pbs.twimg.com/profile_images/555513944383553536/p7lZEXh1_normal.jpeg"/>
    <x v="12"/>
    <s v="https://twitter.com/#!/1malachid/status/1093590490321219584"/>
    <m/>
    <m/>
    <s v="1093590490321219584"/>
    <m/>
    <b v="0"/>
    <n v="0"/>
    <s v=""/>
    <b v="0"/>
    <s v="en"/>
    <m/>
    <s v=""/>
    <b v="0"/>
    <n v="1"/>
    <s v="1092664148503089157"/>
    <s v="Twitter Web Client"/>
    <b v="0"/>
    <s v="1092664148503089157"/>
    <s v="Tweet"/>
    <n v="0"/>
    <n v="0"/>
    <m/>
    <m/>
    <m/>
    <m/>
    <m/>
    <m/>
    <m/>
    <m/>
    <n v="3"/>
    <s v="1"/>
    <s v="1"/>
    <n v="1"/>
    <n v="5.555555555555555"/>
    <n v="0"/>
    <n v="0"/>
    <n v="0"/>
    <n v="0"/>
    <n v="17"/>
    <n v="94.44444444444444"/>
    <n v="18"/>
  </r>
  <r>
    <s v="kevinanselmo"/>
    <s v="dpontefract"/>
    <m/>
    <m/>
    <m/>
    <m/>
    <m/>
    <m/>
    <m/>
    <m/>
    <s v="No"/>
    <n v="28"/>
    <m/>
    <m/>
    <x v="0"/>
    <d v="2019-01-30T13:08:25.000"/>
    <s v="Fascinating to hear the story of how a national telecommunications company launched its own MBA program and the ROI that was generated. Listen to @dpontefract share the journey on episode 13 of the Learning and Development Stories podcast. #MBA #execed https://t.co/j0zyNin3dU"/>
    <s v="http://experientialcommunications.com/launching-a-corporate-mba-program/"/>
    <s v="experientialcommunications.com"/>
    <x v="2"/>
    <m/>
    <s v="http://pbs.twimg.com/profile_images/588500113007333379/rdvSwfWO_normal.jpg"/>
    <x v="13"/>
    <s v="https://twitter.com/#!/kevinanselmo/status/1090597603522289666"/>
    <m/>
    <m/>
    <s v="1090597603522289666"/>
    <m/>
    <b v="0"/>
    <n v="0"/>
    <s v=""/>
    <b v="0"/>
    <s v="en"/>
    <m/>
    <s v=""/>
    <b v="0"/>
    <n v="1"/>
    <s v=""/>
    <s v="Twitter Web Client"/>
    <b v="0"/>
    <s v="1090597603522289666"/>
    <s v="Retweet"/>
    <n v="0"/>
    <n v="0"/>
    <m/>
    <m/>
    <m/>
    <m/>
    <m/>
    <m/>
    <m/>
    <m/>
    <n v="1"/>
    <s v="7"/>
    <s v="7"/>
    <n v="1"/>
    <n v="2.5"/>
    <n v="0"/>
    <n v="0"/>
    <n v="0"/>
    <n v="0"/>
    <n v="39"/>
    <n v="97.5"/>
    <n v="40"/>
  </r>
  <r>
    <s v="kevinanselmo"/>
    <s v="telus"/>
    <m/>
    <m/>
    <m/>
    <m/>
    <m/>
    <m/>
    <m/>
    <m/>
    <s v="No"/>
    <n v="29"/>
    <m/>
    <m/>
    <x v="0"/>
    <d v="2019-02-08T19:10:09.000"/>
    <s v="Impact at @TELUS. Story via this podcast. #MBA #CorporateLearning #ExecEd https://t.co/j0zyNin3dU https://t.co/WBFYVmCiQ9"/>
    <s v="http://experientialcommunications.com/launching-a-corporate-mba-program/"/>
    <s v="experientialcommunications.com"/>
    <x v="9"/>
    <s v="https://pbs.twimg.com/media/Dy59wQBU8AA_L_a.jpg"/>
    <s v="https://pbs.twimg.com/media/Dy59wQBU8AA_L_a.jpg"/>
    <x v="14"/>
    <s v="https://twitter.com/#!/kevinanselmo/status/1093950127214153728"/>
    <m/>
    <m/>
    <s v="1093950127214153728"/>
    <m/>
    <b v="0"/>
    <n v="0"/>
    <s v=""/>
    <b v="0"/>
    <s v="en"/>
    <m/>
    <s v=""/>
    <b v="0"/>
    <n v="0"/>
    <s v=""/>
    <s v="Twitter Web Client"/>
    <b v="0"/>
    <s v="1093950127214153728"/>
    <s v="Tweet"/>
    <n v="0"/>
    <n v="0"/>
    <m/>
    <m/>
    <m/>
    <m/>
    <m/>
    <m/>
    <m/>
    <m/>
    <n v="1"/>
    <s v="7"/>
    <s v="7"/>
    <n v="0"/>
    <n v="0"/>
    <n v="0"/>
    <n v="0"/>
    <n v="0"/>
    <n v="0"/>
    <n v="10"/>
    <n v="100"/>
    <n v="10"/>
  </r>
  <r>
    <s v="funstreets"/>
    <s v="execedcourses"/>
    <m/>
    <m/>
    <m/>
    <m/>
    <m/>
    <m/>
    <m/>
    <m/>
    <s v="No"/>
    <n v="30"/>
    <m/>
    <m/>
    <x v="0"/>
    <d v="2019-02-09T21:13:57.000"/>
    <s v="RT @ExecEdCourses: Improve your Healthcare skills w/ The Innovative Health Care Leader: From Design Thinking to Personal Lead... https://t.…"/>
    <m/>
    <m/>
    <x v="1"/>
    <m/>
    <s v="http://pbs.twimg.com/profile_images/718718334468894720/hCl7Apn-_normal.jpg"/>
    <x v="15"/>
    <s v="https://twitter.com/#!/funstreets/status/1094343670344699904"/>
    <m/>
    <m/>
    <s v="1094343670344699904"/>
    <m/>
    <b v="0"/>
    <n v="0"/>
    <s v=""/>
    <b v="0"/>
    <s v="en"/>
    <m/>
    <s v=""/>
    <b v="0"/>
    <n v="1"/>
    <s v="1094343507290972160"/>
    <s v="Arts Retweet"/>
    <b v="0"/>
    <s v="1094343507290972160"/>
    <s v="Tweet"/>
    <n v="0"/>
    <n v="0"/>
    <m/>
    <m/>
    <m/>
    <m/>
    <m/>
    <m/>
    <m/>
    <m/>
    <n v="1"/>
    <s v="3"/>
    <s v="3"/>
    <n v="3"/>
    <n v="16.666666666666668"/>
    <n v="0"/>
    <n v="0"/>
    <n v="0"/>
    <n v="0"/>
    <n v="15"/>
    <n v="83.33333333333333"/>
    <n v="18"/>
  </r>
  <r>
    <s v="ralmahruqy"/>
    <s v="thjeanjean"/>
    <m/>
    <m/>
    <m/>
    <m/>
    <m/>
    <m/>
    <m/>
    <m/>
    <s v="No"/>
    <n v="31"/>
    <m/>
    <m/>
    <x v="0"/>
    <d v="2019-02-10T17:23:45.000"/>
    <s v="RT @ThJeanjean: #Talent , Not Gender, Should Be The Focus Of Diversity And Inclusion Interventions https://t.co/Evt7p8mHQX  #leadership  #e…"/>
    <s v="https://www.forbes.com/sites/tomaspremuzic/2018/12/09/talent-not-gender-should-be-the-focus-of-leadership-selection-and-development-interventions/"/>
    <s v="forbes.com"/>
    <x v="10"/>
    <m/>
    <s v="http://pbs.twimg.com/profile_images/698438604490670080/u1HGGFZx_normal.jpg"/>
    <x v="16"/>
    <s v="https://twitter.com/#!/ralmahruqy/status/1094648126823120898"/>
    <m/>
    <m/>
    <s v="1094648126823120898"/>
    <m/>
    <b v="0"/>
    <n v="0"/>
    <s v=""/>
    <b v="0"/>
    <s v="en"/>
    <m/>
    <s v=""/>
    <b v="0"/>
    <n v="1"/>
    <s v="1093751313584799744"/>
    <s v="Twitter for iPhone"/>
    <b v="0"/>
    <s v="1093751313584799744"/>
    <s v="Tweet"/>
    <n v="0"/>
    <n v="0"/>
    <m/>
    <m/>
    <m/>
    <m/>
    <m/>
    <m/>
    <m/>
    <m/>
    <n v="1"/>
    <s v="1"/>
    <s v="1"/>
    <n v="1"/>
    <n v="6.25"/>
    <n v="0"/>
    <n v="0"/>
    <n v="0"/>
    <n v="0"/>
    <n v="15"/>
    <n v="93.75"/>
    <n v="16"/>
  </r>
  <r>
    <s v="mestresegolene"/>
    <s v="thjeanjean"/>
    <m/>
    <m/>
    <m/>
    <m/>
    <m/>
    <m/>
    <m/>
    <m/>
    <s v="No"/>
    <n v="32"/>
    <m/>
    <m/>
    <x v="0"/>
    <d v="2019-02-12T11:21:26.000"/>
    <s v="RT @ThJeanjean: The Design Thinking and Lean #Startup  Models Are Broken. Here Is the #Innovation  Vortex! https://t.co/MGL0hxOzYE  #develo…"/>
    <s v="https://medium.com/@jurgenappelo/the-design-thinking-and-lean-startup-models-are-broken-here-is-the-innovation-vortex-43592a4414d"/>
    <s v="medium.com"/>
    <x v="3"/>
    <m/>
    <s v="http://pbs.twimg.com/profile_images/1059055500745162752/7Q56zuxa_normal.jpg"/>
    <x v="17"/>
    <s v="https://twitter.com/#!/mestresegolene/status/1095281723225632768"/>
    <m/>
    <m/>
    <s v="1095281723225632768"/>
    <m/>
    <b v="0"/>
    <n v="0"/>
    <s v=""/>
    <b v="0"/>
    <s v="en"/>
    <m/>
    <s v=""/>
    <b v="0"/>
    <n v="3"/>
    <s v="1092830256531193856"/>
    <s v="Twitter for iPhone"/>
    <b v="0"/>
    <s v="1092830256531193856"/>
    <s v="Tweet"/>
    <n v="0"/>
    <n v="0"/>
    <m/>
    <m/>
    <m/>
    <m/>
    <m/>
    <m/>
    <m/>
    <m/>
    <n v="1"/>
    <s v="1"/>
    <s v="1"/>
    <n v="2"/>
    <n v="11.764705882352942"/>
    <n v="1"/>
    <n v="5.882352941176471"/>
    <n v="0"/>
    <n v="0"/>
    <n v="14"/>
    <n v="82.3529411764706"/>
    <n v="17"/>
  </r>
  <r>
    <s v="mbruceabbott"/>
    <s v="thjeanjean"/>
    <m/>
    <m/>
    <m/>
    <m/>
    <m/>
    <m/>
    <m/>
    <m/>
    <s v="No"/>
    <n v="33"/>
    <m/>
    <m/>
    <x v="1"/>
    <d v="2019-02-12T15:58:52.000"/>
    <s v="@ThJeanjean thx for the follow, Thomas! Great #ExecEd content on the feed. I look forward to reading some of the articles. Thanks!"/>
    <m/>
    <m/>
    <x v="11"/>
    <m/>
    <s v="http://pbs.twimg.com/profile_images/1205952780/Bruce2007-125Pixel_normal.jpg"/>
    <x v="18"/>
    <s v="https://twitter.com/#!/mbruceabbott/status/1095351539965878272"/>
    <m/>
    <m/>
    <s v="1095351539965878272"/>
    <m/>
    <b v="0"/>
    <n v="0"/>
    <s v="2249294731"/>
    <b v="0"/>
    <s v="en"/>
    <m/>
    <s v=""/>
    <b v="0"/>
    <n v="0"/>
    <s v=""/>
    <s v="Twitter for iPhone"/>
    <b v="0"/>
    <s v="1095351539965878272"/>
    <s v="Tweet"/>
    <n v="0"/>
    <n v="0"/>
    <m/>
    <m/>
    <m/>
    <m/>
    <m/>
    <m/>
    <m/>
    <m/>
    <n v="1"/>
    <s v="1"/>
    <s v="1"/>
    <n v="1"/>
    <n v="4.545454545454546"/>
    <n v="0"/>
    <n v="0"/>
    <n v="0"/>
    <n v="0"/>
    <n v="21"/>
    <n v="95.45454545454545"/>
    <n v="22"/>
  </r>
  <r>
    <s v="ajcbailey"/>
    <s v="brian"/>
    <m/>
    <m/>
    <m/>
    <m/>
    <m/>
    <m/>
    <m/>
    <m/>
    <s v="No"/>
    <n v="34"/>
    <m/>
    <m/>
    <x v="0"/>
    <d v="2019-02-11T17:33:50.000"/>
    <s v="fascinating article from @Brian Marshall highlighting something akin to an anthropology of organisational change. definitely worth a read #ashridge #hult #execed https://t.co/1RhBJHquun"/>
    <s v="https://lnkd.in/g3HFzdt"/>
    <s v="lnkd.in"/>
    <x v="12"/>
    <m/>
    <s v="http://pbs.twimg.com/profile_images/500819329/head_normal.jpg"/>
    <x v="19"/>
    <s v="https://twitter.com/#!/ajcbailey/status/1095013052213211136"/>
    <m/>
    <m/>
    <s v="1095013052213211136"/>
    <m/>
    <b v="0"/>
    <n v="0"/>
    <s v=""/>
    <b v="0"/>
    <s v="en"/>
    <m/>
    <s v=""/>
    <b v="0"/>
    <n v="0"/>
    <s v=""/>
    <s v="LinkedIn"/>
    <b v="0"/>
    <s v="1095013052213211136"/>
    <s v="Tweet"/>
    <n v="0"/>
    <n v="0"/>
    <m/>
    <m/>
    <m/>
    <m/>
    <m/>
    <m/>
    <m/>
    <m/>
    <n v="1"/>
    <s v="5"/>
    <s v="5"/>
    <n v="2"/>
    <n v="9.523809523809524"/>
    <n v="0"/>
    <n v="0"/>
    <n v="0"/>
    <n v="0"/>
    <n v="19"/>
    <n v="90.47619047619048"/>
    <n v="21"/>
  </r>
  <r>
    <s v="ajcbailey"/>
    <s v="ajcbailey"/>
    <m/>
    <m/>
    <m/>
    <m/>
    <m/>
    <m/>
    <m/>
    <m/>
    <s v="No"/>
    <n v="35"/>
    <m/>
    <m/>
    <x v="2"/>
    <d v="2019-02-12T17:17:57.000"/>
    <s v="We have a few fun surprises tomorrow at Learntech. See you there! #lt19uk #execed #ashridge #hult https://t.co/SKHVnD3cpA"/>
    <s v="https://lnkd.in/gRfsJgR"/>
    <s v="lnkd.in"/>
    <x v="13"/>
    <m/>
    <s v="http://pbs.twimg.com/profile_images/500819329/head_normal.jpg"/>
    <x v="20"/>
    <s v="https://twitter.com/#!/ajcbailey/status/1095371440805666819"/>
    <m/>
    <m/>
    <s v="1095371440805666819"/>
    <m/>
    <b v="0"/>
    <n v="1"/>
    <s v=""/>
    <b v="0"/>
    <s v="en"/>
    <m/>
    <s v=""/>
    <b v="0"/>
    <n v="1"/>
    <s v=""/>
    <s v="LinkedIn"/>
    <b v="0"/>
    <s v="1095371440805666819"/>
    <s v="Tweet"/>
    <n v="0"/>
    <n v="0"/>
    <m/>
    <m/>
    <m/>
    <m/>
    <m/>
    <m/>
    <m/>
    <m/>
    <n v="1"/>
    <s v="5"/>
    <s v="5"/>
    <n v="1"/>
    <n v="6.25"/>
    <n v="0"/>
    <n v="0"/>
    <n v="0"/>
    <n v="0"/>
    <n v="15"/>
    <n v="93.75"/>
    <n v="16"/>
  </r>
  <r>
    <s v="lt19uk"/>
    <s v="ajcbailey"/>
    <m/>
    <m/>
    <m/>
    <m/>
    <m/>
    <m/>
    <m/>
    <m/>
    <s v="No"/>
    <n v="36"/>
    <m/>
    <m/>
    <x v="0"/>
    <d v="2019-02-12T17:25:40.000"/>
    <s v="RT @ajcbailey: We have a few fun surprises tomorrow at Learntech. See you there! #lt19uk #execed #ashridge #hult https://t.co/SKHVnD3cpA"/>
    <s v="https://lnkd.in/gRfsJgR"/>
    <s v="lnkd.in"/>
    <x v="13"/>
    <m/>
    <s v="http://pbs.twimg.com/profile_images/1688746030/LT2012nodate180x180_normal.jpg"/>
    <x v="21"/>
    <s v="https://twitter.com/#!/lt19uk/status/1095373382290497536"/>
    <m/>
    <m/>
    <s v="1095373382290497536"/>
    <m/>
    <b v="0"/>
    <n v="0"/>
    <s v=""/>
    <b v="0"/>
    <s v="en"/>
    <m/>
    <s v=""/>
    <b v="0"/>
    <n v="1"/>
    <s v="1095371440805666819"/>
    <s v="Twitter for iPhone"/>
    <b v="0"/>
    <s v="1095371440805666819"/>
    <s v="Tweet"/>
    <n v="0"/>
    <n v="0"/>
    <m/>
    <m/>
    <m/>
    <m/>
    <m/>
    <m/>
    <m/>
    <m/>
    <n v="1"/>
    <s v="5"/>
    <s v="5"/>
    <n v="1"/>
    <n v="5.555555555555555"/>
    <n v="0"/>
    <n v="0"/>
    <n v="0"/>
    <n v="0"/>
    <n v="17"/>
    <n v="94.44444444444444"/>
    <n v="18"/>
  </r>
  <r>
    <s v="lt19uk"/>
    <s v="ashridge_biz"/>
    <m/>
    <m/>
    <m/>
    <m/>
    <m/>
    <m/>
    <m/>
    <m/>
    <s v="No"/>
    <n v="37"/>
    <m/>
    <m/>
    <x v="0"/>
    <d v="2019-02-12T17:24:16.000"/>
    <s v="RT @Ashridge_Biz: #TeamAshridge are looking forward to seeing you all tomorrow at Learning Technologies! https://t.co/yRUefE14aa_x000a__x000a_#lt19uk #…"/>
    <s v="https://www.hult.edu/en/executive-education/events/learning-technologies-13-14-feb/"/>
    <s v="hult.edu"/>
    <x v="14"/>
    <m/>
    <s v="http://pbs.twimg.com/profile_images/1688746030/LT2012nodate180x180_normal.jpg"/>
    <x v="22"/>
    <s v="https://twitter.com/#!/lt19uk/status/1095373029826351105"/>
    <m/>
    <m/>
    <s v="1095373029826351105"/>
    <m/>
    <b v="0"/>
    <n v="0"/>
    <s v=""/>
    <b v="0"/>
    <s v="en"/>
    <m/>
    <s v=""/>
    <b v="0"/>
    <n v="1"/>
    <s v="1095370291365203968"/>
    <s v="Twitter for iPhone"/>
    <b v="0"/>
    <s v="1095370291365203968"/>
    <s v="Tweet"/>
    <n v="0"/>
    <n v="0"/>
    <m/>
    <m/>
    <m/>
    <m/>
    <m/>
    <m/>
    <m/>
    <m/>
    <n v="1"/>
    <s v="5"/>
    <s v="5"/>
    <n v="0"/>
    <n v="0"/>
    <n v="0"/>
    <n v="0"/>
    <n v="0"/>
    <n v="0"/>
    <n v="15"/>
    <n v="100"/>
    <n v="15"/>
  </r>
  <r>
    <s v="infonutc"/>
    <s v="northwesternu"/>
    <m/>
    <m/>
    <m/>
    <m/>
    <m/>
    <m/>
    <m/>
    <m/>
    <s v="No"/>
    <n v="38"/>
    <m/>
    <m/>
    <x v="0"/>
    <d v="2019-02-11T04:30:09.000"/>
    <s v="Join @InfoNUTC MAY 20 - 22 for our Executive Education #Freight #Transportation &amp;amp; Logistics Program, &quot;Accelerating First to Last Mile&quot; - _x000a_https://t.co/yswj8ba1Ri #NUTC #professionaldevelopment #ExecEd @NorthwesternU @NorthwesternEng"/>
    <s v="https://www.transportation.northwestern.edu/education/executive-education/"/>
    <s v="northwestern.edu"/>
    <x v="15"/>
    <m/>
    <s v="http://pbs.twimg.com/profile_images/714888966789537795/ohH-U9hl_normal.jpg"/>
    <x v="23"/>
    <s v="https://twitter.com/#!/infonutc/status/1094815830838255618"/>
    <m/>
    <m/>
    <s v="1094815830838255618"/>
    <m/>
    <b v="0"/>
    <n v="2"/>
    <s v=""/>
    <b v="0"/>
    <s v="en"/>
    <m/>
    <s v=""/>
    <b v="0"/>
    <n v="2"/>
    <s v=""/>
    <s v="Twitter Web Client"/>
    <b v="0"/>
    <s v="1094815830838255618"/>
    <s v="Tweet"/>
    <n v="0"/>
    <n v="0"/>
    <m/>
    <m/>
    <m/>
    <m/>
    <m/>
    <m/>
    <m/>
    <m/>
    <n v="2"/>
    <s v="6"/>
    <s v="6"/>
    <m/>
    <m/>
    <m/>
    <m/>
    <m/>
    <m/>
    <m/>
    <m/>
    <m/>
  </r>
  <r>
    <s v="infonutc"/>
    <s v="northwesternu"/>
    <m/>
    <m/>
    <m/>
    <m/>
    <m/>
    <m/>
    <m/>
    <m/>
    <s v="No"/>
    <n v="39"/>
    <m/>
    <m/>
    <x v="0"/>
    <d v="2019-02-11T23:25:02.000"/>
    <s v="Check out @infoNUTC's latest #CompassNews  - https://t.co/18iMXNwhVN #transportation #research #NUTC @NorthwesternEng @NorthwesternU #ExecEd #TRBAM #TRB2019 https://t.co/JI2aK8Rbrp"/>
    <s v="https://mailchi.mp/northwestern/compass-2019-01"/>
    <s v="mailchi.mp"/>
    <x v="16"/>
    <s v="https://pbs.twimg.com/media/DzKU8yTWoAUbT7v.jpg"/>
    <s v="https://pbs.twimg.com/media/DzKU8yTWoAUbT7v.jpg"/>
    <x v="24"/>
    <s v="https://twitter.com/#!/infonutc/status/1095101433140121600"/>
    <m/>
    <m/>
    <s v="1095101433140121600"/>
    <m/>
    <b v="0"/>
    <n v="0"/>
    <s v=""/>
    <b v="0"/>
    <s v="en"/>
    <m/>
    <s v=""/>
    <b v="0"/>
    <n v="0"/>
    <s v=""/>
    <s v="MailChimp"/>
    <b v="0"/>
    <s v="1095101433140121600"/>
    <s v="Tweet"/>
    <n v="0"/>
    <n v="0"/>
    <m/>
    <m/>
    <m/>
    <m/>
    <m/>
    <m/>
    <m/>
    <m/>
    <n v="2"/>
    <s v="6"/>
    <s v="6"/>
    <m/>
    <m/>
    <m/>
    <m/>
    <m/>
    <m/>
    <m/>
    <m/>
    <m/>
  </r>
  <r>
    <s v="infonutc"/>
    <s v="northw"/>
    <m/>
    <m/>
    <m/>
    <m/>
    <m/>
    <m/>
    <m/>
    <m/>
    <s v="No"/>
    <n v="40"/>
    <m/>
    <m/>
    <x v="0"/>
    <d v="2019-02-12T22:14:13.000"/>
    <s v="RT @InfoNUTC: Check out @infoNUTC's latest #CompassNews  - https://t.co/18iMXNwhVN #transportation #research #NUTC @NorthwesternEng @Northw…"/>
    <s v="https://mailchi.mp/northwestern/compass-2019-01"/>
    <s v="mailchi.mp"/>
    <x v="17"/>
    <m/>
    <s v="http://pbs.twimg.com/profile_images/714888966789537795/ohH-U9hl_normal.jpg"/>
    <x v="25"/>
    <s v="https://twitter.com/#!/infonutc/status/1095445999181549568"/>
    <m/>
    <m/>
    <s v="1095445999181549568"/>
    <m/>
    <b v="0"/>
    <n v="0"/>
    <s v=""/>
    <b v="0"/>
    <s v="en"/>
    <m/>
    <s v=""/>
    <b v="0"/>
    <n v="2"/>
    <s v="1095101433140121600"/>
    <s v="Twitter Web Client"/>
    <b v="0"/>
    <s v="1095101433140121600"/>
    <s v="Tweet"/>
    <n v="0"/>
    <n v="0"/>
    <m/>
    <m/>
    <m/>
    <m/>
    <m/>
    <m/>
    <m/>
    <m/>
    <n v="1"/>
    <s v="6"/>
    <s v="6"/>
    <m/>
    <m/>
    <m/>
    <m/>
    <m/>
    <m/>
    <m/>
    <m/>
    <m/>
  </r>
  <r>
    <s v="just_joan"/>
    <s v="northw"/>
    <m/>
    <m/>
    <m/>
    <m/>
    <m/>
    <m/>
    <m/>
    <m/>
    <s v="No"/>
    <n v="41"/>
    <m/>
    <m/>
    <x v="0"/>
    <d v="2019-02-12T22:14:37.000"/>
    <s v="RT @InfoNUTC: Check out @infoNUTC's latest #CompassNews  - https://t.co/18iMXNwhVN #transportation #research #NUTC @NorthwesternEng @Northw…"/>
    <s v="https://mailchi.mp/northwestern/compass-2019-01"/>
    <s v="mailchi.mp"/>
    <x v="17"/>
    <m/>
    <s v="http://pbs.twimg.com/profile_images/677737251158274048/4FuLIToI_normal.jpg"/>
    <x v="26"/>
    <s v="https://twitter.com/#!/just_joan/status/1095446102436954112"/>
    <m/>
    <m/>
    <s v="1095446102436954112"/>
    <m/>
    <b v="0"/>
    <n v="0"/>
    <s v=""/>
    <b v="0"/>
    <s v="en"/>
    <m/>
    <s v=""/>
    <b v="0"/>
    <n v="2"/>
    <s v="1095101433140121600"/>
    <s v="Twitter Web Client"/>
    <b v="0"/>
    <s v="1095101433140121600"/>
    <s v="Tweet"/>
    <n v="0"/>
    <n v="0"/>
    <m/>
    <m/>
    <m/>
    <m/>
    <m/>
    <m/>
    <m/>
    <m/>
    <n v="1"/>
    <s v="6"/>
    <s v="6"/>
    <m/>
    <m/>
    <m/>
    <m/>
    <m/>
    <m/>
    <m/>
    <m/>
    <m/>
  </r>
  <r>
    <s v="infonutc"/>
    <s v="infonutc"/>
    <m/>
    <m/>
    <m/>
    <m/>
    <m/>
    <m/>
    <m/>
    <m/>
    <s v="No"/>
    <n v="46"/>
    <m/>
    <m/>
    <x v="2"/>
    <d v="2019-02-11T20:41:28.000"/>
    <s v="RT @InfoNUTC: Join @InfoNUTC MAY 20 - 22 for our Executive Education #Freight #Transportation &amp;amp; Logistics Program, &quot;Accelerating First to L…"/>
    <m/>
    <m/>
    <x v="18"/>
    <m/>
    <s v="http://pbs.twimg.com/profile_images/714888966789537795/ohH-U9hl_normal.jpg"/>
    <x v="27"/>
    <s v="https://twitter.com/#!/infonutc/status/1095060270093910017"/>
    <m/>
    <m/>
    <s v="1095060270093910017"/>
    <m/>
    <b v="0"/>
    <n v="0"/>
    <s v=""/>
    <b v="0"/>
    <s v="en"/>
    <m/>
    <s v=""/>
    <b v="0"/>
    <n v="2"/>
    <s v="1094815830838255618"/>
    <s v="Twitter Web Client"/>
    <b v="0"/>
    <s v="1094815830838255618"/>
    <s v="Tweet"/>
    <n v="0"/>
    <n v="0"/>
    <m/>
    <m/>
    <m/>
    <m/>
    <m/>
    <m/>
    <m/>
    <m/>
    <n v="1"/>
    <s v="6"/>
    <s v="6"/>
    <n v="0"/>
    <n v="0"/>
    <n v="0"/>
    <n v="0"/>
    <n v="0"/>
    <n v="0"/>
    <n v="20"/>
    <n v="100"/>
    <n v="20"/>
  </r>
  <r>
    <s v="just_joan"/>
    <s v="infonutc"/>
    <m/>
    <m/>
    <m/>
    <m/>
    <m/>
    <m/>
    <m/>
    <m/>
    <s v="No"/>
    <n v="47"/>
    <m/>
    <m/>
    <x v="0"/>
    <d v="2019-02-11T21:20:30.000"/>
    <s v="RT @InfoNUTC: Join @InfoNUTC MAY 20 - 22 for our Executive Education #Freight #Transportation &amp;amp; Logistics Program, &quot;Accelerating First to L…"/>
    <m/>
    <m/>
    <x v="18"/>
    <m/>
    <s v="http://pbs.twimg.com/profile_images/677737251158274048/4FuLIToI_normal.jpg"/>
    <x v="28"/>
    <s v="https://twitter.com/#!/just_joan/status/1095070091975245824"/>
    <m/>
    <m/>
    <s v="1095070091975245824"/>
    <m/>
    <b v="0"/>
    <n v="0"/>
    <s v=""/>
    <b v="0"/>
    <s v="en"/>
    <m/>
    <s v=""/>
    <b v="0"/>
    <n v="2"/>
    <s v="1094815830838255618"/>
    <s v="Twitter Web Client"/>
    <b v="0"/>
    <s v="1094815830838255618"/>
    <s v="Tweet"/>
    <n v="0"/>
    <n v="0"/>
    <m/>
    <m/>
    <m/>
    <m/>
    <m/>
    <m/>
    <m/>
    <m/>
    <n v="2"/>
    <s v="6"/>
    <s v="6"/>
    <n v="0"/>
    <n v="0"/>
    <n v="0"/>
    <n v="0"/>
    <n v="0"/>
    <n v="0"/>
    <n v="20"/>
    <n v="100"/>
    <n v="20"/>
  </r>
  <r>
    <s v="arickeyes"/>
    <s v="thjeanjean"/>
    <m/>
    <m/>
    <m/>
    <m/>
    <m/>
    <m/>
    <m/>
    <m/>
    <s v="No"/>
    <n v="49"/>
    <m/>
    <m/>
    <x v="0"/>
    <d v="2019-02-13T06:00:25.000"/>
    <s v="RT @ThJeanjean: Are You Managing When You Should Be Coaching? Test Yourself With These Five Questions https://t.co/eBFm5UdNVg  #leadership…"/>
    <s v="https://www.forbes.com/sites/markmurphy/2019/01/27/are-you-managing-when-you-should-be-coaching-test-yourself-with-these-five-questions/"/>
    <s v="forbes.com"/>
    <x v="19"/>
    <m/>
    <s v="http://pbs.twimg.com/profile_images/486951178773622785/u6SLn_Zo_normal.jpeg"/>
    <x v="29"/>
    <s v="https://twitter.com/#!/arickeyes/status/1095563324266139648"/>
    <m/>
    <m/>
    <s v="1095563324266139648"/>
    <m/>
    <b v="0"/>
    <n v="0"/>
    <s v=""/>
    <b v="0"/>
    <s v="en"/>
    <m/>
    <s v=""/>
    <b v="0"/>
    <n v="1"/>
    <s v="1095563249574207494"/>
    <s v="a_HealthierLife-TM2"/>
    <b v="0"/>
    <s v="1095563249574207494"/>
    <s v="Tweet"/>
    <n v="0"/>
    <n v="0"/>
    <m/>
    <m/>
    <m/>
    <m/>
    <m/>
    <m/>
    <m/>
    <m/>
    <n v="1"/>
    <s v="1"/>
    <s v="1"/>
    <n v="0"/>
    <n v="0"/>
    <n v="0"/>
    <n v="0"/>
    <n v="0"/>
    <n v="0"/>
    <n v="17"/>
    <n v="100"/>
    <n v="17"/>
  </r>
  <r>
    <s v="p_ensarguet"/>
    <s v="thjeanjean"/>
    <m/>
    <m/>
    <m/>
    <m/>
    <m/>
    <m/>
    <m/>
    <m/>
    <s v="No"/>
    <n v="50"/>
    <m/>
    <m/>
    <x v="0"/>
    <d v="2019-02-13T06:59:08.000"/>
    <s v="RT @ThJeanjean: The Design Thinking and Lean #Startup  Models Are Broken. Here Is the #Innovation  Vortex! https://t.co/MGL0hxOzYE  #develo…"/>
    <s v="https://medium.com/@jurgenappelo/the-design-thinking-and-lean-startup-models-are-broken-here-is-the-innovation-vortex-43592a4414d"/>
    <s v="medium.com"/>
    <x v="3"/>
    <m/>
    <s v="http://pbs.twimg.com/profile_images/1019400743034523648/6lvBtzSf_normal.jpg"/>
    <x v="30"/>
    <s v="https://twitter.com/#!/p_ensarguet/status/1095578098865713152"/>
    <m/>
    <m/>
    <s v="1095578098865713152"/>
    <m/>
    <b v="0"/>
    <n v="0"/>
    <s v=""/>
    <b v="0"/>
    <s v="en"/>
    <m/>
    <s v=""/>
    <b v="0"/>
    <n v="4"/>
    <s v="1092830256531193856"/>
    <s v="Twitter for iPhone"/>
    <b v="0"/>
    <s v="1092830256531193856"/>
    <s v="Tweet"/>
    <n v="0"/>
    <n v="0"/>
    <m/>
    <m/>
    <m/>
    <m/>
    <m/>
    <m/>
    <m/>
    <m/>
    <n v="1"/>
    <s v="1"/>
    <s v="1"/>
    <n v="2"/>
    <n v="11.764705882352942"/>
    <n v="1"/>
    <n v="5.882352941176471"/>
    <n v="0"/>
    <n v="0"/>
    <n v="14"/>
    <n v="82.3529411764706"/>
    <n v="17"/>
  </r>
  <r>
    <s v="edhecmanagement"/>
    <s v="edhecalumni"/>
    <m/>
    <m/>
    <m/>
    <m/>
    <m/>
    <m/>
    <m/>
    <m/>
    <s v="No"/>
    <n v="51"/>
    <m/>
    <m/>
    <x v="0"/>
    <d v="2019-02-13T09:19:34.000"/>
    <s v="A 47 ans, @AresMarchand décide de réévaluer ses compétences et de s’adapter à un monde qui bouge vite =&amp;gt; Découvrez son témoignage #EDHECGMAP - formation accélérée pour dirigeants #EDHEC Paris _x000a_#leadership #management #ExecEd @EDHEC_BSchool @EdhecAlumni https://t.co/8F51243ryH"/>
    <m/>
    <m/>
    <x v="20"/>
    <s v="https://pbs.twimg.com/ext_tw_video_thumb/1095612723822542849/pu/img/B4VmNfQns6yzHzyh.jpg"/>
    <s v="https://pbs.twimg.com/ext_tw_video_thumb/1095612723822542849/pu/img/B4VmNfQns6yzHzyh.jpg"/>
    <x v="31"/>
    <s v="https://twitter.com/#!/edhecmanagement/status/1095613440348094464"/>
    <m/>
    <m/>
    <s v="1095613440348094464"/>
    <m/>
    <b v="0"/>
    <n v="0"/>
    <s v=""/>
    <b v="0"/>
    <s v="fr"/>
    <m/>
    <s v=""/>
    <b v="0"/>
    <n v="0"/>
    <s v=""/>
    <s v="Twitter Web Client"/>
    <b v="0"/>
    <s v="1095613440348094464"/>
    <s v="Tweet"/>
    <n v="0"/>
    <n v="0"/>
    <m/>
    <m/>
    <m/>
    <m/>
    <m/>
    <m/>
    <m/>
    <m/>
    <n v="1"/>
    <s v="10"/>
    <s v="10"/>
    <m/>
    <m/>
    <m/>
    <m/>
    <m/>
    <m/>
    <m/>
    <m/>
    <m/>
  </r>
  <r>
    <s v="edhecmanagement"/>
    <s v="edhec_bschool"/>
    <m/>
    <m/>
    <m/>
    <m/>
    <m/>
    <m/>
    <m/>
    <m/>
    <s v="No"/>
    <n v="52"/>
    <m/>
    <m/>
    <x v="0"/>
    <d v="2019-02-11T10:08:18.000"/>
    <s v="Développer un leadership humain à l’ère de la digitalisation https://t.co/3Mfu9zNXB9 _x000a_#EDHEC #EDHECAMP #ExecEd #Leadership #Digitalisation #EcoleMilitaire @EDHEC_BSchool https://t.co/w21k1vrkNZ"/>
    <s v="https://executive.edhec.edu/fr/blog/developper-leadership-humain-lere-digitalisation?utm_source=Twitter&amp;utm_medium=article&amp;utm_campaign=developper-leadership-humain-lere-digitalisation-2018-12-12"/>
    <s v="edhec.edu"/>
    <x v="21"/>
    <s v="https://pbs.twimg.com/media/DzHek3BXQAA7ygT.jpg"/>
    <s v="https://pbs.twimg.com/media/DzHek3BXQAA7ygT.jpg"/>
    <x v="32"/>
    <s v="https://twitter.com/#!/edhecmanagement/status/1094900928321372161"/>
    <m/>
    <m/>
    <s v="1094900928321372161"/>
    <m/>
    <b v="0"/>
    <n v="0"/>
    <s v=""/>
    <b v="0"/>
    <s v="fr"/>
    <m/>
    <s v=""/>
    <b v="0"/>
    <n v="0"/>
    <s v=""/>
    <s v="Twitter Web Client"/>
    <b v="0"/>
    <s v="1094900928321372161"/>
    <s v="Tweet"/>
    <n v="0"/>
    <n v="0"/>
    <m/>
    <m/>
    <m/>
    <m/>
    <m/>
    <m/>
    <m/>
    <m/>
    <n v="2"/>
    <s v="10"/>
    <s v="10"/>
    <n v="0"/>
    <n v="0"/>
    <n v="0"/>
    <n v="0"/>
    <n v="0"/>
    <n v="0"/>
    <n v="17"/>
    <n v="100"/>
    <n v="17"/>
  </r>
  <r>
    <s v="leadershipqub"/>
    <s v="leadershipqub"/>
    <m/>
    <m/>
    <m/>
    <m/>
    <m/>
    <m/>
    <m/>
    <m/>
    <s v="No"/>
    <n v="55"/>
    <m/>
    <m/>
    <x v="2"/>
    <d v="2019-02-13T10:12:18.000"/>
    <s v="“The course was very inspiring and brilliant” - Still a few places left on our next Aspiring Leaders Programme starting at the end of this month. More details here: https://t.co/mNUacGZJBC #LeadershipQUB #LeadershipDevelopment #LoveQUB #ExecEd https://t.co/DMygzhWvfo"/>
    <s v="http://www.leadershipinstitute.co.uk/OpenProgrammes/AspiringLeadersProgramme/"/>
    <s v="co.uk"/>
    <x v="22"/>
    <s v="https://pbs.twimg.com/media/DzRx2CEWoAACVyT.jpg"/>
    <s v="https://pbs.twimg.com/media/DzRx2CEWoAACVyT.jpg"/>
    <x v="33"/>
    <s v="https://twitter.com/#!/leadershipqub/status/1095626712816193537"/>
    <m/>
    <m/>
    <s v="1095626712816193537"/>
    <m/>
    <b v="0"/>
    <n v="0"/>
    <s v=""/>
    <b v="0"/>
    <s v="en"/>
    <m/>
    <s v=""/>
    <b v="0"/>
    <n v="1"/>
    <s v=""/>
    <s v="Twitter Web Client"/>
    <b v="0"/>
    <s v="1095626712816193537"/>
    <s v="Tweet"/>
    <n v="0"/>
    <n v="0"/>
    <m/>
    <m/>
    <m/>
    <m/>
    <m/>
    <m/>
    <m/>
    <m/>
    <n v="1"/>
    <s v="16"/>
    <s v="16"/>
    <n v="2"/>
    <n v="6.25"/>
    <n v="0"/>
    <n v="0"/>
    <n v="0"/>
    <n v="0"/>
    <n v="30"/>
    <n v="93.75"/>
    <n v="32"/>
  </r>
  <r>
    <s v="endayoung"/>
    <s v="leadershipqub"/>
    <m/>
    <m/>
    <m/>
    <m/>
    <m/>
    <m/>
    <m/>
    <m/>
    <s v="No"/>
    <n v="56"/>
    <m/>
    <m/>
    <x v="0"/>
    <d v="2019-02-13T10:13:00.000"/>
    <s v="RT @LeadershipQUB: “The course was very inspiring and brilliant” - Still a few places left on our next Aspiring Leaders Programme starting…"/>
    <m/>
    <m/>
    <x v="1"/>
    <m/>
    <s v="http://pbs.twimg.com/profile_images/879975363375505408/_w0E2SJX_normal.jpg"/>
    <x v="34"/>
    <s v="https://twitter.com/#!/endayoung/status/1095626888779915265"/>
    <m/>
    <m/>
    <s v="1095626888779915265"/>
    <m/>
    <b v="0"/>
    <n v="0"/>
    <s v=""/>
    <b v="0"/>
    <s v="en"/>
    <m/>
    <s v=""/>
    <b v="0"/>
    <n v="1"/>
    <s v="1095626712816193537"/>
    <s v="Twitter for iPhone"/>
    <b v="0"/>
    <s v="1095626712816193537"/>
    <s v="Tweet"/>
    <n v="0"/>
    <n v="0"/>
    <m/>
    <m/>
    <m/>
    <m/>
    <m/>
    <m/>
    <m/>
    <m/>
    <n v="1"/>
    <s v="16"/>
    <s v="16"/>
    <n v="2"/>
    <n v="9.523809523809524"/>
    <n v="0"/>
    <n v="0"/>
    <n v="0"/>
    <n v="0"/>
    <n v="19"/>
    <n v="90.47619047619048"/>
    <n v="21"/>
  </r>
  <r>
    <s v="jenpotten"/>
    <s v="ashridge_biz"/>
    <m/>
    <m/>
    <m/>
    <m/>
    <m/>
    <m/>
    <m/>
    <m/>
    <s v="No"/>
    <n v="57"/>
    <m/>
    <m/>
    <x v="0"/>
    <d v="2019-02-13T10:35:53.000"/>
    <s v="RT @Ashridge_Biz: #TeamAshridge are looking forward to seeing you all tomorrow at Learning Technologies! https://t.co/yRUefE14aa_x000a__x000a_#lt19uk #…"/>
    <s v="https://www.hult.edu/en/executive-education/events/learning-technologies-13-14-feb/"/>
    <s v="hult.edu"/>
    <x v="14"/>
    <m/>
    <s v="http://pbs.twimg.com/profile_images/742830194399006724/abnF5JIJ_normal.jpg"/>
    <x v="35"/>
    <s v="https://twitter.com/#!/jenpotten/status/1095632645826990080"/>
    <m/>
    <m/>
    <s v="1095632645826990080"/>
    <m/>
    <b v="0"/>
    <n v="0"/>
    <s v=""/>
    <b v="0"/>
    <s v="en"/>
    <m/>
    <s v=""/>
    <b v="0"/>
    <n v="2"/>
    <s v="1095370291365203968"/>
    <s v="Twitter Web Client"/>
    <b v="0"/>
    <s v="1095370291365203968"/>
    <s v="Tweet"/>
    <n v="0"/>
    <n v="0"/>
    <m/>
    <m/>
    <m/>
    <m/>
    <m/>
    <m/>
    <m/>
    <m/>
    <n v="1"/>
    <s v="5"/>
    <s v="5"/>
    <n v="0"/>
    <n v="0"/>
    <n v="0"/>
    <n v="0"/>
    <n v="0"/>
    <n v="0"/>
    <n v="15"/>
    <n v="100"/>
    <n v="15"/>
  </r>
  <r>
    <s v="nyusternexeced"/>
    <s v="nyusternexeced"/>
    <m/>
    <m/>
    <m/>
    <m/>
    <m/>
    <m/>
    <m/>
    <m/>
    <s v="No"/>
    <n v="58"/>
    <m/>
    <m/>
    <x v="2"/>
    <d v="2019-02-13T14:45:05.000"/>
    <s v="Are bitcoin ATMs the future of banking on the go? Check out #ExecEd Professor David Yermack's commentary for Marketplace and join our FinTech for Executives short course (May 6-8) to learn more. https://t.co/CMg8jpeSGr"/>
    <s v="https://www.marketplace.org/2019/02/06/world/why-are-bitcoin-atm-popular-deli-high-fees"/>
    <s v="marketplace.org"/>
    <x v="11"/>
    <m/>
    <s v="http://pbs.twimg.com/profile_images/912724853689593859/fbgvhLa1_normal.jpg"/>
    <x v="36"/>
    <s v="https://twitter.com/#!/nyusternexeced/status/1095695360104820736"/>
    <m/>
    <m/>
    <s v="1095695360104820736"/>
    <m/>
    <b v="0"/>
    <n v="0"/>
    <s v=""/>
    <b v="0"/>
    <s v="en"/>
    <m/>
    <s v=""/>
    <b v="0"/>
    <n v="0"/>
    <s v=""/>
    <s v="Sprout Social"/>
    <b v="0"/>
    <s v="1095695360104820736"/>
    <s v="Tweet"/>
    <n v="0"/>
    <n v="0"/>
    <m/>
    <m/>
    <m/>
    <m/>
    <m/>
    <m/>
    <m/>
    <m/>
    <n v="1"/>
    <s v="14"/>
    <s v="14"/>
    <n v="0"/>
    <n v="0"/>
    <n v="0"/>
    <n v="0"/>
    <n v="0"/>
    <n v="0"/>
    <n v="33"/>
    <n v="100"/>
    <n v="33"/>
  </r>
  <r>
    <s v="andyf_sbs"/>
    <s v="andyf_sbs"/>
    <m/>
    <m/>
    <m/>
    <m/>
    <m/>
    <m/>
    <m/>
    <m/>
    <s v="No"/>
    <n v="59"/>
    <m/>
    <m/>
    <x v="2"/>
    <d v="2019-02-13T15:16:10.000"/>
    <s v="Oxford SBS Professor Jonathan Trevor will discuss the importance and value of Strategic Alignment during our Driving Disruptive Growth Programme in June 2019 visit https://t.co/JB2vuBoB9I to find out more. #disruption #strategy #execed # oxfordsbs https://t.co/aALe4eMd1g"/>
    <s v="https://www.sbs.ox.ac.uk/ddg https://www.youtube.com/watch?v=hK8zz4-BO60"/>
    <s v="ac.uk youtube.com"/>
    <x v="23"/>
    <m/>
    <s v="http://pbs.twimg.com/profile_images/849591464954920960/p9GZ7Pv3_normal.jpg"/>
    <x v="37"/>
    <s v="https://twitter.com/#!/andyf_sbs/status/1095703180917329920"/>
    <m/>
    <m/>
    <s v="1095703180917329920"/>
    <m/>
    <b v="0"/>
    <n v="0"/>
    <s v=""/>
    <b v="0"/>
    <s v="en"/>
    <m/>
    <s v=""/>
    <b v="0"/>
    <n v="0"/>
    <s v=""/>
    <s v="Twitter Web Client"/>
    <b v="0"/>
    <s v="1095703180917329920"/>
    <s v="Tweet"/>
    <n v="0"/>
    <n v="0"/>
    <m/>
    <m/>
    <m/>
    <m/>
    <m/>
    <m/>
    <m/>
    <m/>
    <n v="1"/>
    <s v="14"/>
    <s v="14"/>
    <n v="0"/>
    <n v="0"/>
    <n v="2"/>
    <n v="6.25"/>
    <n v="0"/>
    <n v="0"/>
    <n v="30"/>
    <n v="93.75"/>
    <n v="32"/>
  </r>
  <r>
    <s v="imiuoft"/>
    <s v="natashawalli"/>
    <m/>
    <m/>
    <m/>
    <m/>
    <m/>
    <m/>
    <m/>
    <m/>
    <s v="Yes"/>
    <n v="60"/>
    <m/>
    <m/>
    <x v="0"/>
    <d v="2019-02-13T19:40:50.000"/>
    <s v="RT @IMI_ExecProgram: Coming to @IMIUofT alumni mixer tonight? Be sure to meet @NatashaWalli and learn more about IMIx. Drop us your busines…"/>
    <m/>
    <m/>
    <x v="1"/>
    <m/>
    <s v="http://pbs.twimg.com/profile_images/1088471292481744901/RBtpQ3i5_normal.jpg"/>
    <x v="38"/>
    <s v="https://twitter.com/#!/imiuoft/status/1095769787601506306"/>
    <m/>
    <m/>
    <s v="1095769787601506306"/>
    <m/>
    <b v="0"/>
    <n v="0"/>
    <s v=""/>
    <b v="0"/>
    <s v="en"/>
    <m/>
    <s v=""/>
    <b v="0"/>
    <n v="2"/>
    <s v="1095767543573303296"/>
    <s v="Twitter Web Client"/>
    <b v="0"/>
    <s v="1095767543573303296"/>
    <s v="Tweet"/>
    <n v="0"/>
    <n v="0"/>
    <m/>
    <m/>
    <m/>
    <m/>
    <m/>
    <m/>
    <m/>
    <m/>
    <n v="1"/>
    <s v="13"/>
    <s v="13"/>
    <m/>
    <m/>
    <m/>
    <m/>
    <m/>
    <m/>
    <m/>
    <m/>
    <m/>
  </r>
  <r>
    <s v="imi_execprogram"/>
    <s v="imiuoft"/>
    <m/>
    <m/>
    <m/>
    <m/>
    <m/>
    <m/>
    <m/>
    <m/>
    <s v="Yes"/>
    <n v="62"/>
    <m/>
    <m/>
    <x v="0"/>
    <d v="2019-02-13T19:31:55.000"/>
    <s v="Coming to @IMIUofT alumni mixer tonight? Be sure to meet @NatashaWalli and learn more about IMIx. Drop us your business card to win a Google Home Mini #bigthings #exciting #ExecEd https://t.co/gpIMvTp0FP"/>
    <m/>
    <m/>
    <x v="24"/>
    <s v="https://pbs.twimg.com/media/DzTyxTVX0AApbg8.jpg"/>
    <s v="https://pbs.twimg.com/media/DzTyxTVX0AApbg8.jpg"/>
    <x v="39"/>
    <s v="https://twitter.com/#!/imi_execprogram/status/1095767543573303296"/>
    <m/>
    <m/>
    <s v="1095767543573303296"/>
    <m/>
    <b v="0"/>
    <n v="3"/>
    <s v=""/>
    <b v="0"/>
    <s v="en"/>
    <m/>
    <s v=""/>
    <b v="0"/>
    <n v="2"/>
    <s v=""/>
    <s v="Twitter for Android"/>
    <b v="0"/>
    <s v="1095767543573303296"/>
    <s v="Tweet"/>
    <n v="0"/>
    <n v="0"/>
    <m/>
    <m/>
    <m/>
    <m/>
    <m/>
    <m/>
    <m/>
    <m/>
    <n v="1"/>
    <s v="13"/>
    <s v="13"/>
    <m/>
    <m/>
    <m/>
    <m/>
    <m/>
    <m/>
    <m/>
    <m/>
    <m/>
  </r>
  <r>
    <s v="natashawalli"/>
    <s v="imiuoft"/>
    <m/>
    <m/>
    <m/>
    <m/>
    <m/>
    <m/>
    <m/>
    <m/>
    <s v="Yes"/>
    <n v="63"/>
    <m/>
    <m/>
    <x v="0"/>
    <d v="2019-02-13T19:32:19.000"/>
    <s v="RT @IMI_ExecProgram: Coming to @IMIUofT alumni mixer tonight? Be sure to meet @NatashaWalli and learn more about IMIx. Drop us your busines…"/>
    <m/>
    <m/>
    <x v="1"/>
    <m/>
    <s v="http://pbs.twimg.com/profile_images/1047589380188241926/Y2X8OohI_normal.jpg"/>
    <x v="40"/>
    <s v="https://twitter.com/#!/natashawalli/status/1095767644966449152"/>
    <m/>
    <m/>
    <s v="1095767644966449152"/>
    <m/>
    <b v="0"/>
    <n v="0"/>
    <s v=""/>
    <b v="0"/>
    <s v="en"/>
    <m/>
    <s v=""/>
    <b v="0"/>
    <n v="2"/>
    <s v="1095767543573303296"/>
    <s v="Twitter for Android"/>
    <b v="0"/>
    <s v="1095767543573303296"/>
    <s v="Tweet"/>
    <n v="0"/>
    <n v="0"/>
    <m/>
    <m/>
    <m/>
    <m/>
    <m/>
    <m/>
    <m/>
    <m/>
    <n v="1"/>
    <s v="13"/>
    <s v="13"/>
    <m/>
    <m/>
    <m/>
    <m/>
    <m/>
    <m/>
    <m/>
    <m/>
    <m/>
  </r>
  <r>
    <s v="imi_execprogram"/>
    <s v="imi_execprogram"/>
    <m/>
    <m/>
    <m/>
    <m/>
    <m/>
    <m/>
    <m/>
    <m/>
    <s v="No"/>
    <n v="65"/>
    <m/>
    <m/>
    <x v="2"/>
    <d v="2019-02-13T22:25:45.000"/>
    <s v="Hey IMI alumi We are all ready for you at the mixer! Find us at the registration table to learn more about IMIx and for your chance to win a Google Home Mini #winwin #ExecEd https://t.co/OhubTpxMg2"/>
    <m/>
    <m/>
    <x v="25"/>
    <s v="https://pbs.twimg.com/media/DzUajt1VYAENpK8.jpg"/>
    <s v="https://pbs.twimg.com/media/DzUajt1VYAENpK8.jpg"/>
    <x v="41"/>
    <s v="https://twitter.com/#!/imi_execprogram/status/1095811291430768640"/>
    <m/>
    <m/>
    <s v="1095811291430768640"/>
    <m/>
    <b v="0"/>
    <n v="6"/>
    <s v=""/>
    <b v="0"/>
    <s v="en"/>
    <m/>
    <s v=""/>
    <b v="0"/>
    <n v="1"/>
    <s v=""/>
    <s v="Twitter for Android"/>
    <b v="0"/>
    <s v="1095811291430768640"/>
    <s v="Tweet"/>
    <n v="0"/>
    <n v="0"/>
    <m/>
    <m/>
    <m/>
    <m/>
    <m/>
    <m/>
    <m/>
    <m/>
    <n v="1"/>
    <s v="13"/>
    <s v="13"/>
    <n v="2"/>
    <n v="5.714285714285714"/>
    <n v="0"/>
    <n v="0"/>
    <n v="0"/>
    <n v="0"/>
    <n v="33"/>
    <n v="94.28571428571429"/>
    <n v="35"/>
  </r>
  <r>
    <s v="natashawalli"/>
    <s v="imi_execprogram"/>
    <m/>
    <m/>
    <m/>
    <m/>
    <m/>
    <m/>
    <m/>
    <m/>
    <s v="Yes"/>
    <n v="67"/>
    <m/>
    <m/>
    <x v="0"/>
    <d v="2019-02-13T22:26:48.000"/>
    <s v="RT @IMI_ExecProgram: Hey IMI alumi We are all ready for you at the mixer! Find us at the registration table to learn more about IMIx and fo…"/>
    <m/>
    <m/>
    <x v="1"/>
    <m/>
    <s v="http://pbs.twimg.com/profile_images/1047589380188241926/Y2X8OohI_normal.jpg"/>
    <x v="42"/>
    <s v="https://twitter.com/#!/natashawalli/status/1095811554757496838"/>
    <m/>
    <m/>
    <s v="1095811554757496838"/>
    <m/>
    <b v="0"/>
    <n v="0"/>
    <s v=""/>
    <b v="0"/>
    <s v="en"/>
    <m/>
    <s v=""/>
    <b v="0"/>
    <n v="1"/>
    <s v="1095811291430768640"/>
    <s v="Twitter for Android"/>
    <b v="0"/>
    <s v="1095811291430768640"/>
    <s v="Tweet"/>
    <n v="0"/>
    <n v="0"/>
    <m/>
    <m/>
    <m/>
    <m/>
    <m/>
    <m/>
    <m/>
    <m/>
    <n v="2"/>
    <s v="13"/>
    <s v="13"/>
    <n v="1"/>
    <n v="3.7037037037037037"/>
    <n v="0"/>
    <n v="0"/>
    <n v="0"/>
    <n v="0"/>
    <n v="26"/>
    <n v="96.29629629629629"/>
    <n v="27"/>
  </r>
  <r>
    <s v="ainsleymgm"/>
    <s v="ashridge_biz"/>
    <m/>
    <m/>
    <m/>
    <m/>
    <m/>
    <m/>
    <m/>
    <m/>
    <s v="No"/>
    <n v="68"/>
    <m/>
    <m/>
    <x v="0"/>
    <d v="2019-02-14T07:33:39.000"/>
    <s v="RT @Ashridge_Biz: #TeamAshridge are looking forward to seeing you all tomorrow at Learning Technologies! https://t.co/yRUefE14aa_x000a__x000a_#lt19uk #…"/>
    <s v="https://www.hult.edu/en/executive-education/events/learning-technologies-13-14-feb/"/>
    <s v="hult.edu"/>
    <x v="14"/>
    <m/>
    <s v="http://pbs.twimg.com/profile_images/714411605753249793/NZcz-XFi_normal.jpg"/>
    <x v="43"/>
    <s v="https://twitter.com/#!/ainsleymgm/status/1095949175869587456"/>
    <m/>
    <m/>
    <s v="1095949175869587456"/>
    <m/>
    <b v="0"/>
    <n v="0"/>
    <s v=""/>
    <b v="0"/>
    <s v="en"/>
    <m/>
    <s v=""/>
    <b v="0"/>
    <n v="3"/>
    <s v="1095370291365203968"/>
    <s v="Twitter for iPhone"/>
    <b v="0"/>
    <s v="1095370291365203968"/>
    <s v="Tweet"/>
    <n v="0"/>
    <n v="0"/>
    <m/>
    <m/>
    <m/>
    <m/>
    <m/>
    <m/>
    <m/>
    <m/>
    <n v="1"/>
    <s v="5"/>
    <s v="5"/>
    <n v="0"/>
    <n v="0"/>
    <n v="0"/>
    <n v="0"/>
    <n v="0"/>
    <n v="0"/>
    <n v="15"/>
    <n v="100"/>
    <n v="15"/>
  </r>
  <r>
    <s v="sbailey1"/>
    <s v="masonexeced"/>
    <m/>
    <m/>
    <m/>
    <m/>
    <m/>
    <m/>
    <m/>
    <m/>
    <s v="No"/>
    <n v="69"/>
    <m/>
    <m/>
    <x v="0"/>
    <d v="2019-02-14T16:43:06.000"/>
    <s v="#MasonNation Spread the #IT Love this Valentine's Day! 20% off all @MasonExecEd IT courses https://t.co/1PFlrafs9t #BigData #cyber #itcareers #ExecEd https://t.co/EizkAxlZCR"/>
    <s v="https://goo.gl/YoExF4 https://twitter.com/MasonExecEd/status/1096081142057443330"/>
    <s v="goo.gl twitter.com"/>
    <x v="26"/>
    <m/>
    <s v="http://pbs.twimg.com/profile_images/378800000605351103/f219819d9a7bed41f4e9c5f4c3b92a9f_normal.png"/>
    <x v="44"/>
    <s v="https://twitter.com/#!/sbailey1/status/1096087449288232960"/>
    <m/>
    <m/>
    <s v="1096087449288232960"/>
    <m/>
    <b v="0"/>
    <n v="1"/>
    <s v=""/>
    <b v="1"/>
    <s v="en"/>
    <m/>
    <s v="1096081142057443330"/>
    <b v="0"/>
    <n v="0"/>
    <s v=""/>
    <s v="Twitter Web Client"/>
    <b v="0"/>
    <s v="1096087449288232960"/>
    <s v="Tweet"/>
    <n v="0"/>
    <n v="0"/>
    <m/>
    <m/>
    <m/>
    <m/>
    <m/>
    <m/>
    <m/>
    <m/>
    <n v="1"/>
    <s v="15"/>
    <s v="15"/>
    <n v="1"/>
    <n v="5.555555555555555"/>
    <n v="0"/>
    <n v="0"/>
    <n v="0"/>
    <n v="0"/>
    <n v="17"/>
    <n v="94.44444444444444"/>
    <n v="18"/>
  </r>
  <r>
    <s v="execonlineinc"/>
    <s v="forbes"/>
    <m/>
    <m/>
    <m/>
    <m/>
    <m/>
    <m/>
    <m/>
    <m/>
    <s v="No"/>
    <n v="70"/>
    <m/>
    <m/>
    <x v="0"/>
    <d v="2019-02-14T17:03:59.000"/>
    <s v=".@YaleSOM and @ExecOnlineInc Professor @AmyWrzesniewski on the concept of #jobcrafting, where leaders are able to find personal meaning in their work, via @Forbes. https://t.co/zj4CxrFucQ #diversityandinclusion #leadershipdevelopment #execed #yalesom"/>
    <s v="https://www.forbes.com/sites/quora/2019/02/13/three-important-questions-that-can-help-you-unlock-extra-motivation-at-work/#e888ecb5ad0c"/>
    <s v="forbes.com"/>
    <x v="27"/>
    <m/>
    <s v="http://pbs.twimg.com/profile_images/918120311882768384/3hXkR_q5_normal.jpg"/>
    <x v="45"/>
    <s v="https://twitter.com/#!/execonlineinc/status/1096092702410723331"/>
    <m/>
    <m/>
    <s v="1096092702410723331"/>
    <m/>
    <b v="0"/>
    <n v="0"/>
    <s v=""/>
    <b v="0"/>
    <s v="en"/>
    <m/>
    <s v=""/>
    <b v="0"/>
    <n v="0"/>
    <s v=""/>
    <s v="Twitter Web Client"/>
    <b v="0"/>
    <s v="1096092702410723331"/>
    <s v="Tweet"/>
    <n v="0"/>
    <n v="0"/>
    <m/>
    <m/>
    <m/>
    <m/>
    <m/>
    <m/>
    <m/>
    <m/>
    <n v="1"/>
    <s v="9"/>
    <s v="9"/>
    <m/>
    <m/>
    <m/>
    <m/>
    <m/>
    <m/>
    <m/>
    <m/>
    <m/>
  </r>
  <r>
    <s v="5xtqau53tizrvv9"/>
    <s v="ashridge_biz"/>
    <m/>
    <m/>
    <m/>
    <m/>
    <m/>
    <m/>
    <m/>
    <m/>
    <s v="No"/>
    <n v="73"/>
    <m/>
    <m/>
    <x v="0"/>
    <d v="2019-02-14T18:20:45.000"/>
    <s v="RT @Ashridge_Biz: Meet two of our highly experienced Ashridge faculty members in Theatre 9 today at 13:15-13:45, who will be running a sess…"/>
    <m/>
    <m/>
    <x v="1"/>
    <m/>
    <s v="http://pbs.twimg.com/profile_images/1084138475736129536/Re_UgYMD_normal.jpg"/>
    <x v="46"/>
    <s v="https://twitter.com/#!/5xtqau53tizrvv9/status/1096112023631327232"/>
    <m/>
    <m/>
    <s v="1096112023631327232"/>
    <m/>
    <b v="0"/>
    <n v="0"/>
    <s v=""/>
    <b v="0"/>
    <s v="en"/>
    <m/>
    <s v=""/>
    <b v="0"/>
    <n v="1"/>
    <s v="1096013024891191296"/>
    <s v="Twitter Web App"/>
    <b v="0"/>
    <s v="1096013024891191296"/>
    <s v="Tweet"/>
    <n v="0"/>
    <n v="0"/>
    <m/>
    <m/>
    <m/>
    <m/>
    <m/>
    <m/>
    <m/>
    <m/>
    <n v="1"/>
    <s v="5"/>
    <s v="5"/>
    <n v="0"/>
    <n v="0"/>
    <n v="0"/>
    <n v="0"/>
    <n v="0"/>
    <n v="0"/>
    <n v="26"/>
    <n v="100"/>
    <n v="26"/>
  </r>
  <r>
    <s v="diversity54"/>
    <s v="thjeanjean"/>
    <m/>
    <m/>
    <m/>
    <m/>
    <m/>
    <m/>
    <m/>
    <m/>
    <s v="No"/>
    <n v="74"/>
    <m/>
    <m/>
    <x v="0"/>
    <d v="2019-02-15T18:21:16.000"/>
    <s v="RT @ThJeanjean: « Et Si Nous Valorisions l’Innovation Managériale Au Plus Près Du Terrain ? » | Forbes France https://t.co/o6LXpdz9rx  #inn…"/>
    <s v="https://www.forbes.fr/management/et-si-nous-valorisions-linnovation-manageriale-au-plus-pres-du-terrain/"/>
    <s v="forbes.fr"/>
    <x v="1"/>
    <m/>
    <s v="http://pbs.twimg.com/profile_images/510421817429745664/IOWYFRqF_normal.jpeg"/>
    <x v="47"/>
    <s v="https://twitter.com/#!/diversity54/status/1096474539012313088"/>
    <m/>
    <m/>
    <s v="1096474539012313088"/>
    <m/>
    <b v="0"/>
    <n v="0"/>
    <s v=""/>
    <b v="0"/>
    <s v="fr"/>
    <m/>
    <s v=""/>
    <b v="0"/>
    <n v="1"/>
    <s v="1095925644972699648"/>
    <s v="Twitter Web Client"/>
    <b v="0"/>
    <s v="1095925644972699648"/>
    <s v="Tweet"/>
    <n v="0"/>
    <n v="0"/>
    <m/>
    <m/>
    <m/>
    <m/>
    <m/>
    <m/>
    <m/>
    <m/>
    <n v="7"/>
    <s v="1"/>
    <s v="1"/>
    <n v="1"/>
    <n v="5.882352941176471"/>
    <n v="0"/>
    <n v="0"/>
    <n v="0"/>
    <n v="0"/>
    <n v="16"/>
    <n v="94.11764705882354"/>
    <n v="17"/>
  </r>
  <r>
    <s v="diversity54"/>
    <s v="thjeanjean"/>
    <m/>
    <m/>
    <m/>
    <m/>
    <m/>
    <m/>
    <m/>
    <m/>
    <s v="No"/>
    <n v="75"/>
    <m/>
    <m/>
    <x v="0"/>
    <d v="2019-02-15T18:21:27.000"/>
    <s v="RT @ThJeanjean: Are You Managing When You Should Be Coaching? Test Yourself With These Five Questions https://t.co/eBFm5UdNVg  #leadership…"/>
    <s v="https://www.forbes.com/sites/markmurphy/2019/01/27/are-you-managing-when-you-should-be-coaching-test-yourself-with-these-five-questions/"/>
    <s v="forbes.com"/>
    <x v="19"/>
    <m/>
    <s v="http://pbs.twimg.com/profile_images/510421817429745664/IOWYFRqF_normal.jpeg"/>
    <x v="48"/>
    <s v="https://twitter.com/#!/diversity54/status/1096474584570888192"/>
    <m/>
    <m/>
    <s v="1096474584570888192"/>
    <m/>
    <b v="0"/>
    <n v="0"/>
    <s v=""/>
    <b v="0"/>
    <s v="en"/>
    <m/>
    <s v=""/>
    <b v="0"/>
    <n v="2"/>
    <s v="1095563249574207494"/>
    <s v="Twitter Web Client"/>
    <b v="0"/>
    <s v="1095563249574207494"/>
    <s v="Tweet"/>
    <n v="0"/>
    <n v="0"/>
    <m/>
    <m/>
    <m/>
    <m/>
    <m/>
    <m/>
    <m/>
    <m/>
    <n v="7"/>
    <s v="1"/>
    <s v="1"/>
    <n v="0"/>
    <n v="0"/>
    <n v="0"/>
    <n v="0"/>
    <n v="0"/>
    <n v="0"/>
    <n v="17"/>
    <n v="100"/>
    <n v="17"/>
  </r>
  <r>
    <s v="diversity54"/>
    <s v="thjeanjean"/>
    <m/>
    <m/>
    <m/>
    <m/>
    <m/>
    <m/>
    <m/>
    <m/>
    <s v="No"/>
    <n v="76"/>
    <m/>
    <m/>
    <x v="0"/>
    <d v="2019-02-15T18:22:25.000"/>
    <s v="RT @ThJeanjean: Les opérateurs de compétences se préparent à leurs nouvelles missions - Le Journal de la réforme de la formation 2018 https…"/>
    <m/>
    <m/>
    <x v="1"/>
    <m/>
    <s v="http://pbs.twimg.com/profile_images/510421817429745664/IOWYFRqF_normal.jpeg"/>
    <x v="49"/>
    <s v="https://twitter.com/#!/diversity54/status/1096474829224624128"/>
    <m/>
    <m/>
    <s v="1096474829224624128"/>
    <m/>
    <b v="0"/>
    <n v="0"/>
    <s v=""/>
    <b v="0"/>
    <s v="fr"/>
    <m/>
    <s v=""/>
    <b v="0"/>
    <n v="0"/>
    <s v="1096092003333521408"/>
    <s v="Twitter Web Client"/>
    <b v="0"/>
    <s v="1096092003333521408"/>
    <s v="Tweet"/>
    <n v="0"/>
    <n v="0"/>
    <m/>
    <m/>
    <m/>
    <m/>
    <m/>
    <m/>
    <m/>
    <m/>
    <n v="7"/>
    <s v="1"/>
    <s v="1"/>
    <n v="0"/>
    <n v="0"/>
    <n v="0"/>
    <n v="0"/>
    <n v="0"/>
    <n v="0"/>
    <n v="22"/>
    <n v="100"/>
    <n v="22"/>
  </r>
  <r>
    <s v="diversity54"/>
    <s v="thjeanjean"/>
    <m/>
    <m/>
    <m/>
    <m/>
    <m/>
    <m/>
    <m/>
    <m/>
    <s v="No"/>
    <n v="77"/>
    <m/>
    <m/>
    <x v="0"/>
    <d v="2019-02-15T18:22:47.000"/>
    <s v="RT @ThJeanjean: How Leaders And Employees Should Harness The Power Of Mentorship https://t.co/7tKoF7eJhG  #technology  #execed  #formpro ht…"/>
    <s v="https://www.forbes.com/sites/forbeshumanresourcescouncil/2018/10/26/how-leaders-and-employees-should-harness-the-power-of-mentorship/"/>
    <s v="forbes.com"/>
    <x v="8"/>
    <m/>
    <s v="http://pbs.twimg.com/profile_images/510421817429745664/IOWYFRqF_normal.jpeg"/>
    <x v="50"/>
    <s v="https://twitter.com/#!/diversity54/status/1096474920844963840"/>
    <m/>
    <m/>
    <s v="1096474920844963840"/>
    <m/>
    <b v="0"/>
    <n v="0"/>
    <s v=""/>
    <b v="0"/>
    <s v="en"/>
    <m/>
    <s v=""/>
    <b v="0"/>
    <n v="2"/>
    <s v="1093555021994696705"/>
    <s v="Twitter Web Client"/>
    <b v="0"/>
    <s v="1093555021994696705"/>
    <s v="Tweet"/>
    <n v="0"/>
    <n v="0"/>
    <m/>
    <m/>
    <m/>
    <m/>
    <m/>
    <m/>
    <m/>
    <m/>
    <n v="7"/>
    <s v="1"/>
    <s v="1"/>
    <n v="0"/>
    <n v="0"/>
    <n v="0"/>
    <n v="0"/>
    <n v="0"/>
    <n v="0"/>
    <n v="16"/>
    <n v="100"/>
    <n v="16"/>
  </r>
  <r>
    <s v="diversity54"/>
    <s v="thjeanjean"/>
    <m/>
    <m/>
    <m/>
    <m/>
    <m/>
    <m/>
    <m/>
    <m/>
    <s v="No"/>
    <n v="78"/>
    <m/>
    <m/>
    <x v="0"/>
    <d v="2019-02-15T18:23:03.000"/>
    <s v="RT @ThJeanjean: The Design Thinking and Lean #Startup  Models Are Broken. Here Is the #Innovation  Vortex! https://t.co/MGL0hxOzYE  #develo…"/>
    <s v="https://medium.com/@jurgenappelo/the-design-thinking-and-lean-startup-models-are-broken-here-is-the-innovation-vortex-43592a4414d"/>
    <s v="medium.com"/>
    <x v="3"/>
    <m/>
    <s v="http://pbs.twimg.com/profile_images/510421817429745664/IOWYFRqF_normal.jpeg"/>
    <x v="51"/>
    <s v="https://twitter.com/#!/diversity54/status/1096474988889157632"/>
    <m/>
    <m/>
    <s v="1096474988889157632"/>
    <m/>
    <b v="0"/>
    <n v="0"/>
    <s v=""/>
    <b v="0"/>
    <s v="en"/>
    <m/>
    <s v=""/>
    <b v="0"/>
    <n v="5"/>
    <s v="1092830256531193856"/>
    <s v="Twitter Web Client"/>
    <b v="0"/>
    <s v="1092830256531193856"/>
    <s v="Tweet"/>
    <n v="0"/>
    <n v="0"/>
    <m/>
    <m/>
    <m/>
    <m/>
    <m/>
    <m/>
    <m/>
    <m/>
    <n v="7"/>
    <s v="1"/>
    <s v="1"/>
    <n v="2"/>
    <n v="11.764705882352942"/>
    <n v="1"/>
    <n v="5.882352941176471"/>
    <n v="0"/>
    <n v="0"/>
    <n v="14"/>
    <n v="82.3529411764706"/>
    <n v="17"/>
  </r>
  <r>
    <s v="diversity54"/>
    <s v="thjeanjean"/>
    <m/>
    <m/>
    <m/>
    <m/>
    <m/>
    <m/>
    <m/>
    <m/>
    <s v="No"/>
    <n v="79"/>
    <m/>
    <m/>
    <x v="0"/>
    <d v="2019-02-15T18:23:21.000"/>
    <s v="RT @ThJeanjean: De l'intérêt d'une formation tout au long de la vie pour les employeurs !_x000a_This Is How to Boost Employee Retention With Life…"/>
    <m/>
    <m/>
    <x v="1"/>
    <m/>
    <s v="http://pbs.twimg.com/profile_images/510421817429745664/IOWYFRqF_normal.jpeg"/>
    <x v="52"/>
    <s v="https://twitter.com/#!/diversity54/status/1096475064382427136"/>
    <m/>
    <m/>
    <s v="1096475064382427136"/>
    <m/>
    <b v="0"/>
    <n v="0"/>
    <s v=""/>
    <b v="0"/>
    <s v="fr"/>
    <m/>
    <s v=""/>
    <b v="0"/>
    <n v="5"/>
    <s v="1090621594769203206"/>
    <s v="Twitter Web Client"/>
    <b v="0"/>
    <s v="1090621594769203206"/>
    <s v="Tweet"/>
    <n v="0"/>
    <n v="0"/>
    <m/>
    <m/>
    <m/>
    <m/>
    <m/>
    <m/>
    <m/>
    <m/>
    <n v="7"/>
    <s v="1"/>
    <s v="1"/>
    <n v="1"/>
    <n v="4.166666666666667"/>
    <n v="1"/>
    <n v="4.166666666666667"/>
    <n v="0"/>
    <n v="0"/>
    <n v="22"/>
    <n v="91.66666666666667"/>
    <n v="24"/>
  </r>
  <r>
    <s v="diversity54"/>
    <s v="thjeanjean"/>
    <m/>
    <m/>
    <m/>
    <m/>
    <m/>
    <m/>
    <m/>
    <m/>
    <s v="No"/>
    <n v="80"/>
    <m/>
    <m/>
    <x v="0"/>
    <d v="2019-02-15T18:23:30.000"/>
    <s v="RT @ThJeanjean: Les choses précisent sur le projet de transformation professionnelle_x000a_Le projet de transition professionnelle opérationnel d…"/>
    <m/>
    <m/>
    <x v="1"/>
    <m/>
    <s v="http://pbs.twimg.com/profile_images/510421817429745664/IOWYFRqF_normal.jpeg"/>
    <x v="53"/>
    <s v="https://twitter.com/#!/diversity54/status/1096475101325864960"/>
    <m/>
    <m/>
    <s v="1096475101325864960"/>
    <m/>
    <b v="0"/>
    <n v="0"/>
    <s v=""/>
    <b v="0"/>
    <s v="fr"/>
    <m/>
    <s v=""/>
    <b v="0"/>
    <n v="3"/>
    <s v="1089765042118107137"/>
    <s v="Twitter Web Client"/>
    <b v="0"/>
    <s v="1089765042118107137"/>
    <s v="Tweet"/>
    <n v="0"/>
    <n v="0"/>
    <m/>
    <m/>
    <m/>
    <m/>
    <m/>
    <m/>
    <m/>
    <m/>
    <n v="7"/>
    <s v="1"/>
    <s v="1"/>
    <n v="0"/>
    <n v="0"/>
    <n v="0"/>
    <n v="0"/>
    <n v="0"/>
    <n v="0"/>
    <n v="18"/>
    <n v="100"/>
    <n v="18"/>
  </r>
  <r>
    <s v="sebastienmalot"/>
    <s v="essec"/>
    <m/>
    <m/>
    <m/>
    <m/>
    <m/>
    <m/>
    <m/>
    <m/>
    <s v="No"/>
    <n v="81"/>
    <m/>
    <m/>
    <x v="0"/>
    <d v="2019-02-15T21:59:02.000"/>
    <s v="RT @essec: J-2 : Plus que quelques jours pour vous inscrire à la #JPOESSEC Executive Education. Consacrez une journée pour concrétiser votr…"/>
    <m/>
    <m/>
    <x v="4"/>
    <m/>
    <s v="http://pbs.twimg.com/profile_images/586487514925436928/gCiwhN-q_normal.png"/>
    <x v="54"/>
    <s v="https://twitter.com/#!/sebastienmalot/status/1096529340710424576"/>
    <m/>
    <m/>
    <s v="1096529340710424576"/>
    <m/>
    <b v="0"/>
    <n v="0"/>
    <s v=""/>
    <b v="0"/>
    <s v="fr"/>
    <m/>
    <s v=""/>
    <b v="0"/>
    <n v="3"/>
    <s v="1095978453722165248"/>
    <s v="Twitter for Android"/>
    <b v="0"/>
    <s v="1095978453722165248"/>
    <s v="Tweet"/>
    <n v="0"/>
    <n v="0"/>
    <m/>
    <m/>
    <m/>
    <m/>
    <m/>
    <m/>
    <m/>
    <m/>
    <n v="1"/>
    <s v="2"/>
    <s v="2"/>
    <n v="0"/>
    <n v="0"/>
    <n v="0"/>
    <n v="0"/>
    <n v="0"/>
    <n v="0"/>
    <n v="22"/>
    <n v="100"/>
    <n v="22"/>
  </r>
  <r>
    <s v="metoscm"/>
    <s v="essec"/>
    <m/>
    <m/>
    <m/>
    <m/>
    <m/>
    <m/>
    <m/>
    <m/>
    <s v="No"/>
    <n v="82"/>
    <m/>
    <m/>
    <x v="0"/>
    <d v="2019-02-16T08:59:55.000"/>
    <s v="RT @essec: « 3 fonctions sur 4 auront été transformées en 2030 et notre rôle à l’@ESSEC est de vous préparer à ces évolutions et à ces tran…"/>
    <m/>
    <m/>
    <x v="1"/>
    <m/>
    <s v="http://pbs.twimg.com/profile_images/558650482902573058/h9CkaT2R_normal.jpeg"/>
    <x v="55"/>
    <s v="https://twitter.com/#!/metoscm/status/1096695661301563397"/>
    <m/>
    <m/>
    <s v="1096695661301563397"/>
    <m/>
    <b v="0"/>
    <n v="0"/>
    <s v=""/>
    <b v="0"/>
    <s v="fr"/>
    <m/>
    <s v=""/>
    <b v="0"/>
    <n v="1"/>
    <s v="1096695299144335367"/>
    <s v="Twitter for Android"/>
    <b v="0"/>
    <s v="1096695299144335367"/>
    <s v="Tweet"/>
    <n v="0"/>
    <n v="0"/>
    <m/>
    <m/>
    <m/>
    <m/>
    <m/>
    <m/>
    <m/>
    <m/>
    <n v="1"/>
    <s v="2"/>
    <s v="2"/>
    <n v="0"/>
    <n v="0"/>
    <n v="0"/>
    <n v="0"/>
    <n v="0"/>
    <n v="0"/>
    <n v="28"/>
    <n v="100"/>
    <n v="28"/>
  </r>
  <r>
    <s v="mba_buddy"/>
    <s v="execedcourses"/>
    <m/>
    <m/>
    <m/>
    <m/>
    <m/>
    <m/>
    <m/>
    <m/>
    <s v="No"/>
    <n v="83"/>
    <m/>
    <m/>
    <x v="0"/>
    <d v="2019-02-16T09:09:05.000"/>
    <s v="RT @ExecEdCourses: Improve your Strategy skills w/ Understanding and Solving Complex Business Problems https://t.co/O1eT3idroI #execed"/>
    <s v="http://po.st/scms/OrMCe04Lcp0lOFmbAka8Um6V2jAD7SYdZTjvhHbnYZ0lOA/VnoG1n"/>
    <s v="po.st"/>
    <x v="11"/>
    <m/>
    <s v="http://pbs.twimg.com/profile_images/1064709504393072641/pI0lZvUw_normal.jpg"/>
    <x v="56"/>
    <s v="https://twitter.com/#!/mba_buddy/status/1096697964502966272"/>
    <m/>
    <m/>
    <s v="1096697964502966272"/>
    <m/>
    <b v="0"/>
    <n v="0"/>
    <s v=""/>
    <b v="0"/>
    <s v="en"/>
    <m/>
    <s v=""/>
    <b v="0"/>
    <n v="1"/>
    <s v="1096687994143002624"/>
    <s v="MBATweetV2"/>
    <b v="0"/>
    <s v="1096687994143002624"/>
    <s v="Tweet"/>
    <n v="0"/>
    <n v="0"/>
    <m/>
    <m/>
    <m/>
    <m/>
    <m/>
    <m/>
    <m/>
    <m/>
    <n v="1"/>
    <s v="3"/>
    <s v="3"/>
    <n v="1"/>
    <n v="7.142857142857143"/>
    <n v="2"/>
    <n v="14.285714285714286"/>
    <n v="0"/>
    <n v="0"/>
    <n v="11"/>
    <n v="78.57142857142857"/>
    <n v="14"/>
  </r>
  <r>
    <s v="lololaff"/>
    <s v="thjeanjean"/>
    <m/>
    <m/>
    <m/>
    <m/>
    <m/>
    <m/>
    <m/>
    <m/>
    <s v="No"/>
    <n v="84"/>
    <m/>
    <m/>
    <x v="0"/>
    <d v="2019-02-16T09:58:01.000"/>
    <s v="RT @essec: La #JPOESSEC Executive Education débute avec un mot de bienvenue de @ThJeanjean, Directeur Général Adjoint en charge des program…"/>
    <m/>
    <m/>
    <x v="4"/>
    <m/>
    <s v="http://pbs.twimg.com/profile_images/378800000079182245/3153ef21a0ba3c1378580b15e4d8aa1c_normal.jpeg"/>
    <x v="57"/>
    <s v="https://twitter.com/#!/lololaff/status/1096710279570833414"/>
    <m/>
    <m/>
    <s v="1096710279570833414"/>
    <m/>
    <b v="0"/>
    <n v="0"/>
    <s v=""/>
    <b v="0"/>
    <s v="fr"/>
    <m/>
    <s v=""/>
    <b v="0"/>
    <n v="2"/>
    <s v="1096694712130564099"/>
    <s v="Twitter for Android"/>
    <b v="0"/>
    <s v="1096694712130564099"/>
    <s v="Tweet"/>
    <n v="0"/>
    <n v="0"/>
    <m/>
    <m/>
    <m/>
    <m/>
    <m/>
    <m/>
    <m/>
    <m/>
    <n v="1"/>
    <s v="1"/>
    <s v="1"/>
    <m/>
    <m/>
    <m/>
    <m/>
    <m/>
    <m/>
    <m/>
    <m/>
    <m/>
  </r>
  <r>
    <s v="asma_fendri"/>
    <s v="essec"/>
    <m/>
    <m/>
    <m/>
    <m/>
    <m/>
    <m/>
    <m/>
    <m/>
    <s v="No"/>
    <n v="86"/>
    <m/>
    <m/>
    <x v="0"/>
    <d v="2019-02-16T10:50:25.000"/>
    <s v="RT @essec: La première visite du campus #ExecEd débute dans 10 minutes, on vous attend à l’atrium. Pour ceux qui ne peuvent pas y participe…"/>
    <m/>
    <m/>
    <x v="11"/>
    <m/>
    <s v="http://pbs.twimg.com/profile_images/1001396435038982144/Xu68EZK0_normal.jpg"/>
    <x v="58"/>
    <s v="https://twitter.com/#!/asma_fendri/status/1096723466366210049"/>
    <m/>
    <m/>
    <s v="1096723466366210049"/>
    <m/>
    <b v="0"/>
    <n v="0"/>
    <s v=""/>
    <b v="0"/>
    <s v="fr"/>
    <m/>
    <s v=""/>
    <b v="0"/>
    <n v="2"/>
    <s v="1096716264536461312"/>
    <s v="Twitter for iPhone"/>
    <b v="0"/>
    <s v="1096716264536461312"/>
    <s v="Tweet"/>
    <n v="0"/>
    <n v="0"/>
    <m/>
    <m/>
    <m/>
    <m/>
    <m/>
    <m/>
    <m/>
    <m/>
    <n v="1"/>
    <s v="2"/>
    <s v="2"/>
    <n v="0"/>
    <n v="0"/>
    <n v="0"/>
    <n v="0"/>
    <n v="0"/>
    <n v="0"/>
    <n v="26"/>
    <n v="100"/>
    <n v="26"/>
  </r>
  <r>
    <s v="nicogla"/>
    <s v="sonia_lakehal"/>
    <m/>
    <m/>
    <m/>
    <m/>
    <m/>
    <m/>
    <m/>
    <m/>
    <s v="No"/>
    <n v="87"/>
    <m/>
    <m/>
    <x v="0"/>
    <d v="2019-02-16T11:31:29.000"/>
    <s v="RT @Sonia_Lakehal: La #JPOESSEC c’est maintenant ! #essec #execed rendez-vous sur notre campus Executive au #Cnit Paris La Défense ! #forma…"/>
    <m/>
    <m/>
    <x v="28"/>
    <m/>
    <s v="http://pbs.twimg.com/profile_images/1075759005438541824/OIrIdHBV_normal.jpg"/>
    <x v="59"/>
    <s v="https://twitter.com/#!/nicogla/status/1096733802196598785"/>
    <m/>
    <m/>
    <s v="1096733802196598785"/>
    <m/>
    <b v="0"/>
    <n v="0"/>
    <s v=""/>
    <b v="0"/>
    <s v="fr"/>
    <m/>
    <s v=""/>
    <b v="0"/>
    <n v="2"/>
    <s v="1096694831710126081"/>
    <s v="Twitter for iPhone"/>
    <b v="0"/>
    <s v="1096694831710126081"/>
    <s v="Tweet"/>
    <n v="0"/>
    <n v="0"/>
    <m/>
    <m/>
    <m/>
    <m/>
    <m/>
    <m/>
    <m/>
    <m/>
    <n v="1"/>
    <s v="2"/>
    <s v="2"/>
    <n v="0"/>
    <n v="0"/>
    <n v="0"/>
    <n v="0"/>
    <n v="0"/>
    <n v="0"/>
    <n v="21"/>
    <n v="100"/>
    <n v="21"/>
  </r>
  <r>
    <s v="denneryhelene"/>
    <s v="thjeanjean"/>
    <m/>
    <m/>
    <m/>
    <m/>
    <m/>
    <m/>
    <m/>
    <m/>
    <s v="No"/>
    <n v="88"/>
    <m/>
    <m/>
    <x v="0"/>
    <d v="2019-02-12T07:15:40.000"/>
    <s v="RT @ThJeanjean: Transformation des heures du Compte Personnel de Formation (#CPF) en euros, un guide utile!  https://t.co/S1IcDGUGrq  #exec…"/>
    <s v="https://www.fongecif-idf.fr/la-transformation-des-heures-du-compte-personnel-de-formation-cpf-en-euros/"/>
    <s v="fongecif-idf.fr"/>
    <x v="29"/>
    <m/>
    <s v="http://pbs.twimg.com/profile_images/592690225337507842/DWGPmWpL_normal.jpg"/>
    <x v="60"/>
    <s v="https://twitter.com/#!/denneryhelene/status/1095219872827670529"/>
    <m/>
    <m/>
    <s v="1095219872827670529"/>
    <m/>
    <b v="0"/>
    <n v="0"/>
    <s v=""/>
    <b v="0"/>
    <s v="fr"/>
    <m/>
    <s v=""/>
    <b v="0"/>
    <n v="1"/>
    <s v="1095200872773095424"/>
    <s v="Twitter for iPhone"/>
    <b v="0"/>
    <s v="1095200872773095424"/>
    <s v="Tweet"/>
    <n v="0"/>
    <n v="0"/>
    <m/>
    <m/>
    <m/>
    <m/>
    <m/>
    <m/>
    <m/>
    <m/>
    <n v="1"/>
    <s v="2"/>
    <s v="1"/>
    <n v="0"/>
    <n v="0"/>
    <n v="0"/>
    <n v="0"/>
    <n v="0"/>
    <n v="0"/>
    <n v="17"/>
    <n v="100"/>
    <n v="17"/>
  </r>
  <r>
    <s v="denneryhelene"/>
    <s v="essec"/>
    <m/>
    <m/>
    <m/>
    <m/>
    <m/>
    <m/>
    <m/>
    <m/>
    <s v="No"/>
    <n v="89"/>
    <m/>
    <m/>
    <x v="0"/>
    <d v="2019-02-13T07:18:22.000"/>
    <s v="RT @sz_claire: J-3 avant la #JPOESSEC #execed_x000a_Le 16/02 nous accueillons cadres, managers et dirigeants aux portes ouvertes du campus @essec…"/>
    <m/>
    <m/>
    <x v="30"/>
    <m/>
    <s v="http://pbs.twimg.com/profile_images/592690225337507842/DWGPmWpL_normal.jpg"/>
    <x v="61"/>
    <s v="https://twitter.com/#!/denneryhelene/status/1095582938991939585"/>
    <m/>
    <m/>
    <s v="1095582938991939585"/>
    <m/>
    <b v="0"/>
    <n v="0"/>
    <s v=""/>
    <b v="1"/>
    <s v="fr"/>
    <m/>
    <s v="1094932813764313088"/>
    <b v="0"/>
    <n v="3"/>
    <s v="1095582287964635136"/>
    <s v="Twitter for iPhone"/>
    <b v="0"/>
    <s v="1095582287964635136"/>
    <s v="Tweet"/>
    <n v="0"/>
    <n v="0"/>
    <m/>
    <m/>
    <m/>
    <m/>
    <m/>
    <m/>
    <m/>
    <m/>
    <n v="2"/>
    <s v="2"/>
    <s v="2"/>
    <m/>
    <m/>
    <m/>
    <m/>
    <m/>
    <m/>
    <m/>
    <m/>
    <m/>
  </r>
  <r>
    <s v="denneryhelene"/>
    <s v="essec"/>
    <m/>
    <m/>
    <m/>
    <m/>
    <m/>
    <m/>
    <m/>
    <m/>
    <s v="No"/>
    <n v="91"/>
    <m/>
    <m/>
    <x v="0"/>
    <d v="2019-02-15T07:18:31.000"/>
    <s v="RT @essec: J-2 : Plus que quelques jours pour vous inscrire à la #JPOESSEC Executive Education. Consacrez une journée pour concrétiser votr…"/>
    <m/>
    <m/>
    <x v="4"/>
    <m/>
    <s v="http://pbs.twimg.com/profile_images/592690225337507842/DWGPmWpL_normal.jpg"/>
    <x v="62"/>
    <s v="https://twitter.com/#!/denneryhelene/status/1096307751872024576"/>
    <m/>
    <m/>
    <s v="1096307751872024576"/>
    <m/>
    <b v="0"/>
    <n v="0"/>
    <s v=""/>
    <b v="0"/>
    <s v="fr"/>
    <m/>
    <s v=""/>
    <b v="0"/>
    <n v="3"/>
    <s v="1095978453722165248"/>
    <s v="Twitter for iPhone"/>
    <b v="0"/>
    <s v="1095978453722165248"/>
    <s v="Tweet"/>
    <n v="0"/>
    <n v="0"/>
    <m/>
    <m/>
    <m/>
    <m/>
    <m/>
    <m/>
    <m/>
    <m/>
    <n v="2"/>
    <s v="2"/>
    <s v="2"/>
    <n v="0"/>
    <n v="0"/>
    <n v="0"/>
    <n v="0"/>
    <n v="0"/>
    <n v="0"/>
    <n v="22"/>
    <n v="100"/>
    <n v="22"/>
  </r>
  <r>
    <s v="denneryhelene"/>
    <s v="sonia_lakehal"/>
    <m/>
    <m/>
    <m/>
    <m/>
    <m/>
    <m/>
    <m/>
    <m/>
    <s v="No"/>
    <n v="92"/>
    <m/>
    <m/>
    <x v="0"/>
    <d v="2019-02-16T12:14:29.000"/>
    <s v="RT @Sonia_Lakehal: La #JPOESSEC c’est maintenant ! #essec #execed rendez-vous sur notre campus Executive au #Cnit Paris La Défense ! #forma…"/>
    <m/>
    <m/>
    <x v="28"/>
    <m/>
    <s v="http://pbs.twimg.com/profile_images/592690225337507842/DWGPmWpL_normal.jpg"/>
    <x v="63"/>
    <s v="https://twitter.com/#!/denneryhelene/status/1096744623849070593"/>
    <m/>
    <m/>
    <s v="1096744623849070593"/>
    <m/>
    <b v="0"/>
    <n v="0"/>
    <s v=""/>
    <b v="0"/>
    <s v="fr"/>
    <m/>
    <s v=""/>
    <b v="0"/>
    <n v="2"/>
    <s v="1096694831710126081"/>
    <s v="Twitter for iPhone"/>
    <b v="0"/>
    <s v="1096694831710126081"/>
    <s v="Tweet"/>
    <n v="0"/>
    <n v="0"/>
    <m/>
    <m/>
    <m/>
    <m/>
    <m/>
    <m/>
    <m/>
    <m/>
    <n v="1"/>
    <s v="2"/>
    <s v="2"/>
    <n v="0"/>
    <n v="0"/>
    <n v="0"/>
    <n v="0"/>
    <n v="0"/>
    <n v="0"/>
    <n v="21"/>
    <n v="100"/>
    <n v="21"/>
  </r>
  <r>
    <s v="aboulade"/>
    <s v="essec"/>
    <m/>
    <m/>
    <m/>
    <m/>
    <m/>
    <m/>
    <m/>
    <m/>
    <s v="Yes"/>
    <n v="93"/>
    <m/>
    <m/>
    <x v="0"/>
    <d v="2019-02-13T17:38:35.000"/>
    <s v="RT @sz_claire: J-3 avant la #JPOESSEC #execed_x000a_Le 16/02 nous accueillons cadres, managers et dirigeants aux portes ouvertes du campus @essec…"/>
    <m/>
    <m/>
    <x v="30"/>
    <m/>
    <s v="http://pbs.twimg.com/profile_images/971811571201699842/f6iLrqz9_normal.jpg"/>
    <x v="64"/>
    <s v="https://twitter.com/#!/aboulade/status/1095739021312053248"/>
    <m/>
    <m/>
    <s v="1095739021312053248"/>
    <m/>
    <b v="0"/>
    <n v="0"/>
    <s v=""/>
    <b v="1"/>
    <s v="fr"/>
    <m/>
    <s v="1094932813764313088"/>
    <b v="0"/>
    <n v="3"/>
    <s v="1095582287964635136"/>
    <s v="Twitter for iPhone"/>
    <b v="0"/>
    <s v="1095582287964635136"/>
    <s v="Tweet"/>
    <n v="0"/>
    <n v="0"/>
    <m/>
    <m/>
    <m/>
    <m/>
    <m/>
    <m/>
    <m/>
    <m/>
    <n v="1"/>
    <s v="2"/>
    <s v="2"/>
    <m/>
    <m/>
    <m/>
    <m/>
    <m/>
    <m/>
    <m/>
    <m/>
    <m/>
  </r>
  <r>
    <s v="essec"/>
    <s v="aboulade"/>
    <m/>
    <m/>
    <m/>
    <m/>
    <m/>
    <m/>
    <m/>
    <m/>
    <s v="Yes"/>
    <n v="95"/>
    <m/>
    <m/>
    <x v="0"/>
    <d v="2019-02-16T08:58:29.000"/>
    <s v="« 3 fonctions sur 4 auront été transformées en 2030 et notre rôle à l’@ESSEC est de vous préparer à ces évolutions et à ces transformations sur vos métiers », @aboulade , Directrice Commerciale &amp;amp; Marketing des programmes post-expérience. #JPOESSEC #ExecEd https://t.co/9bDiqeIcwU"/>
    <m/>
    <m/>
    <x v="30"/>
    <s v="https://pbs.twimg.com/media/Dzg-j1AX0AAFurA.jpg"/>
    <s v="https://pbs.twimg.com/media/Dzg-j1AX0AAFurA.jpg"/>
    <x v="65"/>
    <s v="https://twitter.com/#!/essec/status/1096695299144335367"/>
    <m/>
    <m/>
    <s v="1096695299144335367"/>
    <m/>
    <b v="0"/>
    <n v="2"/>
    <s v=""/>
    <b v="0"/>
    <s v="fr"/>
    <m/>
    <s v=""/>
    <b v="0"/>
    <n v="1"/>
    <s v=""/>
    <s v="Twitter for iPhone"/>
    <b v="0"/>
    <s v="1096695299144335367"/>
    <s v="Tweet"/>
    <n v="0"/>
    <n v="0"/>
    <m/>
    <m/>
    <m/>
    <m/>
    <m/>
    <m/>
    <m/>
    <m/>
    <n v="1"/>
    <s v="2"/>
    <s v="2"/>
    <n v="0"/>
    <n v="0"/>
    <n v="0"/>
    <n v="0"/>
    <n v="0"/>
    <n v="0"/>
    <n v="40"/>
    <n v="100"/>
    <n v="40"/>
  </r>
  <r>
    <s v="sonia_lakehal"/>
    <s v="essec"/>
    <m/>
    <m/>
    <m/>
    <m/>
    <m/>
    <m/>
    <m/>
    <m/>
    <s v="No"/>
    <n v="96"/>
    <m/>
    <m/>
    <x v="0"/>
    <d v="2019-02-13T12:17:49.000"/>
    <s v="RT @sz_claire: J-3 avant la #JPOESSEC #execed_x000a_Le 16/02 nous accueillons cadres, managers et dirigeants aux portes ouvertes du campus @essec…"/>
    <m/>
    <m/>
    <x v="30"/>
    <m/>
    <s v="http://pbs.twimg.com/profile_images/710214028572884992/mqUCvHSr_normal.jpg"/>
    <x v="66"/>
    <s v="https://twitter.com/#!/sonia_lakehal/status/1095658300954341376"/>
    <m/>
    <m/>
    <s v="1095658300954341376"/>
    <m/>
    <b v="0"/>
    <n v="0"/>
    <s v=""/>
    <b v="1"/>
    <s v="fr"/>
    <m/>
    <s v="1094932813764313088"/>
    <b v="0"/>
    <n v="3"/>
    <s v="1095582287964635136"/>
    <s v="Twitter for iPhone"/>
    <b v="0"/>
    <s v="1095582287964635136"/>
    <s v="Tweet"/>
    <n v="0"/>
    <n v="0"/>
    <m/>
    <m/>
    <m/>
    <m/>
    <m/>
    <m/>
    <m/>
    <m/>
    <n v="6"/>
    <s v="2"/>
    <s v="2"/>
    <m/>
    <m/>
    <m/>
    <m/>
    <m/>
    <m/>
    <m/>
    <m/>
    <m/>
  </r>
  <r>
    <s v="sonia_lakehal"/>
    <s v="sonia_lakehal"/>
    <m/>
    <m/>
    <m/>
    <m/>
    <m/>
    <m/>
    <m/>
    <m/>
    <s v="No"/>
    <n v="98"/>
    <m/>
    <m/>
    <x v="2"/>
    <d v="2019-02-16T08:56:38.000"/>
    <s v="La #JPOESSEC c’est maintenant ! #essec #execed rendez-vous sur notre campus Executive au #Cnit Paris La Défense ! #formationpro https://t.co/4RNJfrPQjv"/>
    <m/>
    <m/>
    <x v="31"/>
    <s v="https://pbs.twimg.com/media/Dzg9q1LWoAAEqWo.jpg"/>
    <s v="https://pbs.twimg.com/media/Dzg9q1LWoAAEqWo.jpg"/>
    <x v="67"/>
    <s v="https://twitter.com/#!/sonia_lakehal/status/1096694831710126081"/>
    <m/>
    <m/>
    <s v="1096694831710126081"/>
    <m/>
    <b v="0"/>
    <n v="4"/>
    <s v=""/>
    <b v="0"/>
    <s v="fr"/>
    <m/>
    <s v=""/>
    <b v="0"/>
    <n v="2"/>
    <s v=""/>
    <s v="Twitter for iPhone"/>
    <b v="0"/>
    <s v="1096694831710126081"/>
    <s v="Tweet"/>
    <n v="0"/>
    <n v="0"/>
    <m/>
    <m/>
    <m/>
    <m/>
    <m/>
    <m/>
    <m/>
    <m/>
    <n v="1"/>
    <s v="2"/>
    <s v="2"/>
    <n v="0"/>
    <n v="0"/>
    <n v="0"/>
    <n v="0"/>
    <n v="0"/>
    <n v="0"/>
    <n v="19"/>
    <n v="100"/>
    <n v="19"/>
  </r>
  <r>
    <s v="sonia_lakehal"/>
    <s v="essec"/>
    <m/>
    <m/>
    <m/>
    <m/>
    <m/>
    <m/>
    <m/>
    <m/>
    <s v="No"/>
    <n v="99"/>
    <m/>
    <m/>
    <x v="0"/>
    <d v="2019-02-16T10:30:24.000"/>
    <s v="RT @essec: La première visite du campus #ExecEd débute dans 10 minutes, on vous attend à l’atrium. Pour ceux qui ne peuvent pas y participe…"/>
    <m/>
    <m/>
    <x v="11"/>
    <m/>
    <s v="http://pbs.twimg.com/profile_images/710214028572884992/mqUCvHSr_normal.jpg"/>
    <x v="68"/>
    <s v="https://twitter.com/#!/sonia_lakehal/status/1096718432198901761"/>
    <m/>
    <m/>
    <s v="1096718432198901761"/>
    <m/>
    <b v="0"/>
    <n v="0"/>
    <s v=""/>
    <b v="0"/>
    <s v="fr"/>
    <m/>
    <s v=""/>
    <b v="0"/>
    <n v="2"/>
    <s v="1096716264536461312"/>
    <s v="Twitter for iPhone"/>
    <b v="0"/>
    <s v="1096716264536461312"/>
    <s v="Tweet"/>
    <n v="0"/>
    <n v="0"/>
    <m/>
    <m/>
    <m/>
    <m/>
    <m/>
    <m/>
    <m/>
    <m/>
    <n v="6"/>
    <s v="2"/>
    <s v="2"/>
    <n v="0"/>
    <n v="0"/>
    <n v="0"/>
    <n v="0"/>
    <n v="0"/>
    <n v="0"/>
    <n v="26"/>
    <n v="100"/>
    <n v="26"/>
  </r>
  <r>
    <s v="sonia_lakehal"/>
    <s v="essec"/>
    <m/>
    <m/>
    <m/>
    <m/>
    <m/>
    <m/>
    <m/>
    <m/>
    <s v="No"/>
    <n v="100"/>
    <m/>
    <m/>
    <x v="0"/>
    <d v="2019-02-16T10:30:34.000"/>
    <s v="RT @essec: Assistez aux 4 ateliers « Conseil &amp;amp; Financement », qui vous permettront de mieux comprendre les dispositifs de financement et dé…"/>
    <m/>
    <m/>
    <x v="1"/>
    <m/>
    <s v="http://pbs.twimg.com/profile_images/710214028572884992/mqUCvHSr_normal.jpg"/>
    <x v="69"/>
    <s v="https://twitter.com/#!/sonia_lakehal/status/1096718470430056450"/>
    <m/>
    <m/>
    <s v="1096718470430056450"/>
    <m/>
    <b v="0"/>
    <n v="0"/>
    <s v=""/>
    <b v="0"/>
    <s v="fr"/>
    <m/>
    <s v=""/>
    <b v="0"/>
    <n v="1"/>
    <s v="1096713929630384130"/>
    <s v="Twitter for iPhone"/>
    <b v="0"/>
    <s v="1096713929630384130"/>
    <s v="Tweet"/>
    <n v="0"/>
    <n v="0"/>
    <m/>
    <m/>
    <m/>
    <m/>
    <m/>
    <m/>
    <m/>
    <m/>
    <n v="6"/>
    <s v="2"/>
    <s v="2"/>
    <n v="0"/>
    <n v="0"/>
    <n v="0"/>
    <n v="0"/>
    <n v="0"/>
    <n v="0"/>
    <n v="21"/>
    <n v="100"/>
    <n v="21"/>
  </r>
  <r>
    <s v="sonia_lakehal"/>
    <s v="essecglobalmba"/>
    <m/>
    <m/>
    <m/>
    <m/>
    <m/>
    <m/>
    <m/>
    <m/>
    <s v="No"/>
    <n v="101"/>
    <m/>
    <m/>
    <x v="0"/>
    <d v="2019-02-16T14:43:06.000"/>
    <s v="RT @essec: Full house for the « International programs » presentation: Executive MBA, @ESSECGlobalMBA , EMiLUX. Meet our advisors at the in…"/>
    <m/>
    <m/>
    <x v="1"/>
    <m/>
    <s v="http://pbs.twimg.com/profile_images/710214028572884992/mqUCvHSr_normal.jpg"/>
    <x v="70"/>
    <s v="https://twitter.com/#!/sonia_lakehal/status/1096782024663330819"/>
    <m/>
    <m/>
    <s v="1096782024663330819"/>
    <m/>
    <b v="0"/>
    <n v="0"/>
    <s v=""/>
    <b v="0"/>
    <s v="en"/>
    <m/>
    <s v=""/>
    <b v="0"/>
    <n v="2"/>
    <s v="1096744831198597120"/>
    <s v="Twitter for iPhone"/>
    <b v="0"/>
    <s v="1096744831198597120"/>
    <s v="Tweet"/>
    <n v="0"/>
    <n v="0"/>
    <m/>
    <m/>
    <m/>
    <m/>
    <m/>
    <m/>
    <m/>
    <m/>
    <n v="1"/>
    <s v="2"/>
    <s v="2"/>
    <n v="0"/>
    <n v="0"/>
    <n v="0"/>
    <n v="0"/>
    <n v="0"/>
    <n v="0"/>
    <n v="19"/>
    <n v="100"/>
    <n v="19"/>
  </r>
  <r>
    <s v="sonia_lakehal"/>
    <s v="essec"/>
    <m/>
    <m/>
    <m/>
    <m/>
    <m/>
    <m/>
    <m/>
    <m/>
    <s v="No"/>
    <n v="103"/>
    <m/>
    <m/>
    <x v="0"/>
    <d v="2019-02-16T14:43:10.000"/>
    <s v="RT @essec: Challengez vos acquis et développez votre potentiel avec notre gamme de formations courtes : Modules &amp;amp; Advanced Certificates. As…"/>
    <m/>
    <m/>
    <x v="1"/>
    <m/>
    <s v="http://pbs.twimg.com/profile_images/710214028572884992/mqUCvHSr_normal.jpg"/>
    <x v="71"/>
    <s v="https://twitter.com/#!/sonia_lakehal/status/1096782041641902081"/>
    <m/>
    <m/>
    <s v="1096782041641902081"/>
    <m/>
    <b v="0"/>
    <n v="0"/>
    <s v=""/>
    <b v="0"/>
    <s v="fr"/>
    <m/>
    <s v=""/>
    <b v="0"/>
    <n v="1"/>
    <s v="1096756831475646464"/>
    <s v="Twitter for iPhone"/>
    <b v="0"/>
    <s v="1096756831475646464"/>
    <s v="Tweet"/>
    <n v="0"/>
    <n v="0"/>
    <m/>
    <m/>
    <m/>
    <m/>
    <m/>
    <m/>
    <m/>
    <m/>
    <n v="6"/>
    <s v="2"/>
    <s v="2"/>
    <n v="1"/>
    <n v="5"/>
    <n v="0"/>
    <n v="0"/>
    <n v="0"/>
    <n v="0"/>
    <n v="19"/>
    <n v="95"/>
    <n v="20"/>
  </r>
  <r>
    <s v="sonia_lakehal"/>
    <s v="essec"/>
    <m/>
    <m/>
    <m/>
    <m/>
    <m/>
    <m/>
    <m/>
    <m/>
    <s v="No"/>
    <n v="104"/>
    <m/>
    <m/>
    <x v="0"/>
    <d v="2019-02-16T14:43:13.000"/>
    <s v="RT @essec: 14h30 - Venez participez à la MasterClass « Le manager et le pilotage de la performance », animée par Florence Cavélius, profess…"/>
    <m/>
    <m/>
    <x v="1"/>
    <m/>
    <s v="http://pbs.twimg.com/profile_images/710214028572884992/mqUCvHSr_normal.jpg"/>
    <x v="72"/>
    <s v="https://twitter.com/#!/sonia_lakehal/status/1096782053419425793"/>
    <m/>
    <m/>
    <s v="1096782053419425793"/>
    <m/>
    <b v="0"/>
    <n v="0"/>
    <s v=""/>
    <b v="0"/>
    <s v="fr"/>
    <m/>
    <s v=""/>
    <b v="0"/>
    <n v="1"/>
    <s v="1096767749576110081"/>
    <s v="Twitter for iPhone"/>
    <b v="0"/>
    <s v="1096767749576110081"/>
    <s v="Tweet"/>
    <n v="0"/>
    <n v="0"/>
    <m/>
    <m/>
    <m/>
    <m/>
    <m/>
    <m/>
    <m/>
    <m/>
    <n v="6"/>
    <s v="2"/>
    <s v="2"/>
    <n v="0"/>
    <n v="0"/>
    <n v="0"/>
    <n v="0"/>
    <n v="0"/>
    <n v="0"/>
    <n v="21"/>
    <n v="100"/>
    <n v="21"/>
  </r>
  <r>
    <s v="essec"/>
    <s v="essecglobalmba"/>
    <m/>
    <m/>
    <m/>
    <m/>
    <m/>
    <m/>
    <m/>
    <m/>
    <s v="Yes"/>
    <n v="105"/>
    <m/>
    <m/>
    <x v="0"/>
    <d v="2019-02-16T12:15:18.000"/>
    <s v="Full house for the « International programs » presentation: Executive MBA, @ESSECGlobalMBA , EMiLUX. Meet our advisors at the international desk at the 2nd floor. #JPOESSEC #ExecEd https://t.co/uyX90JxZaw"/>
    <m/>
    <m/>
    <x v="30"/>
    <s v="https://pbs.twimg.com/media/DzhrlWVX0AAaj66.jpg"/>
    <s v="https://pbs.twimg.com/media/DzhrlWVX0AAaj66.jpg"/>
    <x v="73"/>
    <s v="https://twitter.com/#!/essec/status/1096744831198597120"/>
    <m/>
    <m/>
    <s v="1096744831198597120"/>
    <m/>
    <b v="0"/>
    <n v="2"/>
    <s v=""/>
    <b v="0"/>
    <s v="en"/>
    <m/>
    <s v=""/>
    <b v="0"/>
    <n v="2"/>
    <s v=""/>
    <s v="Twitter for iPhone"/>
    <b v="0"/>
    <s v="1096744831198597120"/>
    <s v="Tweet"/>
    <n v="0"/>
    <n v="0"/>
    <s v="2.2224829,48.8687153 _x000a_2.2544056,48.8687153 _x000a_2.2544056,48.8956207 _x000a_2.2224829,48.8956207"/>
    <s v="France"/>
    <s v="FR"/>
    <s v="Puteaux, France"/>
    <s v="17bb3331bbfe39dc"/>
    <s v="Puteaux"/>
    <s v="city"/>
    <s v="https://api.twitter.com/1.1/geo/id/17bb3331bbfe39dc.json"/>
    <n v="1"/>
    <s v="2"/>
    <s v="2"/>
    <n v="0"/>
    <n v="0"/>
    <n v="0"/>
    <n v="0"/>
    <n v="0"/>
    <n v="0"/>
    <n v="24"/>
    <n v="100"/>
    <n v="24"/>
  </r>
  <r>
    <s v="essecglobalmba"/>
    <s v="essec"/>
    <m/>
    <m/>
    <m/>
    <m/>
    <m/>
    <m/>
    <m/>
    <m/>
    <s v="Yes"/>
    <n v="106"/>
    <m/>
    <m/>
    <x v="0"/>
    <d v="2019-02-16T08:37:45.000"/>
    <s v="RT @essec: C’est le jour J ! La Journée Portes Ouvertes ESSEC Executive Education commence dans 1 heure. Suivez-nous tout au long de cette…"/>
    <m/>
    <m/>
    <x v="1"/>
    <m/>
    <s v="http://pbs.twimg.com/profile_images/656490474933493760/S5IRd3U4_normal.jpg"/>
    <x v="74"/>
    <s v="https://twitter.com/#!/essecglobalmba/status/1096690080645869568"/>
    <m/>
    <m/>
    <s v="1096690080645869568"/>
    <m/>
    <b v="0"/>
    <n v="0"/>
    <s v=""/>
    <b v="0"/>
    <s v="fr"/>
    <m/>
    <s v=""/>
    <b v="0"/>
    <n v="1"/>
    <s v="1096673049062064130"/>
    <s v="Twitter for Android"/>
    <b v="0"/>
    <s v="1096673049062064130"/>
    <s v="Tweet"/>
    <n v="0"/>
    <n v="0"/>
    <m/>
    <m/>
    <m/>
    <m/>
    <m/>
    <m/>
    <m/>
    <m/>
    <n v="2"/>
    <s v="2"/>
    <s v="2"/>
    <n v="0"/>
    <n v="0"/>
    <n v="1"/>
    <n v="4"/>
    <n v="0"/>
    <n v="0"/>
    <n v="24"/>
    <n v="96"/>
    <n v="25"/>
  </r>
  <r>
    <s v="essecglobalmba"/>
    <s v="essec"/>
    <m/>
    <m/>
    <m/>
    <m/>
    <m/>
    <m/>
    <m/>
    <m/>
    <s v="Yes"/>
    <n v="107"/>
    <m/>
    <m/>
    <x v="0"/>
    <d v="2019-02-16T16:34:24.000"/>
    <s v="RT @essec: Full house for the « International programs » presentation: Executive MBA, @ESSECGlobalMBA , EMiLUX. Meet our advisors at the in…"/>
    <m/>
    <m/>
    <x v="1"/>
    <m/>
    <s v="http://pbs.twimg.com/profile_images/656490474933493760/S5IRd3U4_normal.jpg"/>
    <x v="75"/>
    <s v="https://twitter.com/#!/essecglobalmba/status/1096810034821038080"/>
    <m/>
    <m/>
    <s v="1096810034821038080"/>
    <m/>
    <b v="0"/>
    <n v="0"/>
    <s v=""/>
    <b v="0"/>
    <s v="en"/>
    <m/>
    <s v=""/>
    <b v="0"/>
    <n v="2"/>
    <s v="1096744831198597120"/>
    <s v="Twitter for Android"/>
    <b v="0"/>
    <s v="1096744831198597120"/>
    <s v="Tweet"/>
    <n v="0"/>
    <n v="0"/>
    <m/>
    <m/>
    <m/>
    <m/>
    <m/>
    <m/>
    <m/>
    <m/>
    <n v="2"/>
    <s v="2"/>
    <s v="2"/>
    <n v="0"/>
    <n v="0"/>
    <n v="0"/>
    <n v="0"/>
    <n v="0"/>
    <n v="0"/>
    <n v="19"/>
    <n v="100"/>
    <n v="19"/>
  </r>
  <r>
    <s v="uniconexed"/>
    <s v="msbgu"/>
    <m/>
    <m/>
    <m/>
    <m/>
    <m/>
    <m/>
    <m/>
    <m/>
    <s v="No"/>
    <n v="108"/>
    <m/>
    <m/>
    <x v="0"/>
    <d v="2019-02-15T17:00:41.000"/>
    <s v="“There is a bright future for #execed providers that are ready to learn, adapt and invest.” – Paul Lambert, Assistant Dean at @MSBGU &amp;amp; #UNICON Primary Representative. Read his full member interview here:_x000a_https://t.co/Mya45G65gb https://t.co/qQHvDsVyHI"/>
    <s v="https://www.uniconexed.org/member-spotlight-paul-lambert-georgetown-university/?utm_source=twitter&amp;utm_medium=sasocial&amp;utm_campaign=unicon"/>
    <s v="uniconexed.org"/>
    <x v="32"/>
    <s v="https://pbs.twimg.com/media/DzdjVw5W0AABgFF.png"/>
    <s v="https://pbs.twimg.com/media/DzdjVw5W0AABgFF.png"/>
    <x v="76"/>
    <s v="https://twitter.com/#!/uniconexed/status/1096454262421442561"/>
    <m/>
    <m/>
    <s v="1096454262421442561"/>
    <m/>
    <b v="0"/>
    <n v="3"/>
    <s v=""/>
    <b v="0"/>
    <s v="en"/>
    <m/>
    <s v=""/>
    <b v="0"/>
    <n v="0"/>
    <s v=""/>
    <s v="Sprout Social"/>
    <b v="0"/>
    <s v="1096454262421442561"/>
    <s v="Tweet"/>
    <n v="0"/>
    <n v="0"/>
    <m/>
    <m/>
    <m/>
    <m/>
    <m/>
    <m/>
    <m/>
    <m/>
    <n v="1"/>
    <s v="12"/>
    <s v="12"/>
    <n v="2"/>
    <n v="6.25"/>
    <n v="0"/>
    <n v="0"/>
    <n v="0"/>
    <n v="0"/>
    <n v="30"/>
    <n v="93.75"/>
    <n v="32"/>
  </r>
  <r>
    <s v="uniconexed"/>
    <s v="notredame"/>
    <m/>
    <m/>
    <m/>
    <m/>
    <m/>
    <m/>
    <m/>
    <m/>
    <s v="No"/>
    <n v="109"/>
    <m/>
    <m/>
    <x v="0"/>
    <d v="2019-02-16T17:00:49.000"/>
    <s v="#UNICONMemberSpotlight: @NotreDame’s Stayer Center for #ExecEd at the Mendoza College of Business is dedicated to developing leaders who succeed in today’s global business world and are prepared to meet the challenges of tomorrow. Learn more here: https://t.co/aAC6bzITnA https://t.co/Qqt3klFoud"/>
    <s v="https://www.uniconexed.org/members/university-notre-dame-mendoza/?utm_source=twitter&amp;utm_medium=sasocial&amp;utm_campaign=unicon"/>
    <s v="uniconexed.org"/>
    <x v="33"/>
    <s v="https://pbs.twimg.com/media/Dzis9MjWkAAvfjU.png"/>
    <s v="https://pbs.twimg.com/media/Dzis9MjWkAAvfjU.png"/>
    <x v="77"/>
    <s v="https://twitter.com/#!/uniconexed/status/1096816679986831361"/>
    <m/>
    <m/>
    <s v="1096816679986831361"/>
    <m/>
    <b v="0"/>
    <n v="0"/>
    <s v=""/>
    <b v="0"/>
    <s v="en"/>
    <m/>
    <s v=""/>
    <b v="0"/>
    <n v="0"/>
    <s v=""/>
    <s v="Sprout Social"/>
    <b v="0"/>
    <s v="1096816679986831361"/>
    <s v="Tweet"/>
    <n v="0"/>
    <n v="0"/>
    <m/>
    <m/>
    <m/>
    <m/>
    <m/>
    <m/>
    <m/>
    <m/>
    <n v="1"/>
    <s v="12"/>
    <s v="12"/>
    <n v="2"/>
    <n v="5.2631578947368425"/>
    <n v="0"/>
    <n v="0"/>
    <n v="0"/>
    <n v="0"/>
    <n v="36"/>
    <n v="94.73684210526316"/>
    <n v="38"/>
  </r>
  <r>
    <s v="aldo_zaffalon"/>
    <s v="execedcourses"/>
    <m/>
    <m/>
    <m/>
    <m/>
    <m/>
    <m/>
    <m/>
    <m/>
    <s v="No"/>
    <n v="110"/>
    <m/>
    <m/>
    <x v="0"/>
    <d v="2019-02-08T21:14:19.000"/>
    <s v="RT @ExecEdCourses: Great #execed course by Center For Creative Leadership on #Leadership: https://t.co/XCDO3XcFXO"/>
    <s v="http://po.st/scms/OrMCe04Lcp0lOFmbAka8Um6V2jAD7SYdZTjvhHbnYZ0lOA/X0pav6"/>
    <s v="po.st"/>
    <x v="34"/>
    <m/>
    <s v="http://pbs.twimg.com/profile_images/775795537689862144/ZdtKsGVV_normal.jpg"/>
    <x v="78"/>
    <s v="https://twitter.com/#!/aldo_zaffalon/status/1093981375915610112"/>
    <m/>
    <m/>
    <s v="1093981375915610112"/>
    <m/>
    <b v="0"/>
    <n v="0"/>
    <s v=""/>
    <b v="0"/>
    <s v="en"/>
    <m/>
    <s v=""/>
    <b v="0"/>
    <n v="1"/>
    <s v="1093981115717640192"/>
    <s v="Yamatho Consulting"/>
    <b v="0"/>
    <s v="1093981115717640192"/>
    <s v="Tweet"/>
    <n v="0"/>
    <n v="0"/>
    <m/>
    <m/>
    <m/>
    <m/>
    <m/>
    <m/>
    <m/>
    <m/>
    <n v="2"/>
    <s v="3"/>
    <s v="3"/>
    <n v="2"/>
    <n v="16.666666666666668"/>
    <n v="0"/>
    <n v="0"/>
    <n v="0"/>
    <n v="0"/>
    <n v="10"/>
    <n v="83.33333333333333"/>
    <n v="12"/>
  </r>
  <r>
    <s v="aldo_zaffalon"/>
    <s v="execedcourses"/>
    <m/>
    <m/>
    <m/>
    <m/>
    <m/>
    <m/>
    <m/>
    <m/>
    <s v="No"/>
    <n v="111"/>
    <m/>
    <m/>
    <x v="0"/>
    <d v="2019-02-17T11:14:19.000"/>
    <s v="RT @ExecEdCourses: Great #execed course by McCombs School of Business on #Leadership: https://t.co/0owXSof7EQ"/>
    <s v="http://po.st/scms/OrMCe04Lcp0lOFmbAka8Um6V2jAD7SYdZTjvhHbnYZ0lOA/ywZxlV"/>
    <s v="po.st"/>
    <x v="34"/>
    <m/>
    <s v="http://pbs.twimg.com/profile_images/775795537689862144/ZdtKsGVV_normal.jpg"/>
    <x v="79"/>
    <s v="https://twitter.com/#!/aldo_zaffalon/status/1097091872043032577"/>
    <m/>
    <m/>
    <s v="1097091872043032577"/>
    <m/>
    <b v="0"/>
    <n v="0"/>
    <s v=""/>
    <b v="0"/>
    <s v="en"/>
    <m/>
    <s v=""/>
    <b v="0"/>
    <n v="1"/>
    <s v="1097091662549905409"/>
    <s v="Yamatho Consulting"/>
    <b v="0"/>
    <s v="1097091662549905409"/>
    <s v="Tweet"/>
    <n v="0"/>
    <n v="0"/>
    <m/>
    <m/>
    <m/>
    <m/>
    <m/>
    <m/>
    <m/>
    <m/>
    <n v="2"/>
    <s v="3"/>
    <s v="3"/>
    <n v="1"/>
    <n v="8.333333333333334"/>
    <n v="0"/>
    <n v="0"/>
    <n v="0"/>
    <n v="0"/>
    <n v="11"/>
    <n v="91.66666666666667"/>
    <n v="12"/>
  </r>
  <r>
    <s v="chezhami"/>
    <s v="thjeanjean"/>
    <m/>
    <m/>
    <m/>
    <m/>
    <m/>
    <m/>
    <m/>
    <m/>
    <s v="No"/>
    <n v="112"/>
    <m/>
    <m/>
    <x v="0"/>
    <d v="2019-02-17T18:29:46.000"/>
    <s v="RT @ThJeanjean: #Talent , Not Gender, Should Be The Focus Of Diversity And Inclusion Interventions https://t.co/Evt7p8mHQX  #leadership  #e…"/>
    <s v="https://www.forbes.com/sites/tomaspremuzic/2018/12/09/talent-not-gender-should-be-the-focus-of-leadership-selection-and-development-interventions/"/>
    <s v="forbes.com"/>
    <x v="10"/>
    <m/>
    <s v="http://pbs.twimg.com/profile_images/670534488506687488/Z7zrOLim_normal.jpg"/>
    <x v="80"/>
    <s v="https://twitter.com/#!/chezhami/status/1097201453804843009"/>
    <m/>
    <m/>
    <s v="1097201453804843009"/>
    <m/>
    <b v="0"/>
    <n v="0"/>
    <s v=""/>
    <b v="0"/>
    <s v="en"/>
    <m/>
    <s v=""/>
    <b v="0"/>
    <n v="2"/>
    <s v="1093751313584799744"/>
    <s v="Twitter for iPhone"/>
    <b v="0"/>
    <s v="1093751313584799744"/>
    <s v="Tweet"/>
    <n v="0"/>
    <n v="0"/>
    <m/>
    <m/>
    <m/>
    <m/>
    <m/>
    <m/>
    <m/>
    <m/>
    <n v="1"/>
    <s v="1"/>
    <s v="1"/>
    <n v="1"/>
    <n v="6.25"/>
    <n v="0"/>
    <n v="0"/>
    <n v="0"/>
    <n v="0"/>
    <n v="15"/>
    <n v="93.75"/>
    <n v="16"/>
  </r>
  <r>
    <s v="essec"/>
    <s v="essec"/>
    <m/>
    <m/>
    <m/>
    <m/>
    <m/>
    <m/>
    <m/>
    <m/>
    <s v="No"/>
    <n v="113"/>
    <m/>
    <m/>
    <x v="2"/>
    <d v="2019-02-06T12:00:00.000"/>
    <s v="J-10 : La #JPOESSEC Executive Education approche à grands pas ! Participez à la journée dédiée aux managers, cadres et entrepreneurs qui souhaitent se former. #ExecEd #16Février Inscrivez-vous : https://t.co/s5k44WKr2o https://t.co/C9LonTr5hE"/>
    <s v="http://info.essec.edu/20190216-RDS-JPO_01-Registration-news.html"/>
    <s v="essec.edu"/>
    <x v="35"/>
    <s v="https://pbs.twimg.com/media/DyFOo3CWsAIfqIO.jpg"/>
    <s v="https://pbs.twimg.com/media/DyFOo3CWsAIfqIO.jpg"/>
    <x v="81"/>
    <s v="https://twitter.com/#!/essec/status/1093117101802442752"/>
    <m/>
    <m/>
    <s v="1093117101802442752"/>
    <m/>
    <b v="0"/>
    <n v="1"/>
    <s v=""/>
    <b v="0"/>
    <s v="fr"/>
    <m/>
    <s v=""/>
    <b v="0"/>
    <n v="1"/>
    <s v=""/>
    <s v="TweetDeck"/>
    <b v="0"/>
    <s v="1093117101802442752"/>
    <s v="Tweet"/>
    <n v="0"/>
    <n v="0"/>
    <m/>
    <m/>
    <m/>
    <m/>
    <m/>
    <m/>
    <m/>
    <m/>
    <n v="11"/>
    <s v="2"/>
    <s v="2"/>
    <n v="0"/>
    <n v="0"/>
    <n v="0"/>
    <n v="0"/>
    <n v="0"/>
    <n v="0"/>
    <n v="28"/>
    <n v="100"/>
    <n v="28"/>
  </r>
  <r>
    <s v="essec"/>
    <s v="essec"/>
    <m/>
    <m/>
    <m/>
    <m/>
    <m/>
    <m/>
    <m/>
    <m/>
    <s v="No"/>
    <n v="114"/>
    <m/>
    <m/>
    <x v="2"/>
    <d v="2019-02-11T12:15:00.000"/>
    <s v="J-5 : #JPOESSEC Executive Education ! Profitez d’une journée pour participer à nos #MasterClass, découvrir nos programmes, échanger avec nos conseillers-formations et diplômés, assister aux ateliers de conseil et de financement… #ExecEd #16Février  https://t.co/s5k44WKr2o https://t.co/VZwQgFECQ3"/>
    <s v="http://info.essec.edu/20190216-RDS-JPO_01-Registration-news.html"/>
    <s v="essec.edu"/>
    <x v="36"/>
    <s v="https://pbs.twimg.com/media/DyFTsLqWsAIBiVR.jpg"/>
    <s v="https://pbs.twimg.com/media/DyFTsLqWsAIBiVR.jpg"/>
    <x v="82"/>
    <s v="https://twitter.com/#!/essec/status/1094932813764313088"/>
    <m/>
    <m/>
    <s v="1094932813764313088"/>
    <m/>
    <b v="0"/>
    <n v="1"/>
    <s v=""/>
    <b v="0"/>
    <s v="fr"/>
    <m/>
    <s v=""/>
    <b v="0"/>
    <n v="0"/>
    <s v=""/>
    <s v="TweetDeck"/>
    <b v="0"/>
    <s v="1094932813764313088"/>
    <s v="Tweet"/>
    <n v="0"/>
    <n v="0"/>
    <m/>
    <m/>
    <m/>
    <m/>
    <m/>
    <m/>
    <m/>
    <m/>
    <n v="11"/>
    <s v="2"/>
    <s v="2"/>
    <n v="0"/>
    <n v="0"/>
    <n v="0"/>
    <n v="0"/>
    <n v="0"/>
    <n v="0"/>
    <n v="34"/>
    <n v="100"/>
    <n v="34"/>
  </r>
  <r>
    <s v="essec"/>
    <s v="essec"/>
    <m/>
    <m/>
    <m/>
    <m/>
    <m/>
    <m/>
    <m/>
    <m/>
    <s v="No"/>
    <n v="115"/>
    <m/>
    <m/>
    <x v="2"/>
    <d v="2019-02-14T09:30:00.000"/>
    <s v="J-2 : Plus que quelques jours pour vous inscrire à la #JPOESSEC Executive Education. Consacrez une journée pour concrétiser votre projet professionnel avec nos conseillers-formation. #conseil #accompagnement #ExecEd #16Février  https://t.co/s5k44WKr2o https://t.co/KqiQFbg9nR"/>
    <s v="http://info.essec.edu/20190216-RDS-JPO_01-Registration-news.html"/>
    <s v="essec.edu"/>
    <x v="37"/>
    <s v="https://pbs.twimg.com/media/DyFaefgXgAAvS-r.jpg"/>
    <s v="https://pbs.twimg.com/media/DyFaefgXgAAvS-r.jpg"/>
    <x v="83"/>
    <s v="https://twitter.com/#!/essec/status/1095978453722165248"/>
    <m/>
    <m/>
    <s v="1095978453722165248"/>
    <m/>
    <b v="0"/>
    <n v="0"/>
    <s v=""/>
    <b v="0"/>
    <s v="fr"/>
    <m/>
    <s v=""/>
    <b v="0"/>
    <n v="0"/>
    <s v=""/>
    <s v="TweetDeck"/>
    <b v="0"/>
    <s v="1095978453722165248"/>
    <s v="Tweet"/>
    <n v="0"/>
    <n v="0"/>
    <m/>
    <m/>
    <m/>
    <m/>
    <m/>
    <m/>
    <m/>
    <m/>
    <n v="11"/>
    <s v="2"/>
    <s v="2"/>
    <n v="0"/>
    <n v="0"/>
    <n v="0"/>
    <n v="0"/>
    <n v="0"/>
    <n v="0"/>
    <n v="30"/>
    <n v="100"/>
    <n v="30"/>
  </r>
  <r>
    <s v="essec"/>
    <s v="essec"/>
    <m/>
    <m/>
    <m/>
    <m/>
    <m/>
    <m/>
    <m/>
    <m/>
    <s v="No"/>
    <n v="116"/>
    <m/>
    <m/>
    <x v="2"/>
    <d v="2019-02-16T07:30:04.000"/>
    <s v="C’est le jour J ! La Journée Portes Ouvertes ESSEC Executive Education commence dans 1 heure. Suivez-nous tout au long de cette journée avec les hashtags #JPOESSEC #ExecEd https://t.co/bnLP5naNUn"/>
    <m/>
    <m/>
    <x v="30"/>
    <s v="https://pbs.twimg.com/media/DzgqUt0WwAAXYT6.jpg"/>
    <s v="https://pbs.twimg.com/media/DzgqUt0WwAAXYT6.jpg"/>
    <x v="84"/>
    <s v="https://twitter.com/#!/essec/status/1096673049062064130"/>
    <m/>
    <m/>
    <s v="1096673049062064130"/>
    <m/>
    <b v="0"/>
    <n v="6"/>
    <s v=""/>
    <b v="0"/>
    <s v="fr"/>
    <m/>
    <s v=""/>
    <b v="0"/>
    <n v="1"/>
    <s v=""/>
    <s v="Twitter for iPhone"/>
    <b v="0"/>
    <s v="1096673049062064130"/>
    <s v="Tweet"/>
    <n v="0"/>
    <n v="0"/>
    <s v="2.24006,48.89205 _x000a_2.24006,48.89205 _x000a_2.24006,48.89205 _x000a_2.24006,48.89205"/>
    <s v="France"/>
    <s v="FR"/>
    <s v="CNIT"/>
    <s v="09529fe937172001"/>
    <s v="CNIT"/>
    <s v="poi"/>
    <s v="https://api.twitter.com/1.1/geo/id/09529fe937172001.json"/>
    <n v="11"/>
    <s v="2"/>
    <s v="2"/>
    <n v="0"/>
    <n v="0"/>
    <n v="1"/>
    <n v="3.4482758620689653"/>
    <n v="0"/>
    <n v="0"/>
    <n v="28"/>
    <n v="96.55172413793103"/>
    <n v="29"/>
  </r>
  <r>
    <s v="essec"/>
    <s v="thjeanjean"/>
    <m/>
    <m/>
    <m/>
    <m/>
    <m/>
    <m/>
    <m/>
    <m/>
    <s v="No"/>
    <n v="117"/>
    <m/>
    <m/>
    <x v="0"/>
    <d v="2019-02-16T08:56:09.000"/>
    <s v="La #JPOESSEC Executive Education débute avec un mot de bienvenue de @ThJeanjean, Directeur Général Adjoint en charge des programmes post-expérience. « Le rôle de l’ESSEC est de révéler et valoriser toutes les générations de talents » #ExecEd https://t.co/Yy0JHxvXO9"/>
    <m/>
    <m/>
    <x v="30"/>
    <s v="https://pbs.twimg.com/media/Dzg-Bn3XcAEqvzz.jpg"/>
    <s v="https://pbs.twimg.com/media/Dzg-Bn3XcAEqvzz.jpg"/>
    <x v="85"/>
    <s v="https://twitter.com/#!/essec/status/1096694712130564099"/>
    <m/>
    <m/>
    <s v="1096694712130564099"/>
    <m/>
    <b v="0"/>
    <n v="3"/>
    <s v=""/>
    <b v="0"/>
    <s v="fr"/>
    <m/>
    <s v=""/>
    <b v="0"/>
    <n v="2"/>
    <s v=""/>
    <s v="Twitter for iPhone"/>
    <b v="0"/>
    <s v="1096694712130564099"/>
    <s v="Tweet"/>
    <n v="0"/>
    <n v="0"/>
    <s v="2.24006,48.89205 _x000a_2.24006,48.89205 _x000a_2.24006,48.89205 _x000a_2.24006,48.89205"/>
    <s v="France"/>
    <s v="FR"/>
    <s v="CNIT"/>
    <s v="09529fe937172001"/>
    <s v="CNIT"/>
    <s v="poi"/>
    <s v="https://api.twitter.com/1.1/geo/id/09529fe937172001.json"/>
    <n v="1"/>
    <s v="2"/>
    <s v="1"/>
    <n v="1"/>
    <n v="2.7027027027027026"/>
    <n v="0"/>
    <n v="0"/>
    <n v="0"/>
    <n v="0"/>
    <n v="36"/>
    <n v="97.29729729729729"/>
    <n v="37"/>
  </r>
  <r>
    <s v="essec"/>
    <s v="essec"/>
    <m/>
    <m/>
    <m/>
    <m/>
    <m/>
    <m/>
    <m/>
    <m/>
    <s v="No"/>
    <n v="118"/>
    <m/>
    <m/>
    <x v="2"/>
    <d v="2019-02-16T09:11:46.000"/>
    <s v="10h – RDV à la présentation du programme Management Général par Claire Demoulin, Admission &amp;amp; Talent Advisor. 4 anciens diplômés MG témoigneront sur leur expérience passée à l’ESSEC. #JPOESSEC #ExecEd https://t.co/CGA58jREFZ"/>
    <m/>
    <m/>
    <x v="30"/>
    <s v="https://pbs.twimg.com/media/DzhBmOOWwAEBiIC.jpg"/>
    <s v="https://pbs.twimg.com/media/DzhBmOOWwAEBiIC.jpg"/>
    <x v="86"/>
    <s v="https://twitter.com/#!/essec/status/1096698641119629313"/>
    <m/>
    <m/>
    <s v="1096698641119629313"/>
    <m/>
    <b v="0"/>
    <n v="2"/>
    <s v=""/>
    <b v="0"/>
    <s v="fr"/>
    <m/>
    <s v=""/>
    <b v="0"/>
    <n v="0"/>
    <s v=""/>
    <s v="Twitter for iPhone"/>
    <b v="0"/>
    <s v="1096698641119629313"/>
    <s v="Tweet"/>
    <n v="0"/>
    <n v="0"/>
    <s v="2.24006,48.89205 _x000a_2.24006,48.89205 _x000a_2.24006,48.89205 _x000a_2.24006,48.89205"/>
    <s v="France"/>
    <s v="FR"/>
    <s v="CNIT"/>
    <s v="09529fe937172001"/>
    <s v="CNIT"/>
    <s v="poi"/>
    <s v="https://api.twitter.com/1.1/geo/id/09529fe937172001.json"/>
    <n v="11"/>
    <s v="2"/>
    <s v="2"/>
    <n v="1"/>
    <n v="3.3333333333333335"/>
    <n v="0"/>
    <n v="0"/>
    <n v="0"/>
    <n v="0"/>
    <n v="29"/>
    <n v="96.66666666666667"/>
    <n v="30"/>
  </r>
  <r>
    <s v="essec"/>
    <s v="essec"/>
    <m/>
    <m/>
    <m/>
    <m/>
    <m/>
    <m/>
    <m/>
    <m/>
    <s v="No"/>
    <n v="119"/>
    <m/>
    <m/>
    <x v="2"/>
    <d v="2019-02-16T09:31:40.000"/>
    <s v="10h30 – MasterClass « The Art of Luxury Service in the Digital Age », animée par Denis Morisset, Directeur des programmes marketing de luxe ESSEC Business School #JPOESSEC #ExecEd https://t.co/qQPVSNX4z1"/>
    <m/>
    <m/>
    <x v="30"/>
    <s v="https://pbs.twimg.com/media/DzhGJz6W0AA6nXu.jpg"/>
    <s v="https://pbs.twimg.com/media/DzhGJz6W0AA6nXu.jpg"/>
    <x v="87"/>
    <s v="https://twitter.com/#!/essec/status/1096703647994523648"/>
    <m/>
    <m/>
    <s v="1096703647994523648"/>
    <m/>
    <b v="0"/>
    <n v="3"/>
    <s v=""/>
    <b v="0"/>
    <s v="en"/>
    <m/>
    <s v=""/>
    <b v="0"/>
    <n v="0"/>
    <s v=""/>
    <s v="Twitter for iPhone"/>
    <b v="0"/>
    <s v="1096703647994523648"/>
    <s v="Tweet"/>
    <n v="0"/>
    <n v="0"/>
    <s v="2.24006,48.89205 _x000a_2.24006,48.89205 _x000a_2.24006,48.89205 _x000a_2.24006,48.89205"/>
    <s v="France"/>
    <s v="FR"/>
    <s v="CNIT"/>
    <s v="09529fe937172001"/>
    <s v="CNIT"/>
    <s v="poi"/>
    <s v="https://api.twitter.com/1.1/geo/id/09529fe937172001.json"/>
    <n v="11"/>
    <s v="2"/>
    <s v="2"/>
    <n v="1"/>
    <n v="3.8461538461538463"/>
    <n v="0"/>
    <n v="0"/>
    <n v="0"/>
    <n v="0"/>
    <n v="25"/>
    <n v="96.15384615384616"/>
    <n v="26"/>
  </r>
  <r>
    <s v="essec"/>
    <s v="essec"/>
    <m/>
    <m/>
    <m/>
    <m/>
    <m/>
    <m/>
    <m/>
    <m/>
    <s v="No"/>
    <n v="120"/>
    <m/>
    <m/>
    <x v="2"/>
    <d v="2019-02-16T10:12:31.000"/>
    <s v="Assistez aux 4 ateliers « Conseil &amp;amp; Financement », qui vous permettront de mieux comprendre les dispositifs de financement et découvrir comment vous serez accompagné tout au long de votre projet de formation. #JPOESSEC #ExecEd_x000a_RDV: 11h00 – 14h00 – 15h00 – 16h00_x000a_Amphi: 104/103 https://t.co/lwW8lqJK3K"/>
    <m/>
    <m/>
    <x v="30"/>
    <s v="https://pbs.twimg.com/media/DzhPgQ4XcAA79Yu.jpg"/>
    <s v="https://pbs.twimg.com/media/DzhPgQ4XcAA79Yu.jpg"/>
    <x v="88"/>
    <s v="https://twitter.com/#!/essec/status/1096713929630384130"/>
    <m/>
    <m/>
    <s v="1096713929630384130"/>
    <m/>
    <b v="0"/>
    <n v="2"/>
    <s v=""/>
    <b v="0"/>
    <s v="fr"/>
    <m/>
    <s v=""/>
    <b v="0"/>
    <n v="1"/>
    <s v=""/>
    <s v="Twitter for iPhone"/>
    <b v="0"/>
    <s v="1096713929630384130"/>
    <s v="Tweet"/>
    <n v="0"/>
    <n v="0"/>
    <m/>
    <m/>
    <m/>
    <m/>
    <m/>
    <m/>
    <m/>
    <m/>
    <n v="11"/>
    <s v="2"/>
    <s v="2"/>
    <n v="0"/>
    <n v="0"/>
    <n v="1"/>
    <n v="2.4390243902439024"/>
    <n v="0"/>
    <n v="0"/>
    <n v="40"/>
    <n v="97.5609756097561"/>
    <n v="41"/>
  </r>
  <r>
    <s v="essec"/>
    <s v="essec"/>
    <m/>
    <m/>
    <m/>
    <m/>
    <m/>
    <m/>
    <m/>
    <m/>
    <s v="No"/>
    <n v="121"/>
    <m/>
    <m/>
    <x v="2"/>
    <d v="2019-02-16T10:21:48.000"/>
    <s v="La première visite du campus #ExecEd débute dans 10 minutes, on vous attend à l’atrium. Pour ceux qui ne peuvent pas y participer, une deuxième visite aura lieu à 14h00. #JPOESSEC https://t.co/JP8geaKgkD"/>
    <m/>
    <m/>
    <x v="38"/>
    <s v="https://pbs.twimg.com/media/DzhRoKlWwAATtEg.jpg"/>
    <s v="https://pbs.twimg.com/media/DzhRoKlWwAATtEg.jpg"/>
    <x v="89"/>
    <s v="https://twitter.com/#!/essec/status/1096716264536461312"/>
    <m/>
    <m/>
    <s v="1096716264536461312"/>
    <m/>
    <b v="0"/>
    <n v="12"/>
    <s v=""/>
    <b v="0"/>
    <s v="fr"/>
    <m/>
    <s v=""/>
    <b v="0"/>
    <n v="2"/>
    <s v=""/>
    <s v="Twitter for iPhone"/>
    <b v="0"/>
    <s v="1096716264536461312"/>
    <s v="Tweet"/>
    <n v="0"/>
    <n v="0"/>
    <s v="2.24006,48.89205 _x000a_2.24006,48.89205 _x000a_2.24006,48.89205 _x000a_2.24006,48.89205"/>
    <s v="France"/>
    <s v="FR"/>
    <s v="CNIT"/>
    <s v="09529fe937172001"/>
    <s v="CNIT"/>
    <s v="poi"/>
    <s v="https://api.twitter.com/1.1/geo/id/09529fe937172001.json"/>
    <n v="11"/>
    <s v="2"/>
    <s v="2"/>
    <n v="0"/>
    <n v="0"/>
    <n v="0"/>
    <n v="0"/>
    <n v="0"/>
    <n v="0"/>
    <n v="32"/>
    <n v="100"/>
    <n v="32"/>
  </r>
  <r>
    <s v="essec"/>
    <s v="essec"/>
    <m/>
    <m/>
    <m/>
    <m/>
    <m/>
    <m/>
    <m/>
    <m/>
    <s v="No"/>
    <n v="122"/>
    <m/>
    <m/>
    <x v="2"/>
    <d v="2019-02-16T12:12:37.000"/>
    <s v="13h00 – Présentation du Management &amp;amp; Gestion des Organisations, un programme conçu pour les managers désirant devenir des acteurs clé du changement dans leur entreprise. RDV en amphi 104. #MGO #JPOESSEC #ExecEd https://t.co/Uodlmmqw6D"/>
    <m/>
    <m/>
    <x v="39"/>
    <s v="https://pbs.twimg.com/media/Dzhq2dEWkAAvoS1.jpg"/>
    <s v="https://pbs.twimg.com/media/Dzhq2dEWkAAvoS1.jpg"/>
    <x v="90"/>
    <s v="https://twitter.com/#!/essec/status/1096744152245694464"/>
    <m/>
    <m/>
    <s v="1096744152245694464"/>
    <m/>
    <b v="0"/>
    <n v="1"/>
    <s v=""/>
    <b v="0"/>
    <s v="fr"/>
    <m/>
    <s v=""/>
    <b v="0"/>
    <n v="0"/>
    <s v=""/>
    <s v="Twitter for iPhone"/>
    <b v="0"/>
    <s v="1096744152245694464"/>
    <s v="Tweet"/>
    <n v="0"/>
    <n v="0"/>
    <m/>
    <m/>
    <m/>
    <m/>
    <m/>
    <m/>
    <m/>
    <m/>
    <n v="11"/>
    <s v="2"/>
    <s v="2"/>
    <n v="0"/>
    <n v="0"/>
    <n v="0"/>
    <n v="0"/>
    <n v="0"/>
    <n v="0"/>
    <n v="31"/>
    <n v="100"/>
    <n v="31"/>
  </r>
  <r>
    <s v="essec"/>
    <s v="essec"/>
    <m/>
    <m/>
    <m/>
    <m/>
    <m/>
    <m/>
    <m/>
    <m/>
    <s v="No"/>
    <n v="123"/>
    <m/>
    <m/>
    <x v="2"/>
    <d v="2019-02-16T13:03:00.000"/>
    <s v="Challengez vos acquis et développez votre potentiel avec notre gamme de formations courtes : Modules &amp;amp; Advanced Certificates. Assistez à la présentation de ces programmes, à 14h00 en amphi 103. #JPOESSEC #ExecEd https://t.co/iAENItJPoW"/>
    <m/>
    <m/>
    <x v="30"/>
    <s v="https://pbs.twimg.com/media/Dzh2hSJW0AE8v47.jpg"/>
    <s v="https://pbs.twimg.com/media/Dzh2hSJW0AE8v47.jpg"/>
    <x v="91"/>
    <s v="https://twitter.com/#!/essec/status/1096756831475646464"/>
    <m/>
    <m/>
    <s v="1096756831475646464"/>
    <m/>
    <b v="0"/>
    <n v="3"/>
    <s v=""/>
    <b v="0"/>
    <s v="fr"/>
    <m/>
    <s v=""/>
    <b v="0"/>
    <n v="1"/>
    <s v=""/>
    <s v="Twitter for iPhone"/>
    <b v="0"/>
    <s v="1096756831475646464"/>
    <s v="Tweet"/>
    <n v="0"/>
    <n v="0"/>
    <m/>
    <m/>
    <m/>
    <m/>
    <m/>
    <m/>
    <m/>
    <m/>
    <n v="11"/>
    <s v="2"/>
    <s v="2"/>
    <n v="1"/>
    <n v="3.225806451612903"/>
    <n v="0"/>
    <n v="0"/>
    <n v="0"/>
    <n v="0"/>
    <n v="30"/>
    <n v="96.7741935483871"/>
    <n v="31"/>
  </r>
  <r>
    <s v="essec"/>
    <s v="essec"/>
    <m/>
    <m/>
    <m/>
    <m/>
    <m/>
    <m/>
    <m/>
    <m/>
    <s v="No"/>
    <n v="124"/>
    <m/>
    <m/>
    <x v="2"/>
    <d v="2019-02-16T13:46:23.000"/>
    <s v="14h30 - Venez participez à la MasterClass « Le manager et le pilotage de la performance », animée par Florence Cavélius, professeur à l’ESSEC et Directrice Académique MGO. RDV en amphi 202. #JPOESSEC #ExecEd https://t.co/4NEBOgamMs"/>
    <m/>
    <m/>
    <x v="30"/>
    <s v="https://pbs.twimg.com/media/DziAc9iWkAESrPi.jpg"/>
    <s v="https://pbs.twimg.com/media/DziAc9iWkAESrPi.jpg"/>
    <x v="92"/>
    <s v="https://twitter.com/#!/essec/status/1096767749576110081"/>
    <m/>
    <m/>
    <s v="1096767749576110081"/>
    <m/>
    <b v="0"/>
    <n v="2"/>
    <s v=""/>
    <b v="0"/>
    <s v="fr"/>
    <m/>
    <s v=""/>
    <b v="0"/>
    <n v="1"/>
    <s v=""/>
    <s v="Twitter for iPhone"/>
    <b v="0"/>
    <s v="1096767749576110081"/>
    <s v="Tweet"/>
    <n v="0"/>
    <n v="0"/>
    <s v="2.24006,48.89205 _x000a_2.24006,48.89205 _x000a_2.24006,48.89205 _x000a_2.24006,48.89205"/>
    <s v="France"/>
    <s v="FR"/>
    <s v="CNIT"/>
    <s v="09529fe937172001"/>
    <s v="CNIT"/>
    <s v="poi"/>
    <s v="https://api.twitter.com/1.1/geo/id/09529fe937172001.json"/>
    <n v="11"/>
    <s v="2"/>
    <s v="2"/>
    <n v="0"/>
    <n v="0"/>
    <n v="0"/>
    <n v="0"/>
    <n v="0"/>
    <n v="0"/>
    <n v="32"/>
    <n v="100"/>
    <n v="32"/>
  </r>
  <r>
    <s v="sz_claire"/>
    <s v="essec"/>
    <m/>
    <m/>
    <m/>
    <m/>
    <m/>
    <m/>
    <m/>
    <m/>
    <s v="No"/>
    <n v="125"/>
    <m/>
    <m/>
    <x v="0"/>
    <d v="2019-02-13T07:15:47.000"/>
    <s v="J-3 avant la #JPOESSEC #execed_x000a_Le 16/02 nous accueillons cadres, managers et dirigeants aux portes ouvertes du campus @essec de La Défense._x000a_🎯 L’objectif: identifier le bon programme au bon moment _x000a_☝️Au programme : #masterclass, présentations, conseils, 👩🏻‍🎓, etc.. https://t.co/mAcQb9zruB"/>
    <s v="https://twitter.com/essec/status/1094932813764313088"/>
    <s v="twitter.com"/>
    <x v="40"/>
    <m/>
    <s v="http://pbs.twimg.com/profile_images/1015729960378609665/yjRypNdQ_normal.jpg"/>
    <x v="93"/>
    <s v="https://twitter.com/#!/sz_claire/status/1095582287964635136"/>
    <m/>
    <m/>
    <s v="1095582287964635136"/>
    <m/>
    <b v="0"/>
    <n v="3"/>
    <s v=""/>
    <b v="1"/>
    <s v="fr"/>
    <m/>
    <s v="1094932813764313088"/>
    <b v="0"/>
    <n v="3"/>
    <s v=""/>
    <s v="Twitter for iPhone"/>
    <b v="0"/>
    <s v="1095582287964635136"/>
    <s v="Tweet"/>
    <n v="0"/>
    <n v="0"/>
    <m/>
    <m/>
    <m/>
    <m/>
    <m/>
    <m/>
    <m/>
    <m/>
    <n v="3"/>
    <s v="2"/>
    <s v="2"/>
    <n v="0"/>
    <n v="0"/>
    <n v="0"/>
    <n v="0"/>
    <n v="0"/>
    <n v="0"/>
    <n v="39"/>
    <n v="100"/>
    <n v="39"/>
  </r>
  <r>
    <s v="sz_claire"/>
    <s v="essec"/>
    <m/>
    <m/>
    <m/>
    <m/>
    <m/>
    <m/>
    <m/>
    <m/>
    <s v="No"/>
    <n v="126"/>
    <m/>
    <m/>
    <x v="0"/>
    <d v="2019-02-15T06:57:34.000"/>
    <s v="RT @essec: J-2 : Plus que quelques jours pour vous inscrire à la #JPOESSEC Executive Education. Consacrez une journée pour concrétiser votr…"/>
    <m/>
    <m/>
    <x v="4"/>
    <m/>
    <s v="http://pbs.twimg.com/profile_images/1015729960378609665/yjRypNdQ_normal.jpg"/>
    <x v="94"/>
    <s v="https://twitter.com/#!/sz_claire/status/1096302482077241344"/>
    <m/>
    <m/>
    <s v="1096302482077241344"/>
    <m/>
    <b v="0"/>
    <n v="0"/>
    <s v=""/>
    <b v="0"/>
    <s v="fr"/>
    <m/>
    <s v=""/>
    <b v="0"/>
    <n v="3"/>
    <s v="1095978453722165248"/>
    <s v="Twitter for iPhone"/>
    <b v="0"/>
    <s v="1095978453722165248"/>
    <s v="Tweet"/>
    <n v="0"/>
    <n v="0"/>
    <m/>
    <m/>
    <m/>
    <m/>
    <m/>
    <m/>
    <m/>
    <m/>
    <n v="3"/>
    <s v="2"/>
    <s v="2"/>
    <n v="0"/>
    <n v="0"/>
    <n v="0"/>
    <n v="0"/>
    <n v="0"/>
    <n v="0"/>
    <n v="22"/>
    <n v="100"/>
    <n v="22"/>
  </r>
  <r>
    <s v="sz_claire"/>
    <s v="essec"/>
    <m/>
    <m/>
    <m/>
    <m/>
    <m/>
    <m/>
    <m/>
    <m/>
    <s v="No"/>
    <n v="127"/>
    <m/>
    <m/>
    <x v="0"/>
    <d v="2019-02-16T08:56:30.000"/>
    <s v="RT @essec: La #JPOESSEC Executive Education débute avec un mot de bienvenue de @ThJeanjean, Directeur Général Adjoint en charge des program…"/>
    <m/>
    <m/>
    <x v="4"/>
    <m/>
    <s v="http://pbs.twimg.com/profile_images/1015729960378609665/yjRypNdQ_normal.jpg"/>
    <x v="95"/>
    <s v="https://twitter.com/#!/sz_claire/status/1096694799535616001"/>
    <m/>
    <m/>
    <s v="1096694799535616001"/>
    <m/>
    <b v="0"/>
    <n v="0"/>
    <s v=""/>
    <b v="0"/>
    <s v="fr"/>
    <m/>
    <s v=""/>
    <b v="0"/>
    <n v="2"/>
    <s v="1096694712130564099"/>
    <s v="Twitter for iPhone"/>
    <b v="0"/>
    <s v="1096694712130564099"/>
    <s v="Tweet"/>
    <n v="0"/>
    <n v="0"/>
    <m/>
    <m/>
    <m/>
    <m/>
    <m/>
    <m/>
    <m/>
    <m/>
    <n v="3"/>
    <s v="2"/>
    <s v="2"/>
    <m/>
    <m/>
    <m/>
    <m/>
    <m/>
    <m/>
    <m/>
    <m/>
    <m/>
  </r>
  <r>
    <s v="sz_claire"/>
    <s v="thjeanjean"/>
    <m/>
    <m/>
    <m/>
    <m/>
    <m/>
    <m/>
    <m/>
    <m/>
    <s v="No"/>
    <n v="129"/>
    <m/>
    <m/>
    <x v="0"/>
    <d v="2019-02-18T07:39:01.000"/>
    <s v="RT @ThJeanjean: « Et Si Nous Valorisions l’Innovation Managériale Au Plus Près Du Terrain ? » | Forbes France https://t.co/o6LXpdz9rx  #inn…"/>
    <s v="https://www.forbes.fr/management/et-si-nous-valorisions-linnovation-manageriale-au-plus-pres-du-terrain/"/>
    <s v="forbes.fr"/>
    <x v="1"/>
    <m/>
    <s v="http://pbs.twimg.com/profile_images/1015729960378609665/yjRypNdQ_normal.jpg"/>
    <x v="96"/>
    <s v="https://twitter.com/#!/sz_claire/status/1097400076832514048"/>
    <m/>
    <m/>
    <s v="1097400076832514048"/>
    <m/>
    <b v="0"/>
    <n v="0"/>
    <s v=""/>
    <b v="0"/>
    <s v="fr"/>
    <m/>
    <s v=""/>
    <b v="0"/>
    <n v="2"/>
    <s v="1095925644972699648"/>
    <s v="Twitter for iPhone"/>
    <b v="0"/>
    <s v="1095925644972699648"/>
    <s v="Tweet"/>
    <n v="0"/>
    <n v="0"/>
    <m/>
    <m/>
    <m/>
    <m/>
    <m/>
    <m/>
    <m/>
    <m/>
    <n v="2"/>
    <s v="2"/>
    <s v="1"/>
    <n v="1"/>
    <n v="5.882352941176471"/>
    <n v="0"/>
    <n v="0"/>
    <n v="0"/>
    <n v="0"/>
    <n v="16"/>
    <n v="94.11764705882354"/>
    <n v="17"/>
  </r>
  <r>
    <s v="cranfieldexec"/>
    <s v="cranfieldexec"/>
    <m/>
    <m/>
    <m/>
    <m/>
    <m/>
    <m/>
    <m/>
    <m/>
    <s v="No"/>
    <n v="130"/>
    <m/>
    <m/>
    <x v="2"/>
    <d v="2019-02-18T12:40:00.000"/>
    <s v="Never stop learning: how continuous development can change your world #ExecEd https://t.co/ZiP7rtKknh"/>
    <s v="https://blog.som.cranfield.ac.uk/execdev/never-stop-learning?utm_campaign=CCED%20L%26D%20Content&amp;utm_content=83821067&amp;utm_medium=social&amp;utm_source=twitter&amp;hss_channel=tw-35074809"/>
    <s v="ac.uk"/>
    <x v="11"/>
    <m/>
    <s v="http://pbs.twimg.com/profile_images/798214078661623808/MuKwrSL2_normal.jpg"/>
    <x v="97"/>
    <s v="https://twitter.com/#!/cranfieldexec/status/1097475820099194880"/>
    <m/>
    <m/>
    <s v="1097475820099194880"/>
    <m/>
    <b v="0"/>
    <n v="7"/>
    <s v=""/>
    <b v="0"/>
    <s v="en"/>
    <m/>
    <s v=""/>
    <b v="0"/>
    <n v="0"/>
    <s v=""/>
    <s v="HubSpot"/>
    <b v="0"/>
    <s v="1097475820099194880"/>
    <s v="Tweet"/>
    <n v="0"/>
    <n v="0"/>
    <m/>
    <m/>
    <m/>
    <m/>
    <m/>
    <m/>
    <m/>
    <m/>
    <n v="1"/>
    <s v="14"/>
    <s v="14"/>
    <n v="0"/>
    <n v="0"/>
    <n v="0"/>
    <n v="0"/>
    <n v="0"/>
    <n v="0"/>
    <n v="11"/>
    <n v="100"/>
    <n v="11"/>
  </r>
  <r>
    <s v="planformation"/>
    <s v="thjeanjean"/>
    <m/>
    <m/>
    <m/>
    <m/>
    <m/>
    <m/>
    <m/>
    <m/>
    <s v="No"/>
    <n v="131"/>
    <m/>
    <m/>
    <x v="0"/>
    <d v="2019-02-06T08:19:27.000"/>
    <s v="RT @ThJeanjean: Consulter mes droits #CPF  https://t.co/AjXoKE34Aa  #execed  #formpro https://t.co/8BowQt6MTo"/>
    <s v="https://www.moncompteactivite.gouv.fr/cpa-public/mes-droits-formation/mon-cpf-compte-personnel-de-formation/consulter-mes-droits-cpf"/>
    <s v="gouv.fr"/>
    <x v="41"/>
    <s v="https://pbs.twimg.com/media/Dys12NOX4AApwjN.jpg"/>
    <s v="https://pbs.twimg.com/media/Dys12NOX4AApwjN.jpg"/>
    <x v="98"/>
    <s v="https://twitter.com/#!/planformation/status/1093061598875471872"/>
    <m/>
    <m/>
    <s v="1093061598875471872"/>
    <m/>
    <b v="0"/>
    <n v="0"/>
    <s v=""/>
    <b v="0"/>
    <s v="fr"/>
    <m/>
    <s v=""/>
    <b v="0"/>
    <n v="1"/>
    <s v="1093026541255168005"/>
    <s v="Twitter Web Client"/>
    <b v="0"/>
    <s v="1093026541255168005"/>
    <s v="Tweet"/>
    <n v="0"/>
    <n v="0"/>
    <m/>
    <m/>
    <m/>
    <m/>
    <m/>
    <m/>
    <m/>
    <m/>
    <n v="2"/>
    <s v="1"/>
    <s v="1"/>
    <n v="0"/>
    <n v="0"/>
    <n v="0"/>
    <n v="0"/>
    <n v="0"/>
    <n v="0"/>
    <n v="8"/>
    <n v="100"/>
    <n v="8"/>
  </r>
  <r>
    <s v="planformation"/>
    <s v="thjeanjean"/>
    <m/>
    <m/>
    <m/>
    <m/>
    <m/>
    <m/>
    <m/>
    <m/>
    <s v="No"/>
    <n v="132"/>
    <m/>
    <m/>
    <x v="0"/>
    <d v="2019-02-19T08:40:10.000"/>
    <s v="RT @ThJeanjean: Téléchargement des dossiers #CPF  de transition professionnelle https://t.co/pO0x8P9p3o  #execed  #formpro https://t.co/vl6…"/>
    <s v="https://www.fongecif-idf.fr/telechargement-dossiers-cpf-de-transition/"/>
    <s v="fongecif-idf.fr"/>
    <x v="41"/>
    <m/>
    <s v="http://pbs.twimg.com/profile_images/907532487856988161/co13EXyb_normal.jpg"/>
    <x v="99"/>
    <s v="https://twitter.com/#!/planformation/status/1097777851322040320"/>
    <m/>
    <m/>
    <s v="1097777851322040320"/>
    <m/>
    <b v="0"/>
    <n v="0"/>
    <s v=""/>
    <b v="0"/>
    <s v="fr"/>
    <m/>
    <s v=""/>
    <b v="0"/>
    <n v="1"/>
    <s v="1097737584061632512"/>
    <s v="Twitter Web Client"/>
    <b v="0"/>
    <s v="1097737584061632512"/>
    <s v="Tweet"/>
    <n v="0"/>
    <n v="0"/>
    <m/>
    <m/>
    <m/>
    <m/>
    <m/>
    <m/>
    <m/>
    <m/>
    <n v="2"/>
    <s v="1"/>
    <s v="1"/>
    <n v="0"/>
    <n v="0"/>
    <n v="0"/>
    <n v="0"/>
    <n v="0"/>
    <n v="0"/>
    <n v="11"/>
    <n v="100"/>
    <n v="11"/>
  </r>
  <r>
    <s v="ashridge_biz"/>
    <s v="ashridge_biz"/>
    <m/>
    <m/>
    <m/>
    <m/>
    <m/>
    <m/>
    <m/>
    <m/>
    <s v="No"/>
    <n v="133"/>
    <m/>
    <m/>
    <x v="2"/>
    <d v="2019-02-06T09:22:02.000"/>
    <s v="DON'T MISS TODAY'S #WEBINAR: Making the Most of the UK Apprenticeship Levy._x000a_Register now! - (link: https://t.co/ptDW9l7W68) https://t.co/4JDAlw4vEO #apprenticeships  #HR #ExecEd https://t.co/9jSyI1N9QW"/>
    <s v="https://www.hult.edu/editor/?path=en/executive-education/events/degree-apprenticeships-webinar&amp;_storyblok=513275&amp;_storyblok_c=page_execed&amp;_storyblok_tk[space_id]=45434&amp;_storyblok_tk[timestamp]=1548857409&amp;_storyblok_tk[token]=fed2e9e51dd232c5a74363995f6d5b62849474b3 https://www.hult.edu/editor/?path=en/executive-education/events/degree-apprenticeships-webinar&amp;_storyblok=513275&amp;_storyblok_c=page_execed&amp;_storyblok_tk[space_id]=45434&amp;_storyblok_tk[timestamp]=1548857409&amp;_storyblok_tk[token]=fed2e9e51dd232c5a74363995f6d5b62849474b3"/>
    <s v="hult.edu hult.edu"/>
    <x v="42"/>
    <s v="https://pbs.twimg.com/media/DytkDZSX0AA8seT.jpg"/>
    <s v="https://pbs.twimg.com/media/DytkDZSX0AA8seT.jpg"/>
    <x v="100"/>
    <s v="https://twitter.com/#!/ashridge_biz/status/1093077348059172865"/>
    <m/>
    <m/>
    <s v="1093077348059172865"/>
    <m/>
    <b v="0"/>
    <n v="0"/>
    <s v=""/>
    <b v="0"/>
    <s v="en"/>
    <m/>
    <s v=""/>
    <b v="0"/>
    <n v="0"/>
    <s v=""/>
    <s v="Twitter Web App"/>
    <b v="0"/>
    <s v="1093077348059172865"/>
    <s v="Tweet"/>
    <n v="0"/>
    <n v="0"/>
    <m/>
    <m/>
    <m/>
    <m/>
    <m/>
    <m/>
    <m/>
    <m/>
    <n v="4"/>
    <s v="5"/>
    <s v="5"/>
    <n v="0"/>
    <n v="0"/>
    <n v="1"/>
    <n v="5.555555555555555"/>
    <n v="0"/>
    <n v="0"/>
    <n v="17"/>
    <n v="94.44444444444444"/>
    <n v="18"/>
  </r>
  <r>
    <s v="ashridge_biz"/>
    <s v="ashridge_biz"/>
    <m/>
    <m/>
    <m/>
    <m/>
    <m/>
    <m/>
    <m/>
    <m/>
    <s v="No"/>
    <n v="134"/>
    <m/>
    <m/>
    <x v="2"/>
    <d v="2019-02-12T17:13:23.000"/>
    <s v="#TeamAshridge are looking forward to seeing you all tomorrow at Learning Technologies! https://t.co/yRUefE14aa_x000a__x000a_#lt19uk #onlinelearning #execed https://t.co/6Ot40o4qxO"/>
    <s v="https://www.hult.edu/en/executive-education/events/learning-technologies-13-14-feb/"/>
    <s v="hult.edu"/>
    <x v="43"/>
    <s v="https://pbs.twimg.com/media/DzOJeSXWwAEG8PW.jpg"/>
    <s v="https://pbs.twimg.com/media/DzOJeSXWwAEG8PW.jpg"/>
    <x v="101"/>
    <s v="https://twitter.com/#!/ashridge_biz/status/1095370291365203968"/>
    <m/>
    <m/>
    <s v="1095370291365203968"/>
    <m/>
    <b v="0"/>
    <n v="0"/>
    <s v=""/>
    <b v="0"/>
    <s v="en"/>
    <m/>
    <s v=""/>
    <b v="0"/>
    <n v="1"/>
    <s v=""/>
    <s v="Twitter Web App"/>
    <b v="0"/>
    <s v="1095370291365203968"/>
    <s v="Tweet"/>
    <n v="0"/>
    <n v="0"/>
    <m/>
    <m/>
    <m/>
    <m/>
    <m/>
    <m/>
    <m/>
    <m/>
    <n v="4"/>
    <s v="5"/>
    <s v="5"/>
    <n v="0"/>
    <n v="0"/>
    <n v="0"/>
    <n v="0"/>
    <n v="0"/>
    <n v="0"/>
    <n v="15"/>
    <n v="100"/>
    <n v="15"/>
  </r>
  <r>
    <s v="ashridge_biz"/>
    <s v="ashridge_biz"/>
    <m/>
    <m/>
    <m/>
    <m/>
    <m/>
    <m/>
    <m/>
    <m/>
    <s v="No"/>
    <n v="135"/>
    <m/>
    <m/>
    <x v="2"/>
    <d v="2019-02-14T11:47:22.000"/>
    <s v="Meet two of our highly experienced Ashridge faculty members in Theatre 9 today at 13:15-13:45, who will be running a session on how disruption is creating new ways of learning. https://t.co/yRUefE14aa_x000a_#lt19uk #execed #DigitalLearning https://t.co/RVeWhi66vW"/>
    <s v="https://www.hult.edu/en/executive-education/events/learning-technologies-13-14-feb/"/>
    <s v="hult.edu"/>
    <x v="44"/>
    <s v="https://pbs.twimg.com/media/DzXSCNHXQAAzpRo.jpg"/>
    <s v="https://pbs.twimg.com/media/DzXSCNHXQAAzpRo.jpg"/>
    <x v="102"/>
    <s v="https://twitter.com/#!/ashridge_biz/status/1096013024891191296"/>
    <m/>
    <m/>
    <s v="1096013024891191296"/>
    <m/>
    <b v="0"/>
    <n v="0"/>
    <s v=""/>
    <b v="0"/>
    <s v="en"/>
    <m/>
    <s v=""/>
    <b v="0"/>
    <n v="1"/>
    <s v=""/>
    <s v="Twitter Web App"/>
    <b v="0"/>
    <s v="1096013024891191296"/>
    <s v="Tweet"/>
    <n v="0"/>
    <n v="0"/>
    <m/>
    <m/>
    <m/>
    <m/>
    <m/>
    <m/>
    <m/>
    <m/>
    <n v="4"/>
    <s v="5"/>
    <s v="5"/>
    <n v="0"/>
    <n v="0"/>
    <n v="1"/>
    <n v="2.7777777777777777"/>
    <n v="0"/>
    <n v="0"/>
    <n v="35"/>
    <n v="97.22222222222223"/>
    <n v="36"/>
  </r>
  <r>
    <s v="ashridge_biz"/>
    <s v="ashridge_biz"/>
    <m/>
    <m/>
    <m/>
    <m/>
    <m/>
    <m/>
    <m/>
    <m/>
    <s v="No"/>
    <n v="136"/>
    <m/>
    <m/>
    <x v="2"/>
    <d v="2019-02-19T08:45:26.000"/>
    <s v="&quot;...as we found in our 2017 research that virtual and blended programs were just as effective as face to face delivery as long as it is well designed and delivered.&quot; - Sam Wilkison. Read the full research report: https://t.co/lWvh4bQvrr _x000a_#onlinelearning #execed #research"/>
    <s v="https://www.hult.edu/en/executive-education/insights/Learning-in-a-virtual-world/"/>
    <s v="hult.edu"/>
    <x v="45"/>
    <m/>
    <s v="http://pbs.twimg.com/profile_images/1092821430356639744/UxJHG1Oq_normal.jpg"/>
    <x v="103"/>
    <s v="https://twitter.com/#!/ashridge_biz/status/1097779179309944834"/>
    <m/>
    <m/>
    <s v="1097779179309944834"/>
    <m/>
    <b v="0"/>
    <n v="1"/>
    <s v=""/>
    <b v="0"/>
    <s v="en"/>
    <m/>
    <s v=""/>
    <b v="0"/>
    <n v="0"/>
    <s v=""/>
    <s v="Twitter Web App"/>
    <b v="0"/>
    <s v="1097779179309944834"/>
    <s v="Tweet"/>
    <n v="0"/>
    <n v="0"/>
    <m/>
    <m/>
    <m/>
    <m/>
    <m/>
    <m/>
    <m/>
    <m/>
    <n v="4"/>
    <s v="5"/>
    <s v="5"/>
    <n v="2"/>
    <n v="5"/>
    <n v="0"/>
    <n v="0"/>
    <n v="0"/>
    <n v="0"/>
    <n v="38"/>
    <n v="95"/>
    <n v="40"/>
  </r>
  <r>
    <s v="ieseg"/>
    <s v="studyatieseg"/>
    <m/>
    <m/>
    <m/>
    <m/>
    <m/>
    <m/>
    <m/>
    <m/>
    <s v="Yes"/>
    <n v="138"/>
    <m/>
    <m/>
    <x v="0"/>
    <d v="2019-02-07T10:00:19.000"/>
    <s v="RT @StudyatIESEG: Take a look at this amazing #IESEGExperience - the Executive Education program Leader@McCain co-designed with @IESEG ⬇️ #…"/>
    <m/>
    <m/>
    <x v="46"/>
    <m/>
    <s v="http://pbs.twimg.com/profile_images/723186926916911104/T0_e8v4G_normal.jpg"/>
    <x v="104"/>
    <s v="https://twitter.com/#!/ieseg/status/1093449368152301568"/>
    <m/>
    <m/>
    <s v="1093449368152301568"/>
    <m/>
    <b v="0"/>
    <n v="0"/>
    <s v=""/>
    <b v="0"/>
    <s v="en"/>
    <m/>
    <s v=""/>
    <b v="0"/>
    <n v="1"/>
    <s v="1093447810895233026"/>
    <s v="Twitter Web Client"/>
    <b v="0"/>
    <s v="1093447810895233026"/>
    <s v="Tweet"/>
    <n v="0"/>
    <n v="0"/>
    <m/>
    <m/>
    <m/>
    <m/>
    <m/>
    <m/>
    <m/>
    <m/>
    <n v="1"/>
    <s v="11"/>
    <s v="11"/>
    <n v="1"/>
    <n v="5.2631578947368425"/>
    <n v="0"/>
    <n v="0"/>
    <n v="0"/>
    <n v="0"/>
    <n v="18"/>
    <n v="94.73684210526316"/>
    <n v="19"/>
  </r>
  <r>
    <s v="ieseg"/>
    <s v="ieseg"/>
    <m/>
    <m/>
    <m/>
    <m/>
    <m/>
    <m/>
    <m/>
    <m/>
    <s v="No"/>
    <n v="139"/>
    <m/>
    <m/>
    <x v="2"/>
    <d v="2019-02-07T14:19:00.000"/>
    <s v="#IESEG partners with #LUISS Business School in Italy for the #FamilyBusiness Management Executive Education program https://t.co/525ODSW6eB #IESEGExperience #ExecEd https://t.co/NVcMqzSOg2"/>
    <s v="https://www.ieseg.fr/en/news/ieseg-partners-with-luiss-business-school/"/>
    <s v="ieseg.fr"/>
    <x v="47"/>
    <s v="https://pbs.twimg.com/media/Dyy9Bf-XcAA6KrA.jpg"/>
    <s v="https://pbs.twimg.com/media/Dyy9Bf-XcAA6KrA.jpg"/>
    <x v="105"/>
    <s v="https://twitter.com/#!/ieseg/status/1093514468246601728"/>
    <m/>
    <m/>
    <s v="1093514468246601728"/>
    <m/>
    <b v="0"/>
    <n v="2"/>
    <s v=""/>
    <b v="0"/>
    <s v="en"/>
    <m/>
    <s v=""/>
    <b v="0"/>
    <n v="0"/>
    <s v=""/>
    <s v="TweetDeck"/>
    <b v="0"/>
    <s v="1093514468246601728"/>
    <s v="Tweet"/>
    <n v="0"/>
    <n v="0"/>
    <m/>
    <m/>
    <m/>
    <m/>
    <m/>
    <m/>
    <m/>
    <m/>
    <n v="2"/>
    <s v="11"/>
    <s v="11"/>
    <n v="0"/>
    <n v="0"/>
    <n v="0"/>
    <n v="0"/>
    <n v="0"/>
    <n v="0"/>
    <n v="17"/>
    <n v="100"/>
    <n v="17"/>
  </r>
  <r>
    <s v="ieseg"/>
    <s v="ieseg"/>
    <m/>
    <m/>
    <m/>
    <m/>
    <m/>
    <m/>
    <m/>
    <m/>
    <s v="No"/>
    <n v="140"/>
    <m/>
    <m/>
    <x v="2"/>
    <d v="2019-02-19T16:00:19.000"/>
    <s v="Interview avec deux diplômés de l’#Executive #MBA sur leur expérience à l’#IESEG et leur thèse professionnelle https://t.co/Wvp3ynAR7s #IESEGExperience #EMBA #ExecEd https://t.co/p1Vk2JbA1x"/>
    <s v="https://www.ieseg.fr/news/interview-deux-diplomes-executive-mba/"/>
    <s v="ieseg.fr"/>
    <x v="48"/>
    <s v="https://pbs.twimg.com/media/Dzx7jZNXgAItg4s.png"/>
    <s v="https://pbs.twimg.com/media/Dzx7jZNXgAItg4s.png"/>
    <x v="106"/>
    <s v="https://twitter.com/#!/ieseg/status/1097888619208028160"/>
    <m/>
    <m/>
    <s v="1097888619208028160"/>
    <m/>
    <b v="0"/>
    <n v="0"/>
    <s v=""/>
    <b v="0"/>
    <s v="fr"/>
    <m/>
    <s v=""/>
    <b v="0"/>
    <n v="0"/>
    <s v=""/>
    <s v="Twitter Web Client"/>
    <b v="0"/>
    <s v="1097888619208028160"/>
    <s v="Tweet"/>
    <n v="0"/>
    <n v="0"/>
    <m/>
    <m/>
    <m/>
    <m/>
    <m/>
    <m/>
    <m/>
    <m/>
    <n v="2"/>
    <s v="11"/>
    <s v="11"/>
    <n v="0"/>
    <n v="0"/>
    <n v="0"/>
    <n v="0"/>
    <n v="0"/>
    <n v="0"/>
    <n v="21"/>
    <n v="100"/>
    <n v="21"/>
  </r>
  <r>
    <s v="betoherrador"/>
    <s v="execedcourses"/>
    <m/>
    <m/>
    <m/>
    <m/>
    <m/>
    <m/>
    <m/>
    <m/>
    <s v="No"/>
    <n v="141"/>
    <m/>
    <m/>
    <x v="0"/>
    <d v="2019-02-19T16:07:53.000"/>
    <s v="RT @ExecEdCourses: Great #execed course by McCombs School of Business on #Leadership: https://t.co/0owXSof7EQ"/>
    <s v="http://po.st/scms/OrMCe04Lcp0lOFmbAka8Um6V2jAD7SYdZTjvhHbnYZ0lOA/ywZxlV"/>
    <s v="po.st"/>
    <x v="34"/>
    <m/>
    <s v="http://pbs.twimg.com/profile_images/1085602447828103168/IvTYCSc__normal.jpg"/>
    <x v="107"/>
    <s v="https://twitter.com/#!/betoherrador/status/1097890523837317120"/>
    <m/>
    <m/>
    <s v="1097890523837317120"/>
    <m/>
    <b v="0"/>
    <n v="0"/>
    <s v=""/>
    <b v="0"/>
    <s v="en"/>
    <m/>
    <s v=""/>
    <b v="0"/>
    <n v="2"/>
    <s v="1097091662549905409"/>
    <s v="Twitter for Android"/>
    <b v="0"/>
    <s v="1097091662549905409"/>
    <s v="Tweet"/>
    <n v="0"/>
    <n v="0"/>
    <m/>
    <m/>
    <m/>
    <m/>
    <m/>
    <m/>
    <m/>
    <m/>
    <n v="1"/>
    <s v="3"/>
    <s v="3"/>
    <n v="1"/>
    <n v="8.333333333333334"/>
    <n v="0"/>
    <n v="0"/>
    <n v="0"/>
    <n v="0"/>
    <n v="11"/>
    <n v="91.66666666666667"/>
    <n v="12"/>
  </r>
  <r>
    <s v="thjeanjean"/>
    <s v="thjeanjean"/>
    <m/>
    <m/>
    <m/>
    <m/>
    <m/>
    <m/>
    <m/>
    <m/>
    <s v="No"/>
    <n v="142"/>
    <m/>
    <m/>
    <x v="2"/>
    <d v="2019-02-05T06:00:08.000"/>
    <s v="Science Has Just Confirmed That If You're Not Outside Your Comfort Zone, You're Not Learning https://t.co/YOzsIReXLY  #research  #execed  #formpro https://t.co/F6p00mgJr0"/>
    <s v="https://www.inc.com/jessica-stillman/want-to-learn-faster-make-your-life-more-unpredictable.html"/>
    <s v="inc.com"/>
    <x v="49"/>
    <s v="https://pbs.twimg.com/media/DynsQJrU8AIyS4a.jpg"/>
    <s v="https://pbs.twimg.com/media/DynsQJrU8AIyS4a.jpg"/>
    <x v="108"/>
    <s v="https://twitter.com/#!/thjeanjean/status/1092664148503089157"/>
    <m/>
    <m/>
    <s v="1092664148503089157"/>
    <m/>
    <b v="0"/>
    <n v="1"/>
    <s v=""/>
    <b v="0"/>
    <s v="en"/>
    <m/>
    <s v=""/>
    <b v="0"/>
    <n v="1"/>
    <s v=""/>
    <s v="AmazingContent"/>
    <b v="0"/>
    <s v="1092664148503089157"/>
    <s v="Retweet"/>
    <n v="0"/>
    <n v="0"/>
    <m/>
    <m/>
    <m/>
    <m/>
    <m/>
    <m/>
    <m/>
    <m/>
    <n v="24"/>
    <s v="1"/>
    <s v="1"/>
    <n v="1"/>
    <n v="5.555555555555555"/>
    <n v="0"/>
    <n v="0"/>
    <n v="0"/>
    <n v="0"/>
    <n v="17"/>
    <n v="94.44444444444444"/>
    <n v="18"/>
  </r>
  <r>
    <s v="thjeanjean"/>
    <s v="thjeanjean"/>
    <m/>
    <m/>
    <m/>
    <m/>
    <m/>
    <m/>
    <m/>
    <m/>
    <s v="No"/>
    <n v="143"/>
    <m/>
    <m/>
    <x v="2"/>
    <d v="2019-02-05T17:00:11.000"/>
    <s v="The Design Thinking and Lean #Startup  Models Are Broken. Here Is the #Innovation  Vortex! https://t.co/MGL0hxOzYE  #development  #startups  #execed  #formpro https://t.co/OQJ6VYxCQp"/>
    <s v="https://medium.com/@jurgenappelo/the-design-thinking-and-lean-startup-models-are-broken-here-is-the-innovation-vortex-43592a4414d"/>
    <s v="medium.com"/>
    <x v="50"/>
    <s v="https://pbs.twimg.com/media/DyqDU7KWoAEkgPR.jpg"/>
    <s v="https://pbs.twimg.com/media/DyqDU7KWoAEkgPR.jpg"/>
    <x v="109"/>
    <s v="https://twitter.com/#!/thjeanjean/status/1092830256531193856"/>
    <m/>
    <m/>
    <s v="1092830256531193856"/>
    <m/>
    <b v="0"/>
    <n v="6"/>
    <s v=""/>
    <b v="0"/>
    <s v="en"/>
    <m/>
    <s v=""/>
    <b v="0"/>
    <n v="5"/>
    <s v=""/>
    <s v="AmazingContent"/>
    <b v="0"/>
    <s v="1092830256531193856"/>
    <s v="Retweet"/>
    <n v="0"/>
    <n v="0"/>
    <m/>
    <m/>
    <m/>
    <m/>
    <m/>
    <m/>
    <m/>
    <m/>
    <n v="24"/>
    <s v="1"/>
    <s v="1"/>
    <n v="2"/>
    <n v="11.11111111111111"/>
    <n v="1"/>
    <n v="5.555555555555555"/>
    <n v="0"/>
    <n v="0"/>
    <n v="15"/>
    <n v="83.33333333333333"/>
    <n v="18"/>
  </r>
  <r>
    <s v="thjeanjean"/>
    <s v="thjeanjean"/>
    <m/>
    <m/>
    <m/>
    <m/>
    <m/>
    <m/>
    <m/>
    <m/>
    <s v="No"/>
    <n v="144"/>
    <m/>
    <m/>
    <x v="2"/>
    <d v="2019-01-30T14:43:45.000"/>
    <s v="De l'intérêt d'une formation tout au long de la vie pour les employeurs !_x000a_This Is How to Boost Employee Retention With Lifelong Learning https://t.co/0lVmI566Jb   #education   #technology   #execed   #formpro https://t.co/JZrZE2a1y0"/>
    <s v="https://www.entrepreneur.com/article/321323"/>
    <s v="entrepreneur.com"/>
    <x v="51"/>
    <s v="https://pbs.twimg.com/media/DyKqj4eW0AE_iYm.jpg"/>
    <s v="https://pbs.twimg.com/media/DyKqj4eW0AE_iYm.jpg"/>
    <x v="110"/>
    <s v="https://twitter.com/#!/thjeanjean/status/1090621594769203206"/>
    <m/>
    <m/>
    <s v="1090621594769203206"/>
    <m/>
    <b v="0"/>
    <n v="3"/>
    <s v=""/>
    <b v="0"/>
    <s v="fr"/>
    <m/>
    <s v=""/>
    <b v="0"/>
    <n v="5"/>
    <s v=""/>
    <s v="AmazingContent"/>
    <b v="0"/>
    <s v="1090621594769203206"/>
    <s v="Retweet"/>
    <n v="0"/>
    <n v="0"/>
    <m/>
    <m/>
    <m/>
    <m/>
    <m/>
    <m/>
    <m/>
    <m/>
    <n v="24"/>
    <s v="1"/>
    <s v="1"/>
    <n v="1"/>
    <n v="3.7037037037037037"/>
    <n v="1"/>
    <n v="3.7037037037037037"/>
    <n v="0"/>
    <n v="0"/>
    <n v="25"/>
    <n v="92.5925925925926"/>
    <n v="27"/>
  </r>
  <r>
    <s v="thjeanjean"/>
    <s v="thjeanjean"/>
    <m/>
    <m/>
    <m/>
    <m/>
    <m/>
    <m/>
    <m/>
    <m/>
    <s v="No"/>
    <n v="145"/>
    <m/>
    <m/>
    <x v="2"/>
    <d v="2019-01-28T06:00:07.000"/>
    <s v="Les choses précisent sur le projet de transformation professionnelle_x000a_Le projet de transition professionnelle opérationnel depuis le 1er janvier - Le Journal de la réforme de la formation 2018 https://t.co/UaUlwGmoN2  #execed  #formpro https://t.co/6FMiPDIAVC"/>
    <s v="https://reforme.centre-inffo.fr/compte-personnel-de-formation-cpf/compte-personnel-de-formation-cpf-lanalyse-juridique/le-projet-de-transition-professionnelle-operationnel-depuis-le-1er-janvier/"/>
    <s v="centre-inffo.fr"/>
    <x v="52"/>
    <s v="https://pbs.twimg.com/media/Dx-fh9WXcAA9vVX.jpg"/>
    <s v="https://pbs.twimg.com/media/Dx-fh9WXcAA9vVX.jpg"/>
    <x v="111"/>
    <s v="https://twitter.com/#!/thjeanjean/status/1089765042118107137"/>
    <m/>
    <m/>
    <s v="1089765042118107137"/>
    <m/>
    <b v="0"/>
    <n v="1"/>
    <s v=""/>
    <b v="0"/>
    <s v="fr"/>
    <m/>
    <s v=""/>
    <b v="0"/>
    <n v="3"/>
    <s v=""/>
    <s v="AmazingContent"/>
    <b v="0"/>
    <s v="1089765042118107137"/>
    <s v="Retweet"/>
    <n v="0"/>
    <n v="0"/>
    <m/>
    <m/>
    <m/>
    <m/>
    <m/>
    <m/>
    <m/>
    <m/>
    <n v="24"/>
    <s v="1"/>
    <s v="1"/>
    <n v="0"/>
    <n v="0"/>
    <n v="0"/>
    <n v="0"/>
    <n v="0"/>
    <n v="0"/>
    <n v="30"/>
    <n v="100"/>
    <n v="30"/>
  </r>
  <r>
    <s v="thjeanjean"/>
    <s v="thjeanjean"/>
    <m/>
    <m/>
    <m/>
    <m/>
    <m/>
    <m/>
    <m/>
    <m/>
    <s v="No"/>
    <n v="146"/>
    <m/>
    <m/>
    <x v="2"/>
    <d v="2019-02-06T06:00:09.000"/>
    <s v="Consulter mes droits #CPF  https://t.co/AjXoKE34Aa  #execed  #formpro https://t.co/8BowQt6MTo"/>
    <s v="https://www.moncompteactivite.gouv.fr/cpa-public/mes-droits-formation/mon-cpf-compte-personnel-de-formation/consulter-mes-droits-cpf"/>
    <s v="gouv.fr"/>
    <x v="41"/>
    <s v="https://pbs.twimg.com/media/Dys12NOX4AApwjN.jpg"/>
    <s v="https://pbs.twimg.com/media/Dys12NOX4AApwjN.jpg"/>
    <x v="112"/>
    <s v="https://twitter.com/#!/thjeanjean/status/1093026541255168005"/>
    <m/>
    <m/>
    <s v="1093026541255168005"/>
    <m/>
    <b v="0"/>
    <n v="0"/>
    <s v=""/>
    <b v="0"/>
    <s v="fr"/>
    <m/>
    <s v=""/>
    <b v="0"/>
    <n v="1"/>
    <s v=""/>
    <s v="AmazingContent"/>
    <b v="0"/>
    <s v="1093026541255168005"/>
    <s v="Tweet"/>
    <n v="0"/>
    <n v="0"/>
    <m/>
    <m/>
    <m/>
    <m/>
    <m/>
    <m/>
    <m/>
    <m/>
    <n v="24"/>
    <s v="1"/>
    <s v="1"/>
    <n v="0"/>
    <n v="0"/>
    <n v="0"/>
    <n v="0"/>
    <n v="0"/>
    <n v="0"/>
    <n v="6"/>
    <n v="100"/>
    <n v="6"/>
  </r>
  <r>
    <s v="thjeanjean"/>
    <s v="thjeanjean"/>
    <m/>
    <m/>
    <m/>
    <m/>
    <m/>
    <m/>
    <m/>
    <m/>
    <s v="No"/>
    <n v="147"/>
    <m/>
    <m/>
    <x v="2"/>
    <d v="2019-02-07T06:00:08.000"/>
    <s v="Compétences professionnelles exigées des maîtres d’apprentissage et médiation en matière d’apprentissage dans le secteur public non industriel et commercial : publication du décret - Le Journal de la réforme de la formation 2018 https://t.co/9dhUK3MmLy  #execed  #formpro"/>
    <s v="https://reforme.centre-inffo.fr/apprentissage/apprentissage-lanalyse-juridique/competences-professionnelles-exigees-des-maitres-dapprentissage-et-mediation-en-matiere-dapprentissage-dans-le-secteur-public-non-industriel-et-commercial-publication-du-decret/"/>
    <s v="centre-inffo.fr"/>
    <x v="52"/>
    <m/>
    <s v="http://pbs.twimg.com/profile_images/608703287471120385/k7MVslch_normal.jpg"/>
    <x v="113"/>
    <s v="https://twitter.com/#!/thjeanjean/status/1093388923525623808"/>
    <m/>
    <m/>
    <s v="1093388923525623808"/>
    <m/>
    <b v="0"/>
    <n v="4"/>
    <s v=""/>
    <b v="0"/>
    <s v="fr"/>
    <m/>
    <s v=""/>
    <b v="0"/>
    <n v="1"/>
    <s v=""/>
    <s v="AmazingContent"/>
    <b v="0"/>
    <s v="1093388923525623808"/>
    <s v="Tweet"/>
    <n v="0"/>
    <n v="0"/>
    <m/>
    <m/>
    <m/>
    <m/>
    <m/>
    <m/>
    <m/>
    <m/>
    <n v="24"/>
    <s v="1"/>
    <s v="1"/>
    <n v="0"/>
    <n v="0"/>
    <n v="0"/>
    <n v="0"/>
    <n v="0"/>
    <n v="0"/>
    <n v="35"/>
    <n v="100"/>
    <n v="35"/>
  </r>
  <r>
    <s v="thjeanjean"/>
    <s v="thjeanjean"/>
    <m/>
    <m/>
    <m/>
    <m/>
    <m/>
    <m/>
    <m/>
    <m/>
    <s v="No"/>
    <n v="148"/>
    <m/>
    <m/>
    <x v="2"/>
    <d v="2019-02-07T17:00:09.000"/>
    <s v="How Leaders And Employees Should Harness The Power Of Mentorship https://t.co/7tKoF7eJhG  #technology  #execed  #formpro https://t.co/wKfYbSOA7p"/>
    <s v="https://www.forbes.com/sites/forbeshumanresourcescouncil/2018/10/26/how-leaders-and-employees-should-harness-the-power-of-mentorship/"/>
    <s v="forbes.com"/>
    <x v="8"/>
    <s v="https://pbs.twimg.com/media/Dy0Wf1FW0AArHWs.jpg"/>
    <s v="https://pbs.twimg.com/media/Dy0Wf1FW0AArHWs.jpg"/>
    <x v="114"/>
    <s v="https://twitter.com/#!/thjeanjean/status/1093555021994696705"/>
    <m/>
    <m/>
    <s v="1093555021994696705"/>
    <m/>
    <b v="0"/>
    <n v="2"/>
    <s v=""/>
    <b v="0"/>
    <s v="en"/>
    <m/>
    <s v=""/>
    <b v="0"/>
    <n v="1"/>
    <s v=""/>
    <s v="AmazingContent"/>
    <b v="0"/>
    <s v="1093555021994696705"/>
    <s v="Tweet"/>
    <n v="0"/>
    <n v="0"/>
    <m/>
    <m/>
    <m/>
    <m/>
    <m/>
    <m/>
    <m/>
    <m/>
    <n v="24"/>
    <s v="1"/>
    <s v="1"/>
    <n v="0"/>
    <n v="0"/>
    <n v="0"/>
    <n v="0"/>
    <n v="0"/>
    <n v="0"/>
    <n v="13"/>
    <n v="100"/>
    <n v="13"/>
  </r>
  <r>
    <s v="thjeanjean"/>
    <s v="thjeanjean"/>
    <m/>
    <m/>
    <m/>
    <m/>
    <m/>
    <m/>
    <m/>
    <m/>
    <s v="No"/>
    <n v="149"/>
    <m/>
    <m/>
    <x v="2"/>
    <d v="2019-02-08T06:00:08.000"/>
    <s v="#Talent , Not Gender, Should Be The Focus Of Diversity And Inclusion Interventions https://t.co/Evt7p8mHQX  #leadership  #execed  #formpro https://t.co/w0CxNw888L"/>
    <s v="https://www.forbes.com/sites/tomaspremuzic/2018/12/09/talent-not-gender-should-be-the-focus-of-leadership-selection-and-development-interventions/"/>
    <s v="forbes.com"/>
    <x v="53"/>
    <s v="https://pbs.twimg.com/media/Dy3JBg4WsAAbeUZ.jpg"/>
    <s v="https://pbs.twimg.com/media/Dy3JBg4WsAAbeUZ.jpg"/>
    <x v="115"/>
    <s v="https://twitter.com/#!/thjeanjean/status/1093751313584799744"/>
    <m/>
    <m/>
    <s v="1093751313584799744"/>
    <m/>
    <b v="0"/>
    <n v="2"/>
    <s v=""/>
    <b v="0"/>
    <s v="en"/>
    <m/>
    <s v=""/>
    <b v="0"/>
    <n v="0"/>
    <s v=""/>
    <s v="AmazingContent"/>
    <b v="0"/>
    <s v="1093751313584799744"/>
    <s v="Tweet"/>
    <n v="0"/>
    <n v="0"/>
    <m/>
    <m/>
    <m/>
    <m/>
    <m/>
    <m/>
    <m/>
    <m/>
    <n v="24"/>
    <s v="1"/>
    <s v="1"/>
    <n v="1"/>
    <n v="6.666666666666667"/>
    <n v="0"/>
    <n v="0"/>
    <n v="0"/>
    <n v="0"/>
    <n v="14"/>
    <n v="93.33333333333333"/>
    <n v="15"/>
  </r>
  <r>
    <s v="thjeanjean"/>
    <s v="thjeanjean"/>
    <m/>
    <m/>
    <m/>
    <m/>
    <m/>
    <m/>
    <m/>
    <m/>
    <s v="No"/>
    <n v="150"/>
    <m/>
    <m/>
    <x v="2"/>
    <d v="2019-02-08T17:00:09.000"/>
    <s v="Les CAC veulent mettre des chiffres sur le risque cyber des TPE/PME https://t.co/rK4yLR2KR8  #execed  #formpro https://t.co/YsqlrnyTye"/>
    <s v="https://www.lesechos.fr/thema/0600607642505-les-cac-veulent-mettre-des-chiffres-sur-le-risque-cyber-des-tpepme-2242113.php"/>
    <s v="lesechos.fr"/>
    <x v="52"/>
    <s v="https://pbs.twimg.com/media/Dy5gFo1WwAAszFv.jpg"/>
    <s v="https://pbs.twimg.com/media/Dy5gFo1WwAAszFv.jpg"/>
    <x v="116"/>
    <s v="https://twitter.com/#!/thjeanjean/status/1093917410732716032"/>
    <m/>
    <m/>
    <s v="1093917410732716032"/>
    <m/>
    <b v="0"/>
    <n v="0"/>
    <s v=""/>
    <b v="0"/>
    <s v="fr"/>
    <m/>
    <s v=""/>
    <b v="0"/>
    <n v="0"/>
    <s v=""/>
    <s v="AmazingContent"/>
    <b v="0"/>
    <s v="1093917410732716032"/>
    <s v="Tweet"/>
    <n v="0"/>
    <n v="0"/>
    <m/>
    <m/>
    <m/>
    <m/>
    <m/>
    <m/>
    <m/>
    <m/>
    <n v="24"/>
    <s v="1"/>
    <s v="1"/>
    <n v="0"/>
    <n v="0"/>
    <n v="0"/>
    <n v="0"/>
    <n v="0"/>
    <n v="0"/>
    <n v="15"/>
    <n v="100"/>
    <n v="15"/>
  </r>
  <r>
    <s v="thjeanjean"/>
    <s v="thjeanjean"/>
    <m/>
    <m/>
    <m/>
    <m/>
    <m/>
    <m/>
    <m/>
    <m/>
    <s v="No"/>
    <n v="151"/>
    <m/>
    <m/>
    <x v="2"/>
    <d v="2019-02-11T06:00:09.000"/>
    <s v="Employees Are Successful When They Know What Success Looks Like https://t.co/CIg7qYEMWg  #management  #data  #business  #execed  #formpro https://t.co/i1e8gyNL7W"/>
    <s v="https://www.hrbartender.com/2019/leadership-and-management/employees-success-looks-like/"/>
    <s v="hrbartender.com"/>
    <x v="54"/>
    <s v="https://pbs.twimg.com/media/DzGly3IWwAEA8rc.jpg"/>
    <s v="https://pbs.twimg.com/media/DzGly3IWwAEA8rc.jpg"/>
    <x v="117"/>
    <s v="https://twitter.com/#!/thjeanjean/status/1094838479727534080"/>
    <m/>
    <m/>
    <s v="1094838479727534080"/>
    <m/>
    <b v="0"/>
    <n v="2"/>
    <s v=""/>
    <b v="0"/>
    <s v="en"/>
    <m/>
    <s v=""/>
    <b v="0"/>
    <n v="0"/>
    <s v=""/>
    <s v="AmazingContent"/>
    <b v="0"/>
    <s v="1094838479727534080"/>
    <s v="Tweet"/>
    <n v="0"/>
    <n v="0"/>
    <m/>
    <m/>
    <m/>
    <m/>
    <m/>
    <m/>
    <m/>
    <m/>
    <n v="24"/>
    <s v="1"/>
    <s v="1"/>
    <n v="3"/>
    <n v="20"/>
    <n v="0"/>
    <n v="0"/>
    <n v="0"/>
    <n v="0"/>
    <n v="12"/>
    <n v="80"/>
    <n v="15"/>
  </r>
  <r>
    <s v="thjeanjean"/>
    <s v="thjeanjean"/>
    <m/>
    <m/>
    <m/>
    <m/>
    <m/>
    <m/>
    <m/>
    <m/>
    <s v="No"/>
    <n v="152"/>
    <m/>
    <m/>
    <x v="2"/>
    <d v="2019-02-11T17:00:10.000"/>
    <s v="Big #Data , Better Hiring: 10 Ways HR Can Use Analytics To Find The Perfect Employee https://t.co/ppF5kHBb2M  #management  #development  #talent  #leadership  #execed  #formpro https://t.co/whZndHpz3O"/>
    <s v="https://www.forbes.com/sites/forbeshumanresourcescouncil/2019/01/18/big-data-better-hiring-10-ways-hr-can-use-analytics-to-find-the-perfect-employee/"/>
    <s v="forbes.com"/>
    <x v="55"/>
    <s v="https://pbs.twimg.com/media/DzI83PCWkAEPPce.jpg"/>
    <s v="https://pbs.twimg.com/media/DzI83PCWkAEPPce.jpg"/>
    <x v="118"/>
    <s v="https://twitter.com/#!/thjeanjean/status/1095004580780351488"/>
    <m/>
    <m/>
    <s v="1095004580780351488"/>
    <m/>
    <b v="0"/>
    <n v="0"/>
    <s v=""/>
    <b v="0"/>
    <s v="en"/>
    <m/>
    <s v=""/>
    <b v="0"/>
    <n v="0"/>
    <s v=""/>
    <s v="AmazingContent"/>
    <b v="0"/>
    <s v="1095004580780351488"/>
    <s v="Tweet"/>
    <n v="0"/>
    <n v="0"/>
    <m/>
    <m/>
    <m/>
    <m/>
    <m/>
    <m/>
    <m/>
    <m/>
    <n v="24"/>
    <s v="1"/>
    <s v="1"/>
    <n v="3"/>
    <n v="14.285714285714286"/>
    <n v="0"/>
    <n v="0"/>
    <n v="0"/>
    <n v="0"/>
    <n v="18"/>
    <n v="85.71428571428571"/>
    <n v="21"/>
  </r>
  <r>
    <s v="thjeanjean"/>
    <s v="thjeanjean"/>
    <m/>
    <m/>
    <m/>
    <m/>
    <m/>
    <m/>
    <m/>
    <m/>
    <s v="No"/>
    <n v="153"/>
    <m/>
    <m/>
    <x v="2"/>
    <d v="2019-02-12T06:00:10.000"/>
    <s v="Transformation des heures du Compte Personnel de Formation (#CPF) en euros, un guide utile!  https://t.co/S1IcDGUGrq  #execed  #formpro https://t.co/80JyViaRMh"/>
    <s v="https://www.fongecif-idf.fr/la-transformation-des-heures-du-compte-personnel-de-formation-cpf-en-euros/"/>
    <s v="fongecif-idf.fr"/>
    <x v="41"/>
    <s v="https://pbs.twimg.com/media/DzLvY8oWkAA8koZ.jpg"/>
    <s v="https://pbs.twimg.com/media/DzLvY8oWkAA8koZ.jpg"/>
    <x v="119"/>
    <s v="https://twitter.com/#!/thjeanjean/status/1095200872773095424"/>
    <m/>
    <m/>
    <s v="1095200872773095424"/>
    <m/>
    <b v="0"/>
    <n v="0"/>
    <s v=""/>
    <b v="0"/>
    <s v="fr"/>
    <m/>
    <s v=""/>
    <b v="0"/>
    <n v="1"/>
    <s v=""/>
    <s v="AmazingContent"/>
    <b v="0"/>
    <s v="1095200872773095424"/>
    <s v="Tweet"/>
    <n v="0"/>
    <n v="0"/>
    <m/>
    <m/>
    <m/>
    <m/>
    <m/>
    <m/>
    <m/>
    <m/>
    <n v="24"/>
    <s v="1"/>
    <s v="1"/>
    <n v="0"/>
    <n v="0"/>
    <n v="0"/>
    <n v="0"/>
    <n v="0"/>
    <n v="0"/>
    <n v="16"/>
    <n v="100"/>
    <n v="16"/>
  </r>
  <r>
    <s v="thjeanjean"/>
    <s v="thjeanjean"/>
    <m/>
    <m/>
    <m/>
    <m/>
    <m/>
    <m/>
    <m/>
    <m/>
    <s v="No"/>
    <n v="154"/>
    <m/>
    <m/>
    <x v="2"/>
    <d v="2019-02-12T17:00:08.000"/>
    <s v="What really happens in #leadership  coaching sessions? https://t.co/lYn7bfeInv  #management  #development  #business  #execed  #formpro"/>
    <s v="https://www.hrzone.com/talent/development/what-really-happens-in-leadership-coaching-sessions"/>
    <s v="hrzone.com"/>
    <x v="56"/>
    <m/>
    <s v="http://pbs.twimg.com/profile_images/608703287471120385/k7MVslch_normal.jpg"/>
    <x v="120"/>
    <s v="https://twitter.com/#!/thjeanjean/status/1095366959842115584"/>
    <m/>
    <m/>
    <s v="1095366959842115584"/>
    <m/>
    <b v="0"/>
    <n v="0"/>
    <s v=""/>
    <b v="0"/>
    <s v="en"/>
    <m/>
    <s v=""/>
    <b v="0"/>
    <n v="0"/>
    <s v=""/>
    <s v="AmazingContent"/>
    <b v="0"/>
    <s v="1095366959842115584"/>
    <s v="Tweet"/>
    <n v="0"/>
    <n v="0"/>
    <m/>
    <m/>
    <m/>
    <m/>
    <m/>
    <m/>
    <m/>
    <m/>
    <n v="24"/>
    <s v="1"/>
    <s v="1"/>
    <n v="0"/>
    <n v="0"/>
    <n v="0"/>
    <n v="0"/>
    <n v="0"/>
    <n v="0"/>
    <n v="12"/>
    <n v="100"/>
    <n v="12"/>
  </r>
  <r>
    <s v="thjeanjean"/>
    <s v="thjeanjean"/>
    <m/>
    <m/>
    <m/>
    <m/>
    <m/>
    <m/>
    <m/>
    <m/>
    <s v="No"/>
    <n v="155"/>
    <m/>
    <m/>
    <x v="2"/>
    <d v="2019-02-13T06:00:07.000"/>
    <s v="Are You Managing When You Should Be Coaching? Test Yourself With These Five Questions https://t.co/eBFm5UdNVg  #leadership  #execed  #formpro https://t.co/8Ifut3gx4D"/>
    <s v="https://www.forbes.com/sites/markmurphy/2019/01/27/are-you-managing-when-you-should-be-coaching-test-yourself-with-these-five-questions/"/>
    <s v="forbes.com"/>
    <x v="57"/>
    <s v="https://pbs.twimg.com/media/DzQ4-EZW0AMOqP8.jpg"/>
    <s v="https://pbs.twimg.com/media/DzQ4-EZW0AMOqP8.jpg"/>
    <x v="121"/>
    <s v="https://twitter.com/#!/thjeanjean/status/1095563249574207494"/>
    <m/>
    <m/>
    <s v="1095563249574207494"/>
    <m/>
    <b v="0"/>
    <n v="4"/>
    <s v=""/>
    <b v="0"/>
    <s v="en"/>
    <m/>
    <s v=""/>
    <b v="0"/>
    <n v="1"/>
    <s v=""/>
    <s v="AmazingContent"/>
    <b v="0"/>
    <s v="1095563249574207494"/>
    <s v="Tweet"/>
    <n v="0"/>
    <n v="0"/>
    <m/>
    <m/>
    <m/>
    <m/>
    <m/>
    <m/>
    <m/>
    <m/>
    <n v="24"/>
    <s v="1"/>
    <s v="1"/>
    <n v="0"/>
    <n v="0"/>
    <n v="0"/>
    <n v="0"/>
    <n v="0"/>
    <n v="0"/>
    <n v="17"/>
    <n v="100"/>
    <n v="17"/>
  </r>
  <r>
    <s v="thjeanjean"/>
    <s v="thjeanjean"/>
    <m/>
    <m/>
    <m/>
    <m/>
    <m/>
    <m/>
    <m/>
    <m/>
    <s v="No"/>
    <n v="156"/>
    <m/>
    <m/>
    <x v="2"/>
    <d v="2019-02-13T17:00:10.000"/>
    <s v="A New Way To Rank #Business  Schools? - Poets&amp;amp;Quants https://t.co/xMBHshI9ya  #businessschool  #data  #execed  #formpro https://t.co/tMOY0iXXlP"/>
    <s v="https://poetsandquants.com/2019/02/11/a-new-way-to-rank-business-schools/"/>
    <s v="poetsandquants.com"/>
    <x v="58"/>
    <s v="https://pbs.twimg.com/media/DzTQCyNX0AEjB4a.jpg"/>
    <s v="https://pbs.twimg.com/media/DzTQCyNX0AEjB4a.jpg"/>
    <x v="122"/>
    <s v="https://twitter.com/#!/thjeanjean/status/1095729356759023616"/>
    <m/>
    <m/>
    <s v="1095729356759023616"/>
    <m/>
    <b v="0"/>
    <n v="0"/>
    <s v=""/>
    <b v="0"/>
    <s v="en"/>
    <m/>
    <s v=""/>
    <b v="0"/>
    <n v="0"/>
    <s v=""/>
    <s v="AmazingContent"/>
    <b v="0"/>
    <s v="1095729356759023616"/>
    <s v="Tweet"/>
    <n v="0"/>
    <n v="0"/>
    <m/>
    <m/>
    <m/>
    <m/>
    <m/>
    <m/>
    <m/>
    <m/>
    <n v="24"/>
    <s v="1"/>
    <s v="1"/>
    <n v="0"/>
    <n v="0"/>
    <n v="0"/>
    <n v="0"/>
    <n v="0"/>
    <n v="0"/>
    <n v="14"/>
    <n v="100"/>
    <n v="14"/>
  </r>
  <r>
    <s v="thjeanjean"/>
    <s v="thjeanjean"/>
    <m/>
    <m/>
    <m/>
    <m/>
    <m/>
    <m/>
    <m/>
    <m/>
    <s v="No"/>
    <n v="157"/>
    <m/>
    <m/>
    <x v="2"/>
    <d v="2019-02-13T19:01:12.000"/>
    <s v="L'innovation managériale en pratique https://t.co/FZ033Rt4bD  #innovation  #execed  #formpro"/>
    <s v="https://fr.coursera.org/learn/innovation-manageriale"/>
    <s v="coursera.org"/>
    <x v="59"/>
    <m/>
    <s v="http://pbs.twimg.com/profile_images/608703287471120385/k7MVslch_normal.jpg"/>
    <x v="123"/>
    <s v="https://twitter.com/#!/thjeanjean/status/1095759812007206913"/>
    <m/>
    <m/>
    <s v="1095759812007206913"/>
    <m/>
    <b v="0"/>
    <n v="0"/>
    <s v=""/>
    <b v="0"/>
    <s v="fr"/>
    <m/>
    <s v=""/>
    <b v="0"/>
    <n v="0"/>
    <s v=""/>
    <s v="AmazingContent"/>
    <b v="0"/>
    <s v="1095759812007206913"/>
    <s v="Tweet"/>
    <n v="0"/>
    <n v="0"/>
    <m/>
    <m/>
    <m/>
    <m/>
    <m/>
    <m/>
    <m/>
    <m/>
    <n v="24"/>
    <s v="1"/>
    <s v="1"/>
    <n v="1"/>
    <n v="14.285714285714286"/>
    <n v="0"/>
    <n v="0"/>
    <n v="0"/>
    <n v="0"/>
    <n v="6"/>
    <n v="85.71428571428571"/>
    <n v="7"/>
  </r>
  <r>
    <s v="thjeanjean"/>
    <s v="thjeanjean"/>
    <m/>
    <m/>
    <m/>
    <m/>
    <m/>
    <m/>
    <m/>
    <m/>
    <s v="No"/>
    <n v="158"/>
    <m/>
    <m/>
    <x v="2"/>
    <d v="2019-02-14T06:00:09.000"/>
    <s v="« Et Si Nous Valorisions l’Innovation Managériale Au Plus Près Du Terrain ? » | Forbes France https://t.co/o6LXpdz9rx  #innovation  #ai  #leadership  #management  #execed  #formpro https://t.co/fWjib89oH3"/>
    <s v="https://www.forbes.fr/management/et-si-nous-valorisions-linnovation-manageriale-au-plus-pres-du-terrain/"/>
    <s v="forbes.fr"/>
    <x v="60"/>
    <s v="https://pbs.twimg.com/media/DzWCkPgXcAA4Nus.jpg"/>
    <s v="https://pbs.twimg.com/media/DzWCkPgXcAA4Nus.jpg"/>
    <x v="124"/>
    <s v="https://twitter.com/#!/thjeanjean/status/1095925644972699648"/>
    <m/>
    <m/>
    <s v="1095925644972699648"/>
    <m/>
    <b v="0"/>
    <n v="0"/>
    <s v=""/>
    <b v="0"/>
    <s v="fr"/>
    <m/>
    <s v=""/>
    <b v="0"/>
    <n v="0"/>
    <s v=""/>
    <s v="AmazingContent"/>
    <b v="0"/>
    <s v="1095925644972699648"/>
    <s v="Tweet"/>
    <n v="0"/>
    <n v="0"/>
    <m/>
    <m/>
    <m/>
    <m/>
    <m/>
    <m/>
    <m/>
    <m/>
    <n v="24"/>
    <s v="1"/>
    <s v="1"/>
    <n v="2"/>
    <n v="10"/>
    <n v="0"/>
    <n v="0"/>
    <n v="0"/>
    <n v="0"/>
    <n v="18"/>
    <n v="90"/>
    <n v="20"/>
  </r>
  <r>
    <s v="thjeanjean"/>
    <s v="thjeanjean"/>
    <m/>
    <m/>
    <m/>
    <m/>
    <m/>
    <m/>
    <m/>
    <m/>
    <s v="No"/>
    <n v="159"/>
    <m/>
    <m/>
    <x v="2"/>
    <d v="2019-02-14T17:01:12.000"/>
    <s v="Les opérateurs de compétences se préparent à leurs nouvelles missions - Le Journal de la réforme de la formation 2018 https://t.co/24gODfyC8v  #opco  #execed  #formpro https://t.co/NVQB1XKXB8"/>
    <s v="https://reforme.centre-inffo.fr/operateurs-de-competences/les-operateurs-de-competences-se-preparent-a-leurs-nouvelles-missions/"/>
    <s v="centre-inffo.fr"/>
    <x v="61"/>
    <s v="https://pbs.twimg.com/media/DzYZ3jJXQAA5YQG.jpg"/>
    <s v="https://pbs.twimg.com/media/DzYZ3jJXQAA5YQG.jpg"/>
    <x v="125"/>
    <s v="https://twitter.com/#!/thjeanjean/status/1096092003333521408"/>
    <m/>
    <m/>
    <s v="1096092003333521408"/>
    <m/>
    <b v="0"/>
    <n v="0"/>
    <s v=""/>
    <b v="0"/>
    <s v="fr"/>
    <m/>
    <s v=""/>
    <b v="0"/>
    <n v="0"/>
    <s v=""/>
    <s v="AmazingContent"/>
    <b v="0"/>
    <s v="1096092003333521408"/>
    <s v="Tweet"/>
    <n v="0"/>
    <n v="0"/>
    <m/>
    <m/>
    <m/>
    <m/>
    <m/>
    <m/>
    <m/>
    <m/>
    <n v="24"/>
    <s v="1"/>
    <s v="1"/>
    <n v="0"/>
    <n v="0"/>
    <n v="0"/>
    <n v="0"/>
    <n v="0"/>
    <n v="0"/>
    <n v="22"/>
    <n v="100"/>
    <n v="22"/>
  </r>
  <r>
    <s v="thjeanjean"/>
    <s v="thjeanjean"/>
    <m/>
    <m/>
    <m/>
    <m/>
    <m/>
    <m/>
    <m/>
    <m/>
    <s v="No"/>
    <n v="160"/>
    <m/>
    <m/>
    <x v="2"/>
    <d v="2019-02-15T18:52:21.000"/>
    <s v="Une bonne nouvelle : le taux de chômage à son plus bas depuis dix ans https://t.co/TZ3u59UudR  #execed  #formpro https://t.co/tuXNTg0LMI"/>
    <s v="https://www.lesechos.fr/economie-france/social/0600698850017-le-chomage-en-net-recul-au-quatrieme-trimestre-2244822.php"/>
    <s v="lesechos.fr"/>
    <x v="52"/>
    <s v="https://pbs.twimg.com/media/Dzd85lOWsAAIO18.jpg"/>
    <s v="https://pbs.twimg.com/media/Dzd85lOWsAAIO18.jpg"/>
    <x v="126"/>
    <s v="https://twitter.com/#!/thjeanjean/status/1096482364379856896"/>
    <m/>
    <m/>
    <s v="1096482364379856896"/>
    <m/>
    <b v="0"/>
    <n v="0"/>
    <s v=""/>
    <b v="0"/>
    <s v="fr"/>
    <m/>
    <s v=""/>
    <b v="0"/>
    <n v="0"/>
    <s v=""/>
    <s v="AmazingContent"/>
    <b v="0"/>
    <s v="1096482364379856896"/>
    <s v="Tweet"/>
    <n v="0"/>
    <n v="0"/>
    <m/>
    <m/>
    <m/>
    <m/>
    <m/>
    <m/>
    <m/>
    <m/>
    <n v="24"/>
    <s v="1"/>
    <s v="1"/>
    <n v="0"/>
    <n v="0"/>
    <n v="0"/>
    <n v="0"/>
    <n v="0"/>
    <n v="0"/>
    <n v="16"/>
    <n v="100"/>
    <n v="16"/>
  </r>
  <r>
    <s v="thjeanjean"/>
    <s v="thjeanjean"/>
    <m/>
    <m/>
    <m/>
    <m/>
    <m/>
    <m/>
    <m/>
    <m/>
    <s v="No"/>
    <n v="161"/>
    <m/>
    <m/>
    <x v="2"/>
    <d v="2019-02-18T06:00:09.000"/>
    <s v="Une réflexion intéressante / pessimiste sur l'efficacité de la formation professionnelle : la grande inconnue https://t.co/av5QS5LDLo  #execed  #formpro https://t.co/kpB2Zy7uaF"/>
    <s v="https://www.lesechos.fr/idees-debats/cercle/0600692740703-efficacite-de-la-formation-professionnelle-la-grande-inconnue-2245216.php"/>
    <s v="lesechos.fr"/>
    <x v="52"/>
    <s v="https://pbs.twimg.com/media/Dzqo7JcWsAIkEZB.jpg"/>
    <s v="https://pbs.twimg.com/media/Dzqo7JcWsAIkEZB.jpg"/>
    <x v="127"/>
    <s v="https://twitter.com/#!/thjeanjean/status/1097375194522492928"/>
    <m/>
    <m/>
    <s v="1097375194522492928"/>
    <m/>
    <b v="0"/>
    <n v="3"/>
    <s v=""/>
    <b v="0"/>
    <s v="fr"/>
    <m/>
    <s v=""/>
    <b v="0"/>
    <n v="0"/>
    <s v=""/>
    <s v="AmazingContent"/>
    <b v="0"/>
    <s v="1097375194522492928"/>
    <s v="Tweet"/>
    <n v="0"/>
    <n v="0"/>
    <m/>
    <m/>
    <m/>
    <m/>
    <m/>
    <m/>
    <m/>
    <m/>
    <n v="24"/>
    <s v="1"/>
    <s v="1"/>
    <n v="0"/>
    <n v="0"/>
    <n v="0"/>
    <n v="0"/>
    <n v="0"/>
    <n v="0"/>
    <n v="15"/>
    <n v="100"/>
    <n v="15"/>
  </r>
  <r>
    <s v="thjeanjean"/>
    <s v="thjeanjean"/>
    <m/>
    <m/>
    <m/>
    <m/>
    <m/>
    <m/>
    <m/>
    <m/>
    <s v="No"/>
    <n v="162"/>
    <m/>
    <m/>
    <x v="2"/>
    <d v="2019-02-18T17:00:09.000"/>
    <s v="Collecte formation professionnelle et apprentissage 2019 https://t.co/fdR9FeSzam  #opco  #execed  #formpro"/>
    <s v="https://www.opcalia.com/collecte-2019-formation-professionnelle-apprentissage"/>
    <s v="opcalia.com"/>
    <x v="61"/>
    <m/>
    <s v="http://pbs.twimg.com/profile_images/608703287471120385/k7MVslch_normal.jpg"/>
    <x v="128"/>
    <s v="https://twitter.com/#!/thjeanjean/status/1097541288847654912"/>
    <m/>
    <m/>
    <s v="1097541288847654912"/>
    <m/>
    <b v="0"/>
    <n v="0"/>
    <s v=""/>
    <b v="0"/>
    <s v="fr"/>
    <m/>
    <s v=""/>
    <b v="0"/>
    <n v="0"/>
    <s v=""/>
    <s v="AmazingContent"/>
    <b v="0"/>
    <s v="1097541288847654912"/>
    <s v="Tweet"/>
    <n v="0"/>
    <n v="0"/>
    <m/>
    <m/>
    <m/>
    <m/>
    <m/>
    <m/>
    <m/>
    <m/>
    <n v="24"/>
    <s v="1"/>
    <s v="1"/>
    <n v="0"/>
    <n v="0"/>
    <n v="0"/>
    <n v="0"/>
    <n v="0"/>
    <n v="0"/>
    <n v="9"/>
    <n v="100"/>
    <n v="9"/>
  </r>
  <r>
    <s v="thjeanjean"/>
    <s v="thjeanjean"/>
    <m/>
    <m/>
    <m/>
    <m/>
    <m/>
    <m/>
    <m/>
    <m/>
    <s v="No"/>
    <n v="163"/>
    <m/>
    <m/>
    <x v="2"/>
    <d v="2019-02-19T06:00:09.000"/>
    <s v="Téléchargement des dossiers #CPF  de transition professionnelle https://t.co/pO0x8P9p3o  #execed  #formpro https://t.co/vl6C3GkCOj"/>
    <s v="https://www.fongecif-idf.fr/telechargement-dossiers-cpf-de-transition/"/>
    <s v="fongecif-idf.fr"/>
    <x v="41"/>
    <s v="https://pbs.twimg.com/media/Dzvyg_0XgAAgaFc.jpg"/>
    <s v="https://pbs.twimg.com/media/Dzvyg_0XgAAgaFc.jpg"/>
    <x v="129"/>
    <s v="https://twitter.com/#!/thjeanjean/status/1097737584061632512"/>
    <m/>
    <m/>
    <s v="1097737584061632512"/>
    <m/>
    <b v="0"/>
    <n v="0"/>
    <s v=""/>
    <b v="0"/>
    <s v="fr"/>
    <m/>
    <s v=""/>
    <b v="0"/>
    <n v="1"/>
    <s v=""/>
    <s v="AmazingContent"/>
    <b v="0"/>
    <s v="1097737584061632512"/>
    <s v="Tweet"/>
    <n v="0"/>
    <n v="0"/>
    <m/>
    <m/>
    <m/>
    <m/>
    <m/>
    <m/>
    <m/>
    <m/>
    <n v="24"/>
    <s v="1"/>
    <s v="1"/>
    <n v="0"/>
    <n v="0"/>
    <n v="0"/>
    <n v="0"/>
    <n v="0"/>
    <n v="0"/>
    <n v="9"/>
    <n v="100"/>
    <n v="9"/>
  </r>
  <r>
    <s v="thjeanjean"/>
    <s v="thjeanjean"/>
    <m/>
    <m/>
    <m/>
    <m/>
    <m/>
    <m/>
    <m/>
    <m/>
    <s v="No"/>
    <n v="164"/>
    <m/>
    <m/>
    <x v="2"/>
    <d v="2019-02-19T12:00:11.000"/>
    <s v="Employee #Development  Is the New Company Asset: 3 Reasons Why You Should Invest https://t.co/oXSWh2iF5F  #talent  #execed  #formpro https://t.co/pk9ZoNx9wU"/>
    <s v="https://blog.clearcompany.com/employee-development-reasons-you-should-invest"/>
    <s v="clearcompany.com"/>
    <x v="62"/>
    <s v="https://pbs.twimg.com/media/DzxE60gW0AAmL-E.jpg"/>
    <s v="https://pbs.twimg.com/media/DzxE60gW0AAmL-E.jpg"/>
    <x v="130"/>
    <s v="https://twitter.com/#!/thjeanjean/status/1097828187705405441"/>
    <m/>
    <m/>
    <s v="1097828187705405441"/>
    <m/>
    <b v="0"/>
    <n v="0"/>
    <s v=""/>
    <b v="0"/>
    <s v="en"/>
    <m/>
    <s v=""/>
    <b v="0"/>
    <n v="0"/>
    <s v=""/>
    <s v="AmazingContent"/>
    <b v="0"/>
    <s v="1097828187705405441"/>
    <s v="Tweet"/>
    <n v="0"/>
    <n v="0"/>
    <m/>
    <m/>
    <m/>
    <m/>
    <m/>
    <m/>
    <m/>
    <m/>
    <n v="24"/>
    <s v="1"/>
    <s v="1"/>
    <n v="1"/>
    <n v="6.25"/>
    <n v="0"/>
    <n v="0"/>
    <n v="0"/>
    <n v="0"/>
    <n v="15"/>
    <n v="93.75"/>
    <n v="16"/>
  </r>
  <r>
    <s v="thjeanjean"/>
    <s v="thjeanjean"/>
    <m/>
    <m/>
    <m/>
    <m/>
    <m/>
    <m/>
    <m/>
    <m/>
    <s v="No"/>
    <n v="165"/>
    <m/>
    <m/>
    <x v="2"/>
    <d v="2019-02-19T17:00:09.000"/>
    <s v="Talent management is not only talent acquisition or development but also about talent retention_x000a_ https://t.co/pf66G8kIrJ  #execed  #formpro https://t.co/9H8Fj0qPbk"/>
    <s v="https://www.fastcompany.com/90302603/this-is-how-you-keep-your-most-ambitious-employees-from-leaving"/>
    <s v="fastcompany.com"/>
    <x v="52"/>
    <s v="https://pbs.twimg.com/media/DzyJlCCXgAABdWH.jpg"/>
    <s v="https://pbs.twimg.com/media/DzyJlCCXgAABdWH.jpg"/>
    <x v="131"/>
    <s v="https://twitter.com/#!/thjeanjean/status/1097903679741616128"/>
    <m/>
    <m/>
    <s v="1097903679741616128"/>
    <m/>
    <b v="0"/>
    <n v="0"/>
    <s v=""/>
    <b v="0"/>
    <s v="en"/>
    <m/>
    <s v=""/>
    <b v="0"/>
    <n v="0"/>
    <s v=""/>
    <s v="AmazingContent"/>
    <b v="0"/>
    <s v="1097903679741616128"/>
    <s v="Tweet"/>
    <n v="0"/>
    <n v="0"/>
    <m/>
    <m/>
    <m/>
    <m/>
    <m/>
    <m/>
    <m/>
    <m/>
    <n v="24"/>
    <s v="1"/>
    <s v="1"/>
    <n v="3"/>
    <n v="18.75"/>
    <n v="0"/>
    <n v="0"/>
    <n v="0"/>
    <n v="0"/>
    <n v="13"/>
    <n v="81.25"/>
    <n v="16"/>
  </r>
  <r>
    <s v="execedcourses"/>
    <s v="dardenexeced"/>
    <m/>
    <m/>
    <m/>
    <m/>
    <m/>
    <m/>
    <m/>
    <m/>
    <s v="No"/>
    <n v="166"/>
    <m/>
    <m/>
    <x v="0"/>
    <d v="2019-02-07T09:13:15.000"/>
    <s v="New #execed Management course by @DardenExecEd: https://t.co/QSJeYHxjUm"/>
    <s v="http://po.st/scms/OrMCe04Lcp0lOFmbAka8Um6V2jAD7SYdZTjvhHbnYZ0lOA/aWGUUv"/>
    <s v="po.st"/>
    <x v="11"/>
    <m/>
    <s v="http://pbs.twimg.com/profile_images/720701486418784257/ScrgFKdc_normal.jpg"/>
    <x v="132"/>
    <s v="https://twitter.com/#!/execedcourses/status/1093437522066137088"/>
    <m/>
    <m/>
    <s v="1093437522066137088"/>
    <m/>
    <b v="0"/>
    <n v="0"/>
    <s v=""/>
    <b v="0"/>
    <s v="en"/>
    <m/>
    <s v=""/>
    <b v="0"/>
    <n v="0"/>
    <s v=""/>
    <s v="ExecEd Navigator"/>
    <b v="0"/>
    <s v="1093437522066137088"/>
    <s v="Tweet"/>
    <n v="0"/>
    <n v="0"/>
    <m/>
    <m/>
    <m/>
    <m/>
    <m/>
    <m/>
    <m/>
    <m/>
    <n v="1"/>
    <s v="3"/>
    <s v="3"/>
    <n v="0"/>
    <n v="0"/>
    <n v="0"/>
    <n v="0"/>
    <n v="0"/>
    <n v="0"/>
    <n v="6"/>
    <n v="100"/>
    <n v="6"/>
  </r>
  <r>
    <s v="execedcourses"/>
    <s v="kelloggexeced"/>
    <m/>
    <m/>
    <m/>
    <m/>
    <m/>
    <m/>
    <m/>
    <m/>
    <s v="No"/>
    <n v="167"/>
    <m/>
    <m/>
    <x v="0"/>
    <d v="2019-02-07T14:07:17.000"/>
    <s v="New #execed Sales course by @KelloggExecEd: https://t.co/hOV7qtKTP6"/>
    <s v="http://po.st/scms/OrMCe04Lcp0lOFmbAka8Um6V2jAD7SYdZTjvhHbnYZ0lOA/zsi22L"/>
    <s v="po.st"/>
    <x v="11"/>
    <m/>
    <s v="http://pbs.twimg.com/profile_images/720701486418784257/ScrgFKdc_normal.jpg"/>
    <x v="133"/>
    <s v="https://twitter.com/#!/execedcourses/status/1093511520951005185"/>
    <m/>
    <m/>
    <s v="1093511520951005185"/>
    <m/>
    <b v="0"/>
    <n v="0"/>
    <s v=""/>
    <b v="0"/>
    <s v="en"/>
    <m/>
    <s v=""/>
    <b v="0"/>
    <n v="0"/>
    <s v=""/>
    <s v="ExecEd Navigator"/>
    <b v="0"/>
    <s v="1093511520951005185"/>
    <s v="Tweet"/>
    <n v="0"/>
    <n v="0"/>
    <m/>
    <m/>
    <m/>
    <m/>
    <m/>
    <m/>
    <m/>
    <m/>
    <n v="1"/>
    <s v="3"/>
    <s v="3"/>
    <n v="0"/>
    <n v="0"/>
    <n v="0"/>
    <n v="0"/>
    <n v="0"/>
    <n v="0"/>
    <n v="6"/>
    <n v="100"/>
    <n v="6"/>
  </r>
  <r>
    <s v="execedcourses"/>
    <s v="www"/>
    <m/>
    <m/>
    <m/>
    <m/>
    <m/>
    <m/>
    <m/>
    <m/>
    <s v="No"/>
    <n v="168"/>
    <m/>
    <m/>
    <x v="0"/>
    <d v="2019-02-10T16:13:19.000"/>
    <s v="Great #execed course by @www.twitter.com/lbs on #Women's Leadership: https://t.co/ElfwvL6F6z"/>
    <s v="http://po.st/scms/OrMCe04Lcp0lOFmbAka8Um6V2jAD7SYdZTjvhHbnYZ0lOA/5abuOZ"/>
    <s v="po.st"/>
    <x v="63"/>
    <m/>
    <s v="http://pbs.twimg.com/profile_images/720701486418784257/ScrgFKdc_normal.jpg"/>
    <x v="134"/>
    <s v="https://twitter.com/#!/execedcourses/status/1094630403011297280"/>
    <m/>
    <m/>
    <s v="1094630403011297280"/>
    <m/>
    <b v="0"/>
    <n v="0"/>
    <s v=""/>
    <b v="0"/>
    <s v="en"/>
    <m/>
    <s v=""/>
    <b v="0"/>
    <n v="0"/>
    <s v=""/>
    <s v="ExecEd Navigator"/>
    <b v="0"/>
    <s v="1094630403011297280"/>
    <s v="Tweet"/>
    <n v="0"/>
    <n v="0"/>
    <m/>
    <m/>
    <m/>
    <m/>
    <m/>
    <m/>
    <m/>
    <m/>
    <n v="2"/>
    <s v="3"/>
    <s v="3"/>
    <n v="1"/>
    <n v="9.090909090909092"/>
    <n v="0"/>
    <n v="0"/>
    <n v="0"/>
    <n v="0"/>
    <n v="10"/>
    <n v="90.9090909090909"/>
    <n v="11"/>
  </r>
  <r>
    <s v="execedcourses"/>
    <s v="www"/>
    <m/>
    <m/>
    <m/>
    <m/>
    <m/>
    <m/>
    <m/>
    <m/>
    <s v="No"/>
    <n v="169"/>
    <m/>
    <m/>
    <x v="0"/>
    <d v="2019-02-14T01:13:24.000"/>
    <s v="Great #execed course by @www.twitter.com/lbs on #Finance: https://t.co/O1J9SywDlx"/>
    <s v="http://po.st/scms/OrMCe04Lcp0lOFmbAka8Um6V2jAD7SYdZTjvhHbnYZ0lOA/vMxWyX"/>
    <s v="po.st"/>
    <x v="64"/>
    <m/>
    <s v="http://pbs.twimg.com/profile_images/720701486418784257/ScrgFKdc_normal.jpg"/>
    <x v="135"/>
    <s v="https://twitter.com/#!/execedcourses/status/1095853479531241474"/>
    <m/>
    <m/>
    <s v="1095853479531241474"/>
    <m/>
    <b v="0"/>
    <n v="0"/>
    <s v=""/>
    <b v="0"/>
    <s v="en"/>
    <m/>
    <s v=""/>
    <b v="0"/>
    <n v="0"/>
    <s v=""/>
    <s v="ExecEd Navigator"/>
    <b v="0"/>
    <s v="1095853479531241474"/>
    <s v="Tweet"/>
    <n v="0"/>
    <n v="0"/>
    <m/>
    <m/>
    <m/>
    <m/>
    <m/>
    <m/>
    <m/>
    <m/>
    <n v="2"/>
    <s v="3"/>
    <s v="3"/>
    <n v="1"/>
    <n v="10"/>
    <n v="0"/>
    <n v="0"/>
    <n v="0"/>
    <n v="0"/>
    <n v="9"/>
    <n v="90"/>
    <n v="10"/>
  </r>
  <r>
    <s v="execedcourses"/>
    <s v="wharton"/>
    <m/>
    <m/>
    <m/>
    <m/>
    <m/>
    <m/>
    <m/>
    <m/>
    <s v="No"/>
    <n v="170"/>
    <m/>
    <m/>
    <x v="0"/>
    <d v="2019-02-06T01:13:13.000"/>
    <s v="Great #execed course by @wharton on #Finance: https://t.co/nIRtEjlKHn"/>
    <s v="http://po.st/scms/OrMCe04Lcp0lOFmbAka8Um6V2jAD7SYdZTjvhHbnYZ0lOA/wDGq9c"/>
    <s v="po.st"/>
    <x v="64"/>
    <m/>
    <s v="http://pbs.twimg.com/profile_images/720701486418784257/ScrgFKdc_normal.jpg"/>
    <x v="136"/>
    <s v="https://twitter.com/#!/execedcourses/status/1092954333103120385"/>
    <m/>
    <m/>
    <s v="1092954333103120385"/>
    <m/>
    <b v="0"/>
    <n v="0"/>
    <s v=""/>
    <b v="0"/>
    <s v="en"/>
    <m/>
    <s v=""/>
    <b v="0"/>
    <n v="0"/>
    <s v=""/>
    <s v="ExecEd Navigator"/>
    <b v="0"/>
    <s v="1092954333103120385"/>
    <s v="Tweet"/>
    <n v="0"/>
    <n v="0"/>
    <m/>
    <m/>
    <m/>
    <m/>
    <m/>
    <m/>
    <m/>
    <m/>
    <n v="2"/>
    <s v="3"/>
    <s v="3"/>
    <n v="1"/>
    <n v="14.285714285714286"/>
    <n v="0"/>
    <n v="0"/>
    <n v="0"/>
    <n v="0"/>
    <n v="6"/>
    <n v="85.71428571428571"/>
    <n v="7"/>
  </r>
  <r>
    <s v="execedcourses"/>
    <s v="wharton"/>
    <m/>
    <m/>
    <m/>
    <m/>
    <m/>
    <m/>
    <m/>
    <m/>
    <s v="No"/>
    <n v="171"/>
    <m/>
    <m/>
    <x v="0"/>
    <d v="2019-02-18T07:07:31.000"/>
    <s v="New #execed Finance course by @wharton: https://t.co/bXumU9nx8G"/>
    <s v="http://po.st/scms/OrMCe04Lcp0lOFmbAka8Um6V2jAD7SYdZTjvhHbnYZ0lOA/fBSWq4"/>
    <s v="po.st"/>
    <x v="11"/>
    <m/>
    <s v="http://pbs.twimg.com/profile_images/720701486418784257/ScrgFKdc_normal.jpg"/>
    <x v="137"/>
    <s v="https://twitter.com/#!/execedcourses/status/1097392150650601472"/>
    <m/>
    <m/>
    <s v="1097392150650601472"/>
    <m/>
    <b v="0"/>
    <n v="0"/>
    <s v=""/>
    <b v="0"/>
    <s v="en"/>
    <m/>
    <s v=""/>
    <b v="0"/>
    <n v="0"/>
    <s v=""/>
    <s v="ExecEd Navigator"/>
    <b v="0"/>
    <s v="1097392150650601472"/>
    <s v="Tweet"/>
    <n v="0"/>
    <n v="0"/>
    <m/>
    <m/>
    <m/>
    <m/>
    <m/>
    <m/>
    <m/>
    <m/>
    <n v="2"/>
    <s v="3"/>
    <s v="3"/>
    <n v="0"/>
    <n v="0"/>
    <n v="0"/>
    <n v="0"/>
    <n v="0"/>
    <n v="0"/>
    <n v="6"/>
    <n v="100"/>
    <n v="6"/>
  </r>
  <r>
    <s v="execedcourses"/>
    <s v="execedcourses"/>
    <m/>
    <m/>
    <m/>
    <m/>
    <m/>
    <m/>
    <m/>
    <m/>
    <s v="No"/>
    <n v="172"/>
    <m/>
    <m/>
    <x v="2"/>
    <d v="2019-02-06T06:29:13.000"/>
    <s v="Great #execed course by MIT Sloan School of Management on #Leadership: https://t.co/hIEStSFQQI"/>
    <s v="http://po.st/scms/OrMCe04Lcp0lOFmbAka8Um6V2jAD7SYdZTjvhHbnYZ0lOA/EmjOcB"/>
    <s v="po.st"/>
    <x v="34"/>
    <m/>
    <s v="http://pbs.twimg.com/profile_images/720701486418784257/ScrgFKdc_normal.jpg"/>
    <x v="138"/>
    <s v="https://twitter.com/#!/execedcourses/status/1093033855253008384"/>
    <m/>
    <m/>
    <s v="1093033855253008384"/>
    <m/>
    <b v="0"/>
    <n v="0"/>
    <s v=""/>
    <b v="0"/>
    <s v="en"/>
    <m/>
    <s v=""/>
    <b v="0"/>
    <n v="0"/>
    <s v=""/>
    <s v="ExecEd Navigator"/>
    <b v="0"/>
    <s v="1093033855253008384"/>
    <s v="Tweet"/>
    <n v="0"/>
    <n v="0"/>
    <m/>
    <m/>
    <m/>
    <m/>
    <m/>
    <m/>
    <m/>
    <m/>
    <n v="63"/>
    <s v="3"/>
    <s v="3"/>
    <n v="1"/>
    <n v="9.090909090909092"/>
    <n v="0"/>
    <n v="0"/>
    <n v="0"/>
    <n v="0"/>
    <n v="10"/>
    <n v="90.9090909090909"/>
    <n v="11"/>
  </r>
  <r>
    <s v="execedcourses"/>
    <s v="execedcourses"/>
    <m/>
    <m/>
    <m/>
    <m/>
    <m/>
    <m/>
    <m/>
    <m/>
    <s v="No"/>
    <n v="173"/>
    <m/>
    <m/>
    <x v="2"/>
    <d v="2019-02-06T09:13:14.000"/>
    <s v="New #execed Management course by Henley Business School : https://t.co/vPBWsvhHfP"/>
    <s v="http://po.st/scms/OrMCe04Lcp0lOFmbAka8Um6V2jAD7SYdZTjvhHbnYZ0lOA/PTidxs"/>
    <s v="po.st"/>
    <x v="11"/>
    <m/>
    <s v="http://pbs.twimg.com/profile_images/720701486418784257/ScrgFKdc_normal.jpg"/>
    <x v="139"/>
    <s v="https://twitter.com/#!/execedcourses/status/1093075130324987904"/>
    <m/>
    <m/>
    <s v="1093075130324987904"/>
    <m/>
    <b v="0"/>
    <n v="0"/>
    <s v=""/>
    <b v="0"/>
    <s v="en"/>
    <m/>
    <s v=""/>
    <b v="0"/>
    <n v="0"/>
    <s v=""/>
    <s v="ExecEd Navigator"/>
    <b v="0"/>
    <s v="1093075130324987904"/>
    <s v="Tweet"/>
    <n v="0"/>
    <n v="0"/>
    <m/>
    <m/>
    <m/>
    <m/>
    <m/>
    <m/>
    <m/>
    <m/>
    <n v="63"/>
    <s v="3"/>
    <s v="3"/>
    <n v="0"/>
    <n v="0"/>
    <n v="0"/>
    <n v="0"/>
    <n v="0"/>
    <n v="0"/>
    <n v="8"/>
    <n v="100"/>
    <n v="8"/>
  </r>
  <r>
    <s v="execedcourses"/>
    <s v="execedcourses"/>
    <m/>
    <m/>
    <m/>
    <m/>
    <m/>
    <m/>
    <m/>
    <m/>
    <s v="No"/>
    <n v="174"/>
    <m/>
    <m/>
    <x v="2"/>
    <d v="2019-02-06T12:07:15.000"/>
    <s v="New #execed Project Management course by Robinson College of Business: https://t.co/Odd0FmISFZ"/>
    <s v="http://po.st/scms/OrMCe04Lcp0lOFmbAka8Um6V2jAD7SYdZTjvhHbnYZ0lOA/KQBicW"/>
    <s v="po.st"/>
    <x v="11"/>
    <m/>
    <s v="http://pbs.twimg.com/profile_images/720701486418784257/ScrgFKdc_normal.jpg"/>
    <x v="140"/>
    <s v="https://twitter.com/#!/execedcourses/status/1093118926563639296"/>
    <m/>
    <m/>
    <s v="1093118926563639296"/>
    <m/>
    <b v="0"/>
    <n v="0"/>
    <s v=""/>
    <b v="0"/>
    <s v="en"/>
    <m/>
    <s v=""/>
    <b v="0"/>
    <n v="0"/>
    <s v=""/>
    <s v="ExecEd Navigator"/>
    <b v="0"/>
    <s v="1093118926563639296"/>
    <s v="Tweet"/>
    <n v="0"/>
    <n v="0"/>
    <m/>
    <m/>
    <m/>
    <m/>
    <m/>
    <m/>
    <m/>
    <m/>
    <n v="63"/>
    <s v="3"/>
    <s v="3"/>
    <n v="0"/>
    <n v="0"/>
    <n v="0"/>
    <n v="0"/>
    <n v="0"/>
    <n v="0"/>
    <n v="10"/>
    <n v="100"/>
    <n v="10"/>
  </r>
  <r>
    <s v="execedcourses"/>
    <s v="execedcourses"/>
    <m/>
    <m/>
    <m/>
    <m/>
    <m/>
    <m/>
    <m/>
    <m/>
    <s v="No"/>
    <n v="175"/>
    <m/>
    <m/>
    <x v="2"/>
    <d v="2019-02-06T17:29:14.000"/>
    <s v="New #execed Leadership course by Nanyang Business School: https://t.co/8nqADCMCNY"/>
    <s v="http://po.st/scms/OrMCe04Lcp0lOFmbAka8Um6V2jAD7SYdZTjvhHbnYZ0lOA/CEsm9W"/>
    <s v="po.st"/>
    <x v="11"/>
    <m/>
    <s v="http://pbs.twimg.com/profile_images/720701486418784257/ScrgFKdc_normal.jpg"/>
    <x v="141"/>
    <s v="https://twitter.com/#!/execedcourses/status/1093199955806679040"/>
    <m/>
    <m/>
    <s v="1093199955806679040"/>
    <m/>
    <b v="0"/>
    <n v="0"/>
    <s v=""/>
    <b v="0"/>
    <s v="en"/>
    <m/>
    <s v=""/>
    <b v="0"/>
    <n v="0"/>
    <s v=""/>
    <s v="ExecEd Navigator"/>
    <b v="0"/>
    <s v="1093199955806679040"/>
    <s v="Tweet"/>
    <n v="0"/>
    <n v="0"/>
    <m/>
    <m/>
    <m/>
    <m/>
    <m/>
    <m/>
    <m/>
    <m/>
    <n v="63"/>
    <s v="3"/>
    <s v="3"/>
    <n v="0"/>
    <n v="0"/>
    <n v="0"/>
    <n v="0"/>
    <n v="0"/>
    <n v="0"/>
    <n v="8"/>
    <n v="100"/>
    <n v="8"/>
  </r>
  <r>
    <s v="execedcourses"/>
    <s v="execedcourses"/>
    <m/>
    <m/>
    <m/>
    <m/>
    <m/>
    <m/>
    <m/>
    <m/>
    <s v="No"/>
    <n v="176"/>
    <m/>
    <m/>
    <x v="2"/>
    <d v="2019-02-07T05:15:14.000"/>
    <s v="Great #execed course by INSEAD Business School on #Finance: https://t.co/m6yEBGE8SA"/>
    <s v="http://po.st/scms/OrMCe04Lcp0lOFmbAka8Um6V2jAD7SYdZTjvhHbnYZ0lOA/xgkJga"/>
    <s v="po.st"/>
    <x v="64"/>
    <m/>
    <s v="http://pbs.twimg.com/profile_images/720701486418784257/ScrgFKdc_normal.jpg"/>
    <x v="142"/>
    <s v="https://twitter.com/#!/execedcourses/status/1093377626339565568"/>
    <m/>
    <m/>
    <s v="1093377626339565568"/>
    <m/>
    <b v="0"/>
    <n v="0"/>
    <s v=""/>
    <b v="0"/>
    <s v="en"/>
    <m/>
    <s v=""/>
    <b v="0"/>
    <n v="0"/>
    <s v=""/>
    <s v="ExecEd Navigator"/>
    <b v="0"/>
    <s v="1093377626339565568"/>
    <s v="Tweet"/>
    <n v="0"/>
    <n v="0"/>
    <m/>
    <m/>
    <m/>
    <m/>
    <m/>
    <m/>
    <m/>
    <m/>
    <n v="63"/>
    <s v="3"/>
    <s v="3"/>
    <n v="1"/>
    <n v="11.11111111111111"/>
    <n v="0"/>
    <n v="0"/>
    <n v="0"/>
    <n v="0"/>
    <n v="8"/>
    <n v="88.88888888888889"/>
    <n v="9"/>
  </r>
  <r>
    <s v="execedcourses"/>
    <s v="execedcourses"/>
    <m/>
    <m/>
    <m/>
    <m/>
    <m/>
    <m/>
    <m/>
    <m/>
    <s v="No"/>
    <n v="177"/>
    <m/>
    <m/>
    <x v="2"/>
    <d v="2019-02-07T06:29:15.000"/>
    <s v="Great #execed course by Eller College of Management on #Leadership: https://t.co/KOCeixUTeA"/>
    <s v="http://po.st/scms/OrMCe04Lcp0lOFmbAka8Um6V2jAD7SYdZTjvhHbnYZ0lOA/EgQw6K"/>
    <s v="po.st"/>
    <x v="34"/>
    <m/>
    <s v="http://pbs.twimg.com/profile_images/720701486418784257/ScrgFKdc_normal.jpg"/>
    <x v="143"/>
    <s v="https://twitter.com/#!/execedcourses/status/1093396251310092289"/>
    <m/>
    <m/>
    <s v="1093396251310092289"/>
    <m/>
    <b v="0"/>
    <n v="0"/>
    <s v=""/>
    <b v="0"/>
    <s v="en"/>
    <m/>
    <s v=""/>
    <b v="0"/>
    <n v="0"/>
    <s v=""/>
    <s v="ExecEd Navigator"/>
    <b v="0"/>
    <s v="1093396251310092289"/>
    <s v="Tweet"/>
    <n v="0"/>
    <n v="0"/>
    <m/>
    <m/>
    <m/>
    <m/>
    <m/>
    <m/>
    <m/>
    <m/>
    <n v="63"/>
    <s v="3"/>
    <s v="3"/>
    <n v="1"/>
    <n v="10"/>
    <n v="0"/>
    <n v="0"/>
    <n v="0"/>
    <n v="0"/>
    <n v="9"/>
    <n v="90"/>
    <n v="10"/>
  </r>
  <r>
    <s v="execedcourses"/>
    <s v="execedcourses"/>
    <m/>
    <m/>
    <m/>
    <m/>
    <m/>
    <m/>
    <m/>
    <m/>
    <s v="No"/>
    <n v="178"/>
    <m/>
    <m/>
    <x v="2"/>
    <d v="2019-02-07T18:15:15.000"/>
    <s v="New #execed Leadership course by MIT Sloan School of Management: https://t.co/OilyItDYa9"/>
    <s v="http://po.st/scms/OrMCe04Lcp0lOFmbAka8Um6V2jAD7SYdZTjvhHbnYZ0lOA/2y9BUl"/>
    <s v="po.st"/>
    <x v="11"/>
    <m/>
    <s v="http://pbs.twimg.com/profile_images/720701486418784257/ScrgFKdc_normal.jpg"/>
    <x v="144"/>
    <s v="https://twitter.com/#!/execedcourses/status/1093573924359532545"/>
    <m/>
    <m/>
    <s v="1093573924359532545"/>
    <m/>
    <b v="0"/>
    <n v="0"/>
    <s v=""/>
    <b v="0"/>
    <s v="en"/>
    <m/>
    <s v=""/>
    <b v="0"/>
    <n v="0"/>
    <s v=""/>
    <s v="ExecEd Navigator"/>
    <b v="0"/>
    <s v="1093573924359532545"/>
    <s v="Tweet"/>
    <n v="0"/>
    <n v="0"/>
    <m/>
    <m/>
    <m/>
    <m/>
    <m/>
    <m/>
    <m/>
    <m/>
    <n v="63"/>
    <s v="3"/>
    <s v="3"/>
    <n v="0"/>
    <n v="0"/>
    <n v="0"/>
    <n v="0"/>
    <n v="0"/>
    <n v="0"/>
    <n v="10"/>
    <n v="100"/>
    <n v="10"/>
  </r>
  <r>
    <s v="execedcourses"/>
    <s v="execedcourses"/>
    <m/>
    <m/>
    <m/>
    <m/>
    <m/>
    <m/>
    <m/>
    <m/>
    <s v="No"/>
    <n v="179"/>
    <m/>
    <m/>
    <x v="2"/>
    <d v="2019-02-08T00:07:18.000"/>
    <s v="New #execed Negotiation course by Sauder School of Business: https://t.co/DySiN7Cqxo"/>
    <s v="http://po.st/scms/OrMCe04Lcp0lOFmbAka8Um6V2jAD7SYdZTjvhHbnYZ0lOA/S2GX6y"/>
    <s v="po.st"/>
    <x v="11"/>
    <m/>
    <s v="http://pbs.twimg.com/profile_images/720701486418784257/ScrgFKdc_normal.jpg"/>
    <x v="145"/>
    <s v="https://twitter.com/#!/execedcourses/status/1093662518365413377"/>
    <m/>
    <m/>
    <s v="1093662518365413377"/>
    <m/>
    <b v="0"/>
    <n v="0"/>
    <s v=""/>
    <b v="0"/>
    <s v="en"/>
    <m/>
    <s v=""/>
    <b v="0"/>
    <n v="0"/>
    <s v=""/>
    <s v="ExecEd Navigator"/>
    <b v="0"/>
    <s v="1093662518365413377"/>
    <s v="Tweet"/>
    <n v="0"/>
    <n v="0"/>
    <m/>
    <m/>
    <m/>
    <m/>
    <m/>
    <m/>
    <m/>
    <m/>
    <n v="63"/>
    <s v="3"/>
    <s v="3"/>
    <n v="0"/>
    <n v="0"/>
    <n v="0"/>
    <n v="0"/>
    <n v="0"/>
    <n v="0"/>
    <n v="9"/>
    <n v="100"/>
    <n v="9"/>
  </r>
  <r>
    <s v="execedcourses"/>
    <s v="execedcourses"/>
    <m/>
    <m/>
    <m/>
    <m/>
    <m/>
    <m/>
    <m/>
    <m/>
    <s v="No"/>
    <n v="180"/>
    <m/>
    <m/>
    <x v="2"/>
    <d v="2019-02-08T06:29:16.000"/>
    <s v="New #execed Leadership course by McCombs School of Business: https://t.co/0owXSof7EQ"/>
    <s v="http://po.st/scms/OrMCe04Lcp0lOFmbAka8Um6V2jAD7SYdZTjvhHbnYZ0lOA/ywZxlV"/>
    <s v="po.st"/>
    <x v="11"/>
    <m/>
    <s v="http://pbs.twimg.com/profile_images/720701486418784257/ScrgFKdc_normal.jpg"/>
    <x v="146"/>
    <s v="https://twitter.com/#!/execedcourses/status/1093758643864911872"/>
    <m/>
    <m/>
    <s v="1093758643864911872"/>
    <m/>
    <b v="0"/>
    <n v="0"/>
    <s v=""/>
    <b v="0"/>
    <s v="en"/>
    <m/>
    <s v=""/>
    <b v="0"/>
    <n v="0"/>
    <s v=""/>
    <s v="ExecEd Navigator"/>
    <b v="0"/>
    <s v="1093758643864911872"/>
    <s v="Tweet"/>
    <n v="0"/>
    <n v="0"/>
    <m/>
    <m/>
    <m/>
    <m/>
    <m/>
    <m/>
    <m/>
    <m/>
    <n v="63"/>
    <s v="3"/>
    <s v="3"/>
    <n v="0"/>
    <n v="0"/>
    <n v="0"/>
    <n v="0"/>
    <n v="0"/>
    <n v="0"/>
    <n v="9"/>
    <n v="100"/>
    <n v="9"/>
  </r>
  <r>
    <s v="execedcourses"/>
    <s v="execedcourses"/>
    <m/>
    <m/>
    <m/>
    <m/>
    <m/>
    <m/>
    <m/>
    <m/>
    <s v="No"/>
    <n v="181"/>
    <m/>
    <m/>
    <x v="2"/>
    <d v="2019-02-08T10:07:18.000"/>
    <s v="New #execed Leadership course by Rotterdam School of Management: https://t.co/Otf3zCrIv5"/>
    <s v="http://po.st/scms/OrMCe04Lcp0lOFmbAka8Um6V2jAD7SYdZTjvhHbnYZ0lOA/h11hpC"/>
    <s v="po.st"/>
    <x v="11"/>
    <m/>
    <s v="http://pbs.twimg.com/profile_images/720701486418784257/ScrgFKdc_normal.jpg"/>
    <x v="147"/>
    <s v="https://twitter.com/#!/execedcourses/status/1093813513108185088"/>
    <m/>
    <m/>
    <s v="1093813513108185088"/>
    <m/>
    <b v="0"/>
    <n v="0"/>
    <s v=""/>
    <b v="0"/>
    <s v="en"/>
    <m/>
    <s v=""/>
    <b v="0"/>
    <n v="0"/>
    <s v=""/>
    <s v="ExecEd Navigator"/>
    <b v="0"/>
    <s v="1093813513108185088"/>
    <s v="Tweet"/>
    <n v="0"/>
    <n v="0"/>
    <m/>
    <m/>
    <m/>
    <m/>
    <m/>
    <m/>
    <m/>
    <m/>
    <n v="63"/>
    <s v="3"/>
    <s v="3"/>
    <n v="0"/>
    <n v="0"/>
    <n v="0"/>
    <n v="0"/>
    <n v="0"/>
    <n v="0"/>
    <n v="9"/>
    <n v="100"/>
    <n v="9"/>
  </r>
  <r>
    <s v="execedcourses"/>
    <s v="execedcourses"/>
    <m/>
    <m/>
    <m/>
    <m/>
    <m/>
    <m/>
    <m/>
    <m/>
    <s v="No"/>
    <n v="182"/>
    <m/>
    <m/>
    <x v="2"/>
    <d v="2019-02-08T11:13:17.000"/>
    <s v="Improve your Management skills w/ Strategic Marketing Management https://t.co/5DkuTCBODl #execed"/>
    <s v="http://po.st/scms/OrMCe04Lcp0lOFmbAka8Um6V2jAD7SYdZTjvhHbnYZ0lOA/JKv6D5"/>
    <s v="po.st"/>
    <x v="11"/>
    <m/>
    <s v="http://pbs.twimg.com/profile_images/720701486418784257/ScrgFKdc_normal.jpg"/>
    <x v="148"/>
    <s v="https://twitter.com/#!/execedcourses/status/1093830117816594432"/>
    <m/>
    <m/>
    <s v="1093830117816594432"/>
    <m/>
    <b v="0"/>
    <n v="0"/>
    <s v=""/>
    <b v="0"/>
    <s v="en"/>
    <m/>
    <s v=""/>
    <b v="0"/>
    <n v="0"/>
    <s v=""/>
    <s v="ExecEd Navigator"/>
    <b v="0"/>
    <s v="1093830117816594432"/>
    <s v="Tweet"/>
    <n v="0"/>
    <n v="0"/>
    <m/>
    <m/>
    <m/>
    <m/>
    <m/>
    <m/>
    <m/>
    <m/>
    <n v="63"/>
    <s v="3"/>
    <s v="3"/>
    <n v="1"/>
    <n v="11.11111111111111"/>
    <n v="0"/>
    <n v="0"/>
    <n v="0"/>
    <n v="0"/>
    <n v="8"/>
    <n v="88.88888888888889"/>
    <n v="9"/>
  </r>
  <r>
    <s v="execedcourses"/>
    <s v="execedcourses"/>
    <m/>
    <m/>
    <m/>
    <m/>
    <m/>
    <m/>
    <m/>
    <m/>
    <s v="No"/>
    <n v="183"/>
    <m/>
    <m/>
    <x v="2"/>
    <d v="2019-02-08T14:07:18.000"/>
    <s v="Improve your Corporate Development skills w/ International Directors Programme https://t.co/tB2YRMuYaA #execed"/>
    <s v="http://po.st/scms/OrMCe04Lcp0lOFmbAka8Um6V2jAD7SYdZTjvhHbnYZ0lOA/lJkaal"/>
    <s v="po.st"/>
    <x v="11"/>
    <m/>
    <s v="http://pbs.twimg.com/profile_images/720701486418784257/ScrgFKdc_normal.jpg"/>
    <x v="149"/>
    <s v="https://twitter.com/#!/execedcourses/status/1093873910611771392"/>
    <m/>
    <m/>
    <s v="1093873910611771392"/>
    <m/>
    <b v="0"/>
    <n v="0"/>
    <s v=""/>
    <b v="0"/>
    <s v="en"/>
    <m/>
    <s v=""/>
    <b v="0"/>
    <n v="0"/>
    <s v=""/>
    <s v="ExecEd Navigator"/>
    <b v="0"/>
    <s v="1093873910611771392"/>
    <s v="Tweet"/>
    <n v="0"/>
    <n v="0"/>
    <m/>
    <m/>
    <m/>
    <m/>
    <m/>
    <m/>
    <m/>
    <m/>
    <n v="63"/>
    <s v="3"/>
    <s v="3"/>
    <n v="1"/>
    <n v="10"/>
    <n v="0"/>
    <n v="0"/>
    <n v="0"/>
    <n v="0"/>
    <n v="9"/>
    <n v="90"/>
    <n v="10"/>
  </r>
  <r>
    <s v="execedcourses"/>
    <s v="execedcourses"/>
    <m/>
    <m/>
    <m/>
    <m/>
    <m/>
    <m/>
    <m/>
    <m/>
    <s v="No"/>
    <n v="184"/>
    <m/>
    <m/>
    <x v="2"/>
    <d v="2019-02-08T19:29:17.000"/>
    <s v="Improve your Leadership skills w/ High Performance People Skills for Leaders https://t.co/tbkBuZMqky #execed"/>
    <s v="http://po.st/scms/OrMCe04Lcp0lOFmbAka8Um6V2jAD7SYdZTjvhHbnYZ0lOA/bYuhRq"/>
    <s v="po.st"/>
    <x v="11"/>
    <m/>
    <s v="http://pbs.twimg.com/profile_images/720701486418784257/ScrgFKdc_normal.jpg"/>
    <x v="150"/>
    <s v="https://twitter.com/#!/execedcourses/status/1093954940207194113"/>
    <m/>
    <m/>
    <s v="1093954940207194113"/>
    <m/>
    <b v="0"/>
    <n v="0"/>
    <s v=""/>
    <b v="0"/>
    <s v="en"/>
    <m/>
    <s v=""/>
    <b v="0"/>
    <n v="0"/>
    <s v=""/>
    <s v="ExecEd Navigator"/>
    <b v="0"/>
    <s v="1093954940207194113"/>
    <s v="Tweet"/>
    <n v="0"/>
    <n v="0"/>
    <m/>
    <m/>
    <m/>
    <m/>
    <m/>
    <m/>
    <m/>
    <m/>
    <n v="63"/>
    <s v="3"/>
    <s v="3"/>
    <n v="1"/>
    <n v="8.333333333333334"/>
    <n v="0"/>
    <n v="0"/>
    <n v="0"/>
    <n v="0"/>
    <n v="11"/>
    <n v="91.66666666666667"/>
    <n v="12"/>
  </r>
  <r>
    <s v="execedcourses"/>
    <s v="execedcourses"/>
    <m/>
    <m/>
    <m/>
    <m/>
    <m/>
    <m/>
    <m/>
    <m/>
    <s v="No"/>
    <n v="185"/>
    <m/>
    <m/>
    <x v="2"/>
    <d v="2019-02-08T20:07:18.000"/>
    <s v="Improve your Management skills w/ Supply Chain Management https://t.co/uDFlW1ZSVD #execed"/>
    <s v="http://po.st/scms/OrMCe04Lcp0lOFmbAka8Um6V2jAD7SYdZTjvhHbnYZ0lOA/8CtzuY"/>
    <s v="po.st"/>
    <x v="11"/>
    <m/>
    <s v="http://pbs.twimg.com/profile_images/720701486418784257/ScrgFKdc_normal.jpg"/>
    <x v="151"/>
    <s v="https://twitter.com/#!/execedcourses/status/1093964509234880512"/>
    <m/>
    <m/>
    <s v="1093964509234880512"/>
    <m/>
    <b v="0"/>
    <n v="0"/>
    <s v=""/>
    <b v="0"/>
    <s v="en"/>
    <m/>
    <s v=""/>
    <b v="0"/>
    <n v="0"/>
    <s v=""/>
    <s v="ExecEd Navigator"/>
    <b v="0"/>
    <s v="1093964509234880512"/>
    <s v="Tweet"/>
    <n v="0"/>
    <n v="0"/>
    <m/>
    <m/>
    <m/>
    <m/>
    <m/>
    <m/>
    <m/>
    <m/>
    <n v="63"/>
    <s v="3"/>
    <s v="3"/>
    <n v="1"/>
    <n v="11.11111111111111"/>
    <n v="0"/>
    <n v="0"/>
    <n v="0"/>
    <n v="0"/>
    <n v="8"/>
    <n v="88.88888888888889"/>
    <n v="9"/>
  </r>
  <r>
    <s v="execedcourses"/>
    <s v="execedcourses"/>
    <m/>
    <m/>
    <m/>
    <m/>
    <m/>
    <m/>
    <m/>
    <m/>
    <s v="No"/>
    <n v="186"/>
    <m/>
    <m/>
    <x v="2"/>
    <d v="2019-02-08T21:13:17.000"/>
    <s v="Great #execed course by Center For Creative Leadership on #Leadership: https://t.co/XCDO3XcFXO"/>
    <s v="http://po.st/scms/OrMCe04Lcp0lOFmbAka8Um6V2jAD7SYdZTjvhHbnYZ0lOA/X0pav6"/>
    <s v="po.st"/>
    <x v="34"/>
    <m/>
    <s v="http://pbs.twimg.com/profile_images/720701486418784257/ScrgFKdc_normal.jpg"/>
    <x v="152"/>
    <s v="https://twitter.com/#!/execedcourses/status/1093981115717640192"/>
    <m/>
    <m/>
    <s v="1093981115717640192"/>
    <m/>
    <b v="0"/>
    <n v="0"/>
    <s v=""/>
    <b v="0"/>
    <s v="en"/>
    <m/>
    <s v=""/>
    <b v="0"/>
    <n v="1"/>
    <s v=""/>
    <s v="ExecEd Navigator"/>
    <b v="0"/>
    <s v="1093981115717640192"/>
    <s v="Tweet"/>
    <n v="0"/>
    <n v="0"/>
    <m/>
    <m/>
    <m/>
    <m/>
    <m/>
    <m/>
    <m/>
    <m/>
    <n v="63"/>
    <s v="3"/>
    <s v="3"/>
    <n v="2"/>
    <n v="20"/>
    <n v="0"/>
    <n v="0"/>
    <n v="0"/>
    <n v="0"/>
    <n v="8"/>
    <n v="80"/>
    <n v="10"/>
  </r>
  <r>
    <s v="execedcourses"/>
    <s v="execedcourses"/>
    <m/>
    <m/>
    <m/>
    <m/>
    <m/>
    <m/>
    <m/>
    <m/>
    <s v="No"/>
    <n v="187"/>
    <m/>
    <m/>
    <x v="2"/>
    <d v="2019-02-09T12:07:19.000"/>
    <s v="Improve your Negotiation skills w/ Negotiation and Influence https://t.co/g7t8OE9nBO #execed"/>
    <s v="http://po.st/scms/OrMCe04Lcp0lOFmbAka8Um6V2jAD7SYdZTjvhHbnYZ0lOA/m5C954"/>
    <s v="po.st"/>
    <x v="11"/>
    <m/>
    <s v="http://pbs.twimg.com/profile_images/720701486418784257/ScrgFKdc_normal.jpg"/>
    <x v="153"/>
    <s v="https://twitter.com/#!/execedcourses/status/1094206104114933763"/>
    <m/>
    <m/>
    <s v="1094206104114933763"/>
    <m/>
    <b v="0"/>
    <n v="0"/>
    <s v=""/>
    <b v="0"/>
    <s v="en"/>
    <m/>
    <s v=""/>
    <b v="0"/>
    <n v="0"/>
    <s v=""/>
    <s v="ExecEd Navigator"/>
    <b v="0"/>
    <s v="1094206104114933763"/>
    <s v="Tweet"/>
    <n v="0"/>
    <n v="0"/>
    <m/>
    <m/>
    <m/>
    <m/>
    <m/>
    <m/>
    <m/>
    <m/>
    <n v="63"/>
    <s v="3"/>
    <s v="3"/>
    <n v="1"/>
    <n v="11.11111111111111"/>
    <n v="0"/>
    <n v="0"/>
    <n v="0"/>
    <n v="0"/>
    <n v="8"/>
    <n v="88.88888888888889"/>
    <n v="9"/>
  </r>
  <r>
    <s v="execedcourses"/>
    <s v="execedcourses"/>
    <m/>
    <m/>
    <m/>
    <m/>
    <m/>
    <m/>
    <m/>
    <m/>
    <s v="No"/>
    <n v="188"/>
    <m/>
    <m/>
    <x v="2"/>
    <d v="2019-02-09T16:13:18.000"/>
    <s v="New #execed Management course by Smeal College of Business: https://t.co/xcviyPgJ2C"/>
    <s v="http://po.st/scms/OrMCe04Lcp0lOFmbAka8Um6V2jAD7SYdZTjvhHbnYZ0lOA/BulKeB"/>
    <s v="po.st"/>
    <x v="11"/>
    <m/>
    <s v="http://pbs.twimg.com/profile_images/720701486418784257/ScrgFKdc_normal.jpg"/>
    <x v="154"/>
    <s v="https://twitter.com/#!/execedcourses/status/1094268010343198721"/>
    <m/>
    <m/>
    <s v="1094268010343198721"/>
    <m/>
    <b v="0"/>
    <n v="0"/>
    <s v=""/>
    <b v="0"/>
    <s v="en"/>
    <m/>
    <s v=""/>
    <b v="0"/>
    <n v="0"/>
    <s v=""/>
    <s v="ExecEd Navigator"/>
    <b v="0"/>
    <s v="1094268010343198721"/>
    <s v="Tweet"/>
    <n v="0"/>
    <n v="0"/>
    <m/>
    <m/>
    <m/>
    <m/>
    <m/>
    <m/>
    <m/>
    <m/>
    <n v="63"/>
    <s v="3"/>
    <s v="3"/>
    <n v="0"/>
    <n v="0"/>
    <n v="0"/>
    <n v="0"/>
    <n v="0"/>
    <n v="0"/>
    <n v="9"/>
    <n v="100"/>
    <n v="9"/>
  </r>
  <r>
    <s v="execedcourses"/>
    <s v="execedcourses"/>
    <m/>
    <m/>
    <m/>
    <m/>
    <m/>
    <m/>
    <m/>
    <m/>
    <s v="No"/>
    <n v="189"/>
    <m/>
    <m/>
    <x v="2"/>
    <d v="2019-02-09T21:13:18.000"/>
    <s v="Improve your Healthcare skills w/ The Innovative Health Care Leader: From Design Thinking to Personal Lead... https://t.co/eBtuBK9gh8 #execed"/>
    <s v="http://po.st/scms/OrMCe04Lcp0lOFmbAka8Um6V2jAD7SYdZTjvhHbnYZ0lOA/48m0bX"/>
    <s v="po.st"/>
    <x v="11"/>
    <m/>
    <s v="http://pbs.twimg.com/profile_images/720701486418784257/ScrgFKdc_normal.jpg"/>
    <x v="155"/>
    <s v="https://twitter.com/#!/execedcourses/status/1094343507290972160"/>
    <m/>
    <m/>
    <s v="1094343507290972160"/>
    <m/>
    <b v="0"/>
    <n v="0"/>
    <s v=""/>
    <b v="0"/>
    <s v="en"/>
    <m/>
    <s v=""/>
    <b v="0"/>
    <n v="1"/>
    <s v=""/>
    <s v="ExecEd Navigator"/>
    <b v="0"/>
    <s v="1094343507290972160"/>
    <s v="Tweet"/>
    <n v="0"/>
    <n v="0"/>
    <m/>
    <m/>
    <m/>
    <m/>
    <m/>
    <m/>
    <m/>
    <m/>
    <n v="63"/>
    <s v="3"/>
    <s v="3"/>
    <n v="3"/>
    <n v="17.647058823529413"/>
    <n v="0"/>
    <n v="0"/>
    <n v="0"/>
    <n v="0"/>
    <n v="14"/>
    <n v="82.3529411764706"/>
    <n v="17"/>
  </r>
  <r>
    <s v="execedcourses"/>
    <s v="execedcourses"/>
    <m/>
    <m/>
    <m/>
    <m/>
    <m/>
    <m/>
    <m/>
    <m/>
    <s v="No"/>
    <n v="190"/>
    <m/>
    <m/>
    <x v="2"/>
    <d v="2019-02-10T07:07:21.000"/>
    <s v="New #execed Innovation course by MIT Sloan School of Management: https://t.co/uvXTzRZB6F"/>
    <s v="http://po.st/scms/OrMCe04Lcp0lOFmbAka8Um6V2jAD7SYdZTjvhHbnYZ0lOA/uzZ58c"/>
    <s v="po.st"/>
    <x v="11"/>
    <m/>
    <s v="http://pbs.twimg.com/profile_images/720701486418784257/ScrgFKdc_normal.jpg"/>
    <x v="156"/>
    <s v="https://twitter.com/#!/execedcourses/status/1094493004776128513"/>
    <m/>
    <m/>
    <s v="1094493004776128513"/>
    <m/>
    <b v="0"/>
    <n v="0"/>
    <s v=""/>
    <b v="0"/>
    <s v="en"/>
    <m/>
    <s v=""/>
    <b v="0"/>
    <n v="0"/>
    <s v=""/>
    <s v="ExecEd Navigator"/>
    <b v="0"/>
    <s v="1094493004776128513"/>
    <s v="Tweet"/>
    <n v="0"/>
    <n v="0"/>
    <m/>
    <m/>
    <m/>
    <m/>
    <m/>
    <m/>
    <m/>
    <m/>
    <n v="63"/>
    <s v="3"/>
    <s v="3"/>
    <n v="1"/>
    <n v="10"/>
    <n v="0"/>
    <n v="0"/>
    <n v="0"/>
    <n v="0"/>
    <n v="9"/>
    <n v="90"/>
    <n v="10"/>
  </r>
  <r>
    <s v="execedcourses"/>
    <s v="execedcourses"/>
    <m/>
    <m/>
    <m/>
    <m/>
    <m/>
    <m/>
    <m/>
    <m/>
    <s v="No"/>
    <n v="191"/>
    <m/>
    <m/>
    <x v="2"/>
    <d v="2019-02-10T09:13:19.000"/>
    <s v="Great #execed course by Vlerick Business School on #Management: https://t.co/5qEqo6xsnj"/>
    <s v="http://po.st/scms/OrMCe04Lcp0lOFmbAka8Um6V2jAD7SYdZTjvhHbnYZ0lOA/2o05bV"/>
    <s v="po.st"/>
    <x v="65"/>
    <m/>
    <s v="http://pbs.twimg.com/profile_images/720701486418784257/ScrgFKdc_normal.jpg"/>
    <x v="157"/>
    <s v="https://twitter.com/#!/execedcourses/status/1094524705858416640"/>
    <m/>
    <m/>
    <s v="1094524705858416640"/>
    <m/>
    <b v="0"/>
    <n v="0"/>
    <s v=""/>
    <b v="0"/>
    <s v="en"/>
    <m/>
    <s v=""/>
    <b v="0"/>
    <n v="0"/>
    <s v=""/>
    <s v="ExecEd Navigator"/>
    <b v="0"/>
    <s v="1094524705858416640"/>
    <s v="Tweet"/>
    <n v="0"/>
    <n v="0"/>
    <m/>
    <m/>
    <m/>
    <m/>
    <m/>
    <m/>
    <m/>
    <m/>
    <n v="63"/>
    <s v="3"/>
    <s v="3"/>
    <n v="1"/>
    <n v="11.11111111111111"/>
    <n v="0"/>
    <n v="0"/>
    <n v="0"/>
    <n v="0"/>
    <n v="8"/>
    <n v="88.88888888888889"/>
    <n v="9"/>
  </r>
  <r>
    <s v="execedcourses"/>
    <s v="execedcourses"/>
    <m/>
    <m/>
    <m/>
    <m/>
    <m/>
    <m/>
    <m/>
    <m/>
    <s v="No"/>
    <n v="192"/>
    <m/>
    <m/>
    <x v="2"/>
    <d v="2019-02-10T10:07:21.000"/>
    <s v="Improve your Management skills w/ Strategic Management: Creating and Sustaining Competitive Advantage https://t.co/KXKm3W00nL #execed"/>
    <s v="http://po.st/scms/OrMCe04Lcp0lOFmbAka8Um6V2jAD7SYdZTjvhHbnYZ0lOA/tXic7Z"/>
    <s v="po.st"/>
    <x v="11"/>
    <m/>
    <s v="http://pbs.twimg.com/profile_images/720701486418784257/ScrgFKdc_normal.jpg"/>
    <x v="158"/>
    <s v="https://twitter.com/#!/execedcourses/status/1094538304328876033"/>
    <m/>
    <m/>
    <s v="1094538304328876033"/>
    <m/>
    <b v="0"/>
    <n v="0"/>
    <s v=""/>
    <b v="0"/>
    <s v="en"/>
    <m/>
    <s v=""/>
    <b v="0"/>
    <n v="0"/>
    <s v=""/>
    <s v="ExecEd Navigator"/>
    <b v="0"/>
    <s v="1094538304328876033"/>
    <s v="Tweet"/>
    <n v="0"/>
    <n v="0"/>
    <m/>
    <m/>
    <m/>
    <m/>
    <m/>
    <m/>
    <m/>
    <m/>
    <n v="63"/>
    <s v="3"/>
    <s v="3"/>
    <n v="3"/>
    <n v="23.076923076923077"/>
    <n v="0"/>
    <n v="0"/>
    <n v="0"/>
    <n v="0"/>
    <n v="10"/>
    <n v="76.92307692307692"/>
    <n v="13"/>
  </r>
  <r>
    <s v="execedcourses"/>
    <s v="execedcourses"/>
    <m/>
    <m/>
    <m/>
    <m/>
    <m/>
    <m/>
    <m/>
    <m/>
    <s v="No"/>
    <n v="193"/>
    <m/>
    <m/>
    <x v="2"/>
    <d v="2019-02-10T12:07:22.000"/>
    <s v="Improve your Marketing skills w/ Strategic Branding 2.0: The Cambridge Approach https://t.co/BbQoWAd0hb #execed"/>
    <s v="http://po.st/scms/OrMCe04Lcp0lOFmbAka8Um6V2jAD7SYdZTjvhHbnYZ0lOA/oOMlJU"/>
    <s v="po.st"/>
    <x v="11"/>
    <m/>
    <s v="http://pbs.twimg.com/profile_images/720701486418784257/ScrgFKdc_normal.jpg"/>
    <x v="159"/>
    <s v="https://twitter.com/#!/execedcourses/status/1094568503753924610"/>
    <m/>
    <m/>
    <s v="1094568503753924610"/>
    <m/>
    <b v="0"/>
    <n v="0"/>
    <s v=""/>
    <b v="0"/>
    <s v="en"/>
    <m/>
    <s v=""/>
    <b v="0"/>
    <n v="0"/>
    <s v=""/>
    <s v="ExecEd Navigator"/>
    <b v="0"/>
    <s v="1094568503753924610"/>
    <s v="Tweet"/>
    <n v="0"/>
    <n v="0"/>
    <m/>
    <m/>
    <m/>
    <m/>
    <m/>
    <m/>
    <m/>
    <m/>
    <n v="63"/>
    <s v="3"/>
    <s v="3"/>
    <n v="1"/>
    <n v="7.6923076923076925"/>
    <n v="0"/>
    <n v="0"/>
    <n v="0"/>
    <n v="0"/>
    <n v="12"/>
    <n v="92.3076923076923"/>
    <n v="13"/>
  </r>
  <r>
    <s v="execedcourses"/>
    <s v="execedcourses"/>
    <m/>
    <m/>
    <m/>
    <m/>
    <m/>
    <m/>
    <m/>
    <m/>
    <s v="No"/>
    <n v="194"/>
    <m/>
    <m/>
    <x v="2"/>
    <d v="2019-02-10T19:29:20.000"/>
    <s v="New #execed Leadership course by Melbourne Business School: https://t.co/Rh4r2N0Oi7"/>
    <s v="http://po.st/scms/OrMCe04Lcp0lOFmbAka8Um6V2jAD7SYdZTjvhHbnYZ0lOA/YNooyx"/>
    <s v="po.st"/>
    <x v="11"/>
    <m/>
    <s v="http://pbs.twimg.com/profile_images/720701486418784257/ScrgFKdc_normal.jpg"/>
    <x v="160"/>
    <s v="https://twitter.com/#!/execedcourses/status/1094679729062371328"/>
    <m/>
    <m/>
    <s v="1094679729062371328"/>
    <m/>
    <b v="0"/>
    <n v="0"/>
    <s v=""/>
    <b v="0"/>
    <s v="en"/>
    <m/>
    <s v=""/>
    <b v="0"/>
    <n v="0"/>
    <s v=""/>
    <s v="ExecEd Navigator"/>
    <b v="0"/>
    <s v="1094679729062371328"/>
    <s v="Tweet"/>
    <n v="0"/>
    <n v="0"/>
    <m/>
    <m/>
    <m/>
    <m/>
    <m/>
    <m/>
    <m/>
    <m/>
    <n v="63"/>
    <s v="3"/>
    <s v="3"/>
    <n v="0"/>
    <n v="0"/>
    <n v="0"/>
    <n v="0"/>
    <n v="0"/>
    <n v="0"/>
    <n v="8"/>
    <n v="100"/>
    <n v="8"/>
  </r>
  <r>
    <s v="execedcourses"/>
    <s v="execedcourses"/>
    <m/>
    <m/>
    <m/>
    <m/>
    <m/>
    <m/>
    <m/>
    <m/>
    <s v="No"/>
    <n v="195"/>
    <m/>
    <m/>
    <x v="2"/>
    <d v="2019-02-10T20:07:21.000"/>
    <s v="Great #execed course by University of Technology Sydney on #Management: https://t.co/KyMnwOfOGL"/>
    <s v="http://po.st/scms/OrMCe04Lcp0lOFmbAka8Um6V2jAD7SYdZTjvhHbnYZ0lOA/yToQ87"/>
    <s v="po.st"/>
    <x v="65"/>
    <m/>
    <s v="http://pbs.twimg.com/profile_images/720701486418784257/ScrgFKdc_normal.jpg"/>
    <x v="161"/>
    <s v="https://twitter.com/#!/execedcourses/status/1094689299205783554"/>
    <m/>
    <m/>
    <s v="1094689299205783554"/>
    <m/>
    <b v="0"/>
    <n v="0"/>
    <s v=""/>
    <b v="0"/>
    <s v="en"/>
    <m/>
    <s v=""/>
    <b v="0"/>
    <n v="0"/>
    <s v=""/>
    <s v="ExecEd Navigator"/>
    <b v="0"/>
    <s v="1094689299205783554"/>
    <s v="Tweet"/>
    <n v="0"/>
    <n v="0"/>
    <m/>
    <m/>
    <m/>
    <m/>
    <m/>
    <m/>
    <m/>
    <m/>
    <n v="63"/>
    <s v="3"/>
    <s v="3"/>
    <n v="1"/>
    <n v="10"/>
    <n v="0"/>
    <n v="0"/>
    <n v="0"/>
    <n v="0"/>
    <n v="9"/>
    <n v="90"/>
    <n v="10"/>
  </r>
  <r>
    <s v="execedcourses"/>
    <s v="execedcourses"/>
    <m/>
    <m/>
    <m/>
    <m/>
    <m/>
    <m/>
    <m/>
    <m/>
    <s v="No"/>
    <n v="196"/>
    <m/>
    <m/>
    <x v="2"/>
    <d v="2019-02-11T01:13:21.000"/>
    <s v="Improve your Globalization skills w/ Understanding Global Markets: Macroeconomics for Executives https://t.co/6XApys62wo #execed"/>
    <s v="http://po.st/scms/OrMCe04Lcp0lOFmbAka8Um6V2jAD7SYdZTjvhHbnYZ0lOA/m0I6yg"/>
    <s v="po.st"/>
    <x v="11"/>
    <m/>
    <s v="http://pbs.twimg.com/profile_images/720701486418784257/ScrgFKdc_normal.jpg"/>
    <x v="162"/>
    <s v="https://twitter.com/#!/execedcourses/status/1094766302948864001"/>
    <m/>
    <m/>
    <s v="1094766302948864001"/>
    <m/>
    <b v="0"/>
    <n v="0"/>
    <s v=""/>
    <b v="0"/>
    <s v="en"/>
    <m/>
    <s v=""/>
    <b v="0"/>
    <n v="0"/>
    <s v=""/>
    <s v="ExecEd Navigator"/>
    <b v="0"/>
    <s v="1094766302948864001"/>
    <s v="Tweet"/>
    <n v="0"/>
    <n v="0"/>
    <m/>
    <m/>
    <m/>
    <m/>
    <m/>
    <m/>
    <m/>
    <m/>
    <n v="63"/>
    <s v="3"/>
    <s v="3"/>
    <n v="1"/>
    <n v="8.333333333333334"/>
    <n v="0"/>
    <n v="0"/>
    <n v="0"/>
    <n v="0"/>
    <n v="11"/>
    <n v="91.66666666666667"/>
    <n v="12"/>
  </r>
  <r>
    <s v="execedcourses"/>
    <s v="execedcourses"/>
    <m/>
    <m/>
    <m/>
    <m/>
    <m/>
    <m/>
    <m/>
    <m/>
    <s v="No"/>
    <n v="197"/>
    <m/>
    <m/>
    <x v="2"/>
    <d v="2019-02-11T09:13:20.000"/>
    <s v="New #execed Finance course by Wits Business School: https://t.co/StKpRoQyAy"/>
    <s v="http://po.st/scms/OrMCe04Lcp0lOFmbAka8Um6V2jAD7SYdZTjvhHbnYZ0lOA/GVlnus"/>
    <s v="po.st"/>
    <x v="11"/>
    <m/>
    <s v="http://pbs.twimg.com/profile_images/720701486418784257/ScrgFKdc_normal.jpg"/>
    <x v="163"/>
    <s v="https://twitter.com/#!/execedcourses/status/1094887097905770497"/>
    <m/>
    <m/>
    <s v="1094887097905770497"/>
    <m/>
    <b v="0"/>
    <n v="0"/>
    <s v=""/>
    <b v="0"/>
    <s v="en"/>
    <m/>
    <s v=""/>
    <b v="0"/>
    <n v="0"/>
    <s v=""/>
    <s v="ExecEd Navigator"/>
    <b v="0"/>
    <s v="1094887097905770497"/>
    <s v="Tweet"/>
    <n v="0"/>
    <n v="0"/>
    <m/>
    <m/>
    <m/>
    <m/>
    <m/>
    <m/>
    <m/>
    <m/>
    <n v="63"/>
    <s v="3"/>
    <s v="3"/>
    <n v="0"/>
    <n v="0"/>
    <n v="0"/>
    <n v="0"/>
    <n v="0"/>
    <n v="0"/>
    <n v="8"/>
    <n v="100"/>
    <n v="8"/>
  </r>
  <r>
    <s v="execedcourses"/>
    <s v="execedcourses"/>
    <m/>
    <m/>
    <m/>
    <m/>
    <m/>
    <m/>
    <m/>
    <m/>
    <s v="No"/>
    <n v="198"/>
    <m/>
    <m/>
    <x v="2"/>
    <d v="2019-02-11T12:07:23.000"/>
    <s v="New #execed MBA course by Schulich School of Business: https://t.co/tZbSzJQD07"/>
    <s v="http://po.st/scms/OrMCe04Lcp0lOFmbAka8Um6V2jAD7SYdZTjvhHbnYZ0lOA/enr05H"/>
    <s v="po.st"/>
    <x v="11"/>
    <m/>
    <s v="http://pbs.twimg.com/profile_images/720701486418784257/ScrgFKdc_normal.jpg"/>
    <x v="164"/>
    <s v="https://twitter.com/#!/execedcourses/status/1094930895797014528"/>
    <m/>
    <m/>
    <s v="1094930895797014528"/>
    <m/>
    <b v="0"/>
    <n v="0"/>
    <s v=""/>
    <b v="0"/>
    <s v="en"/>
    <m/>
    <s v=""/>
    <b v="0"/>
    <n v="0"/>
    <s v=""/>
    <s v="ExecEd Navigator"/>
    <b v="0"/>
    <s v="1094930895797014528"/>
    <s v="Tweet"/>
    <n v="0"/>
    <n v="0"/>
    <m/>
    <m/>
    <m/>
    <m/>
    <m/>
    <m/>
    <m/>
    <m/>
    <n v="63"/>
    <s v="3"/>
    <s v="3"/>
    <n v="0"/>
    <n v="0"/>
    <n v="0"/>
    <n v="0"/>
    <n v="0"/>
    <n v="0"/>
    <n v="9"/>
    <n v="100"/>
    <n v="9"/>
  </r>
  <r>
    <s v="execedcourses"/>
    <s v="execedcourses"/>
    <m/>
    <m/>
    <m/>
    <m/>
    <m/>
    <m/>
    <m/>
    <m/>
    <s v="No"/>
    <n v="199"/>
    <m/>
    <m/>
    <x v="2"/>
    <d v="2019-02-11T14:07:23.000"/>
    <s v="Great #execed course by SDA Bocconi School of Management on #Innovation: https://t.co/lEiQC4l1xC"/>
    <s v="http://po.st/scms/OrMCe04Lcp0lOFmbAka8Um6V2jAD7SYdZTjvhHbnYZ0lOA/rpBS2c"/>
    <s v="po.st"/>
    <x v="66"/>
    <m/>
    <s v="http://pbs.twimg.com/profile_images/720701486418784257/ScrgFKdc_normal.jpg"/>
    <x v="165"/>
    <s v="https://twitter.com/#!/execedcourses/status/1094961095381401600"/>
    <m/>
    <m/>
    <s v="1094961095381401600"/>
    <m/>
    <b v="0"/>
    <n v="0"/>
    <s v=""/>
    <b v="0"/>
    <s v="en"/>
    <m/>
    <s v=""/>
    <b v="0"/>
    <n v="0"/>
    <s v=""/>
    <s v="ExecEd Navigator"/>
    <b v="0"/>
    <s v="1094961095381401600"/>
    <s v="Tweet"/>
    <n v="0"/>
    <n v="0"/>
    <m/>
    <m/>
    <m/>
    <m/>
    <m/>
    <m/>
    <m/>
    <m/>
    <n v="63"/>
    <s v="3"/>
    <s v="3"/>
    <n v="2"/>
    <n v="18.181818181818183"/>
    <n v="0"/>
    <n v="0"/>
    <n v="0"/>
    <n v="0"/>
    <n v="9"/>
    <n v="81.81818181818181"/>
    <n v="11"/>
  </r>
  <r>
    <s v="execedcourses"/>
    <s v="execedcourses"/>
    <m/>
    <m/>
    <m/>
    <m/>
    <m/>
    <m/>
    <m/>
    <m/>
    <s v="No"/>
    <n v="200"/>
    <m/>
    <m/>
    <x v="2"/>
    <d v="2019-02-11T17:29:21.000"/>
    <s v="New #execed Leadership course by Cornell School of Hotel Administration: https://t.co/Gq2wbNRHb8"/>
    <s v="http://po.st/scms/OrMCe04Lcp0lOFmbAka8Um6V2jAD7SYdZTjvhHbnYZ0lOA/VctnC4"/>
    <s v="po.st"/>
    <x v="11"/>
    <m/>
    <s v="http://pbs.twimg.com/profile_images/720701486418784257/ScrgFKdc_normal.jpg"/>
    <x v="166"/>
    <s v="https://twitter.com/#!/execedcourses/status/1095011922787725313"/>
    <m/>
    <m/>
    <s v="1095011922787725313"/>
    <m/>
    <b v="0"/>
    <n v="0"/>
    <s v=""/>
    <b v="0"/>
    <s v="en"/>
    <m/>
    <s v=""/>
    <b v="0"/>
    <n v="0"/>
    <s v=""/>
    <s v="ExecEd Navigator"/>
    <b v="0"/>
    <s v="1095011922787725313"/>
    <s v="Tweet"/>
    <n v="0"/>
    <n v="0"/>
    <m/>
    <m/>
    <m/>
    <m/>
    <m/>
    <m/>
    <m/>
    <m/>
    <n v="63"/>
    <s v="3"/>
    <s v="3"/>
    <n v="0"/>
    <n v="0"/>
    <n v="0"/>
    <n v="0"/>
    <n v="0"/>
    <n v="0"/>
    <n v="10"/>
    <n v="100"/>
    <n v="10"/>
  </r>
  <r>
    <s v="execedcourses"/>
    <s v="execedcourses"/>
    <m/>
    <m/>
    <m/>
    <m/>
    <m/>
    <m/>
    <m/>
    <m/>
    <s v="No"/>
    <n v="201"/>
    <m/>
    <m/>
    <x v="2"/>
    <d v="2019-02-12T01:13:22.000"/>
    <s v="Improve your Leadership skills w/ Motivating People for High Performance https://t.co/n9OVwAVfbV #execed"/>
    <s v="http://po.st/scms/OrMCe04Lcp0lOFmbAka8Um6V2jAD7SYdZTjvhHbnYZ0lOA/ZMP8Fc"/>
    <s v="po.st"/>
    <x v="11"/>
    <m/>
    <s v="http://pbs.twimg.com/profile_images/720701486418784257/ScrgFKdc_normal.jpg"/>
    <x v="167"/>
    <s v="https://twitter.com/#!/execedcourses/status/1095128695868612608"/>
    <m/>
    <m/>
    <s v="1095128695868612608"/>
    <m/>
    <b v="0"/>
    <n v="0"/>
    <s v=""/>
    <b v="0"/>
    <s v="en"/>
    <m/>
    <s v=""/>
    <b v="0"/>
    <n v="0"/>
    <s v=""/>
    <s v="ExecEd Navigator"/>
    <b v="0"/>
    <s v="1095128695868612608"/>
    <s v="Tweet"/>
    <n v="0"/>
    <n v="0"/>
    <m/>
    <m/>
    <m/>
    <m/>
    <m/>
    <m/>
    <m/>
    <m/>
    <n v="63"/>
    <s v="3"/>
    <s v="3"/>
    <n v="1"/>
    <n v="9.090909090909092"/>
    <n v="0"/>
    <n v="0"/>
    <n v="0"/>
    <n v="0"/>
    <n v="10"/>
    <n v="90.9090909090909"/>
    <n v="11"/>
  </r>
  <r>
    <s v="execedcourses"/>
    <s v="execedcourses"/>
    <m/>
    <m/>
    <m/>
    <m/>
    <m/>
    <m/>
    <m/>
    <m/>
    <s v="No"/>
    <n v="202"/>
    <m/>
    <m/>
    <x v="2"/>
    <d v="2019-02-12T02:15:22.000"/>
    <s v="New #execed Human Resources course by Southern Maine College of Management and Human Service: https://t.co/hX9CT6MUmX"/>
    <s v="http://po.st/scms/OrMCe04Lcp0lOFmbAka8Um6V2jAD7SYdZTjvhHbnYZ0lOA/Spm4lM"/>
    <s v="po.st"/>
    <x v="11"/>
    <m/>
    <s v="http://pbs.twimg.com/profile_images/720701486418784257/ScrgFKdc_normal.jpg"/>
    <x v="168"/>
    <s v="https://twitter.com/#!/execedcourses/status/1095144300097073154"/>
    <m/>
    <m/>
    <s v="1095144300097073154"/>
    <m/>
    <b v="0"/>
    <n v="0"/>
    <s v=""/>
    <b v="0"/>
    <s v="en"/>
    <m/>
    <s v=""/>
    <b v="0"/>
    <n v="0"/>
    <s v=""/>
    <s v="ExecEd Navigator"/>
    <b v="0"/>
    <s v="1095144300097073154"/>
    <s v="Tweet"/>
    <n v="0"/>
    <n v="0"/>
    <m/>
    <m/>
    <m/>
    <m/>
    <m/>
    <m/>
    <m/>
    <m/>
    <n v="63"/>
    <s v="3"/>
    <s v="3"/>
    <n v="0"/>
    <n v="0"/>
    <n v="0"/>
    <n v="0"/>
    <n v="0"/>
    <n v="0"/>
    <n v="14"/>
    <n v="100"/>
    <n v="14"/>
  </r>
  <r>
    <s v="execedcourses"/>
    <s v="execedcourses"/>
    <m/>
    <m/>
    <m/>
    <m/>
    <m/>
    <m/>
    <m/>
    <m/>
    <s v="No"/>
    <n v="203"/>
    <m/>
    <m/>
    <x v="2"/>
    <d v="2019-02-12T10:07:27.000"/>
    <s v="New #execed Leadership course by Nyenrode Business University: https://t.co/I75kh3p57U"/>
    <s v="http://po.st/scms/OrMCe04Lcp0lOFmbAka8Um6V2jAD7SYdZTjvhHbnYZ0lOA/vpxDwS"/>
    <s v="po.st"/>
    <x v="11"/>
    <m/>
    <s v="http://pbs.twimg.com/profile_images/720701486418784257/ScrgFKdc_normal.jpg"/>
    <x v="169"/>
    <s v="https://twitter.com/#!/execedcourses/status/1095263101757222913"/>
    <m/>
    <m/>
    <s v="1095263101757222913"/>
    <m/>
    <b v="0"/>
    <n v="0"/>
    <s v=""/>
    <b v="0"/>
    <s v="en"/>
    <m/>
    <s v=""/>
    <b v="0"/>
    <n v="0"/>
    <s v=""/>
    <s v="ExecEd Navigator"/>
    <b v="0"/>
    <s v="1095263101757222913"/>
    <s v="Tweet"/>
    <n v="0"/>
    <n v="0"/>
    <m/>
    <m/>
    <m/>
    <m/>
    <m/>
    <m/>
    <m/>
    <m/>
    <n v="63"/>
    <s v="3"/>
    <s v="3"/>
    <n v="0"/>
    <n v="0"/>
    <n v="0"/>
    <n v="0"/>
    <n v="0"/>
    <n v="0"/>
    <n v="8"/>
    <n v="100"/>
    <n v="8"/>
  </r>
  <r>
    <s v="execedcourses"/>
    <s v="execedcourses"/>
    <m/>
    <m/>
    <m/>
    <m/>
    <m/>
    <m/>
    <m/>
    <m/>
    <s v="No"/>
    <n v="204"/>
    <m/>
    <m/>
    <x v="2"/>
    <d v="2019-02-12T17:29:22.000"/>
    <s v="Improve your Leadership skills w/ Building High Performance Teams https://t.co/H4TPzTcFhd #execed"/>
    <s v="http://po.st/scms/OrMCe04Lcp0lOFmbAka8Um6V2jAD7SYdZTjvhHbnYZ0lOA/cYfhk4"/>
    <s v="po.st"/>
    <x v="11"/>
    <m/>
    <s v="http://pbs.twimg.com/profile_images/720701486418784257/ScrgFKdc_normal.jpg"/>
    <x v="170"/>
    <s v="https://twitter.com/#!/execedcourses/status/1095374315686481920"/>
    <m/>
    <m/>
    <s v="1095374315686481920"/>
    <m/>
    <b v="0"/>
    <n v="0"/>
    <s v=""/>
    <b v="0"/>
    <s v="en"/>
    <m/>
    <s v=""/>
    <b v="0"/>
    <n v="0"/>
    <s v=""/>
    <s v="ExecEd Navigator"/>
    <b v="0"/>
    <s v="1095374315686481920"/>
    <s v="Tweet"/>
    <n v="0"/>
    <n v="0"/>
    <m/>
    <m/>
    <m/>
    <m/>
    <m/>
    <m/>
    <m/>
    <m/>
    <n v="63"/>
    <s v="3"/>
    <s v="3"/>
    <n v="1"/>
    <n v="10"/>
    <n v="0"/>
    <n v="0"/>
    <n v="0"/>
    <n v="0"/>
    <n v="9"/>
    <n v="90"/>
    <n v="10"/>
  </r>
  <r>
    <s v="execedcourses"/>
    <s v="execedcourses"/>
    <m/>
    <m/>
    <m/>
    <m/>
    <m/>
    <m/>
    <m/>
    <m/>
    <s v="No"/>
    <n v="205"/>
    <m/>
    <m/>
    <x v="2"/>
    <d v="2019-02-12T18:15:23.000"/>
    <s v="Improve your Governance skills w/ Not for Profit Governance Essentials Program (NFP Program) https://t.co/VZ7VrcPvMS #execed"/>
    <s v="http://po.st/scms/OrMCe04Lcp0lOFmbAka8Um6V2jAD7SYdZTjvhHbnYZ0lOA/JbGhDG"/>
    <s v="po.st"/>
    <x v="11"/>
    <m/>
    <s v="http://pbs.twimg.com/profile_images/720701486418784257/ScrgFKdc_normal.jpg"/>
    <x v="171"/>
    <s v="https://twitter.com/#!/execedcourses/status/1095385895543332864"/>
    <m/>
    <m/>
    <s v="1095385895543332864"/>
    <m/>
    <b v="0"/>
    <n v="0"/>
    <s v=""/>
    <b v="0"/>
    <s v="en"/>
    <m/>
    <s v=""/>
    <b v="0"/>
    <n v="0"/>
    <s v=""/>
    <s v="ExecEd Navigator"/>
    <b v="0"/>
    <s v="1095385895543332864"/>
    <s v="Tweet"/>
    <n v="0"/>
    <n v="0"/>
    <m/>
    <m/>
    <m/>
    <m/>
    <m/>
    <m/>
    <m/>
    <m/>
    <n v="63"/>
    <s v="3"/>
    <s v="3"/>
    <n v="1"/>
    <n v="7.142857142857143"/>
    <n v="0"/>
    <n v="0"/>
    <n v="0"/>
    <n v="0"/>
    <n v="13"/>
    <n v="92.85714285714286"/>
    <n v="14"/>
  </r>
  <r>
    <s v="execedcourses"/>
    <s v="execedcourses"/>
    <m/>
    <m/>
    <m/>
    <m/>
    <m/>
    <m/>
    <m/>
    <m/>
    <s v="No"/>
    <n v="206"/>
    <m/>
    <m/>
    <x v="2"/>
    <d v="2019-02-12T19:29:23.000"/>
    <s v="New #execed Leadership course by MIT Sloan School of Management: https://t.co/P4QCWKhcB6"/>
    <s v="http://po.st/scms/OrMCe04Lcp0lOFmbAka8Um6V2jAD7SYdZTjvhHbnYZ0lOA/NFRm9y"/>
    <s v="po.st"/>
    <x v="11"/>
    <m/>
    <s v="http://pbs.twimg.com/profile_images/720701486418784257/ScrgFKdc_normal.jpg"/>
    <x v="172"/>
    <s v="https://twitter.com/#!/execedcourses/status/1095404518076907520"/>
    <m/>
    <m/>
    <s v="1095404518076907520"/>
    <m/>
    <b v="0"/>
    <n v="0"/>
    <s v=""/>
    <b v="0"/>
    <s v="en"/>
    <m/>
    <s v=""/>
    <b v="0"/>
    <n v="0"/>
    <s v=""/>
    <s v="ExecEd Navigator"/>
    <b v="0"/>
    <s v="1095404518076907520"/>
    <s v="Tweet"/>
    <n v="0"/>
    <n v="0"/>
    <m/>
    <m/>
    <m/>
    <m/>
    <m/>
    <m/>
    <m/>
    <m/>
    <n v="63"/>
    <s v="3"/>
    <s v="3"/>
    <n v="0"/>
    <n v="0"/>
    <n v="0"/>
    <n v="0"/>
    <n v="0"/>
    <n v="0"/>
    <n v="10"/>
    <n v="100"/>
    <n v="10"/>
  </r>
  <r>
    <s v="execedcourses"/>
    <s v="execedcourses"/>
    <m/>
    <m/>
    <m/>
    <m/>
    <m/>
    <m/>
    <m/>
    <m/>
    <s v="No"/>
    <n v="207"/>
    <m/>
    <m/>
    <x v="2"/>
    <d v="2019-02-12T20:07:25.000"/>
    <s v="Improve your Finance skills w/ Mergers and Acquisitions - delivered in Dubai https://t.co/AqIzAXRBSa #execed"/>
    <s v="http://po.st/scms/OrMCe04Lcp0lOFmbAka8Um6V2jAD7SYdZTjvhHbnYZ0lOA/9YQ3xC"/>
    <s v="po.st"/>
    <x v="11"/>
    <m/>
    <s v="http://pbs.twimg.com/profile_images/720701486418784257/ScrgFKdc_normal.jpg"/>
    <x v="173"/>
    <s v="https://twitter.com/#!/execedcourses/status/1095414088174252032"/>
    <m/>
    <m/>
    <s v="1095414088174252032"/>
    <m/>
    <b v="0"/>
    <n v="0"/>
    <s v=""/>
    <b v="0"/>
    <s v="en"/>
    <m/>
    <s v=""/>
    <b v="0"/>
    <n v="0"/>
    <s v=""/>
    <s v="ExecEd Navigator"/>
    <b v="0"/>
    <s v="1095414088174252032"/>
    <s v="Tweet"/>
    <n v="0"/>
    <n v="0"/>
    <m/>
    <m/>
    <m/>
    <m/>
    <m/>
    <m/>
    <m/>
    <m/>
    <n v="63"/>
    <s v="3"/>
    <s v="3"/>
    <n v="1"/>
    <n v="8.333333333333334"/>
    <n v="0"/>
    <n v="0"/>
    <n v="0"/>
    <n v="0"/>
    <n v="11"/>
    <n v="91.66666666666667"/>
    <n v="12"/>
  </r>
  <r>
    <s v="execedcourses"/>
    <s v="execedcourses"/>
    <m/>
    <m/>
    <m/>
    <m/>
    <m/>
    <m/>
    <m/>
    <m/>
    <s v="No"/>
    <n v="208"/>
    <m/>
    <m/>
    <x v="2"/>
    <d v="2019-02-13T00:07:24.000"/>
    <s v="New #execed Finance course by EuroFinance: https://t.co/hYsg74i0xQ"/>
    <s v="http://po.st/scms/OrMCe04Lcp0lOFmbAka8Um6V2jAD7SYdZTjvhHbnYZ0lOA/KmfldU"/>
    <s v="po.st"/>
    <x v="11"/>
    <m/>
    <s v="http://pbs.twimg.com/profile_images/720701486418784257/ScrgFKdc_normal.jpg"/>
    <x v="174"/>
    <s v="https://twitter.com/#!/execedcourses/status/1095474483404521473"/>
    <m/>
    <m/>
    <s v="1095474483404521473"/>
    <m/>
    <b v="0"/>
    <n v="0"/>
    <s v=""/>
    <b v="0"/>
    <s v="fr"/>
    <m/>
    <s v=""/>
    <b v="0"/>
    <n v="0"/>
    <s v=""/>
    <s v="ExecEd Navigator"/>
    <b v="0"/>
    <s v="1095474483404521473"/>
    <s v="Tweet"/>
    <n v="0"/>
    <n v="0"/>
    <m/>
    <m/>
    <m/>
    <m/>
    <m/>
    <m/>
    <m/>
    <m/>
    <n v="63"/>
    <s v="3"/>
    <s v="3"/>
    <n v="0"/>
    <n v="0"/>
    <n v="0"/>
    <n v="0"/>
    <n v="0"/>
    <n v="0"/>
    <n v="6"/>
    <n v="100"/>
    <n v="6"/>
  </r>
  <r>
    <s v="execedcourses"/>
    <s v="execedcourses"/>
    <m/>
    <m/>
    <m/>
    <m/>
    <m/>
    <m/>
    <m/>
    <m/>
    <s v="No"/>
    <n v="209"/>
    <m/>
    <m/>
    <x v="2"/>
    <d v="2019-02-13T08:29:23.000"/>
    <s v="Great #execed course by University of Technology Sydney on #Management: https://t.co/Fcs3jXtf0N"/>
    <s v="http://po.st/scms/OrMCe04Lcp0lOFmbAka8Um6V2jAD7SYdZTjvhHbnYZ0lOA/3q7aZp"/>
    <s v="po.st"/>
    <x v="65"/>
    <m/>
    <s v="http://pbs.twimg.com/profile_images/720701486418784257/ScrgFKdc_normal.jpg"/>
    <x v="175"/>
    <s v="https://twitter.com/#!/execedcourses/status/1095600812108050433"/>
    <m/>
    <m/>
    <s v="1095600812108050433"/>
    <m/>
    <b v="0"/>
    <n v="0"/>
    <s v=""/>
    <b v="0"/>
    <s v="en"/>
    <m/>
    <s v=""/>
    <b v="0"/>
    <n v="0"/>
    <s v=""/>
    <s v="ExecEd Navigator"/>
    <b v="0"/>
    <s v="1095600812108050433"/>
    <s v="Tweet"/>
    <n v="0"/>
    <n v="0"/>
    <m/>
    <m/>
    <m/>
    <m/>
    <m/>
    <m/>
    <m/>
    <m/>
    <n v="63"/>
    <s v="3"/>
    <s v="3"/>
    <n v="1"/>
    <n v="10"/>
    <n v="0"/>
    <n v="0"/>
    <n v="0"/>
    <n v="0"/>
    <n v="9"/>
    <n v="90"/>
    <n v="10"/>
  </r>
  <r>
    <s v="execedcourses"/>
    <s v="execedcourses"/>
    <m/>
    <m/>
    <m/>
    <m/>
    <m/>
    <m/>
    <m/>
    <m/>
    <s v="No"/>
    <n v="210"/>
    <m/>
    <m/>
    <x v="2"/>
    <d v="2019-02-13T18:15:24.000"/>
    <s v="Improve your Communication skills w/ Business Writing Skills https://t.co/d6DV9z8vQy #execed"/>
    <s v="http://po.st/scms/OrMCe04Lcp0lOFmbAka8Um6V2jAD7SYdZTjvhHbnYZ0lOA/f0EIGR"/>
    <s v="po.st"/>
    <x v="11"/>
    <m/>
    <s v="http://pbs.twimg.com/profile_images/720701486418784257/ScrgFKdc_normal.jpg"/>
    <x v="176"/>
    <s v="https://twitter.com/#!/execedcourses/status/1095748286713982977"/>
    <m/>
    <m/>
    <s v="1095748286713982977"/>
    <m/>
    <b v="0"/>
    <n v="0"/>
    <s v=""/>
    <b v="0"/>
    <s v="en"/>
    <m/>
    <s v=""/>
    <b v="0"/>
    <n v="0"/>
    <s v=""/>
    <s v="ExecEd Navigator"/>
    <b v="0"/>
    <s v="1095748286713982977"/>
    <s v="Tweet"/>
    <n v="0"/>
    <n v="0"/>
    <m/>
    <m/>
    <m/>
    <m/>
    <m/>
    <m/>
    <m/>
    <m/>
    <n v="63"/>
    <s v="3"/>
    <s v="3"/>
    <n v="1"/>
    <n v="11.11111111111111"/>
    <n v="0"/>
    <n v="0"/>
    <n v="0"/>
    <n v="0"/>
    <n v="8"/>
    <n v="88.88888888888889"/>
    <n v="9"/>
  </r>
  <r>
    <s v="execedcourses"/>
    <s v="execedcourses"/>
    <m/>
    <m/>
    <m/>
    <m/>
    <m/>
    <m/>
    <m/>
    <m/>
    <s v="No"/>
    <n v="211"/>
    <m/>
    <m/>
    <x v="2"/>
    <d v="2019-02-13T22:15:25.000"/>
    <s v="Improve your Operations/Production skills w/ Implementing Improvement Strategies: Dynamic Work Design https://t.co/6m8NqPRXcF #execed"/>
    <s v="http://po.st/scms/OrMCe04Lcp0lOFmbAka8Um6V2jAD7SYdZTjvhHbnYZ0lOA/nCi4aP"/>
    <s v="po.st"/>
    <x v="11"/>
    <m/>
    <s v="http://pbs.twimg.com/profile_images/720701486418784257/ScrgFKdc_normal.jpg"/>
    <x v="177"/>
    <s v="https://twitter.com/#!/execedcourses/status/1095808688713916416"/>
    <m/>
    <m/>
    <s v="1095808688713916416"/>
    <m/>
    <b v="0"/>
    <n v="0"/>
    <s v=""/>
    <b v="0"/>
    <s v="en"/>
    <m/>
    <s v=""/>
    <b v="0"/>
    <n v="0"/>
    <s v=""/>
    <s v="ExecEd Navigator"/>
    <b v="0"/>
    <s v="1095808688713916416"/>
    <s v="Tweet"/>
    <n v="0"/>
    <n v="0"/>
    <m/>
    <m/>
    <m/>
    <m/>
    <m/>
    <m/>
    <m/>
    <m/>
    <n v="63"/>
    <s v="3"/>
    <s v="3"/>
    <n v="4"/>
    <n v="30.76923076923077"/>
    <n v="0"/>
    <n v="0"/>
    <n v="0"/>
    <n v="0"/>
    <n v="9"/>
    <n v="69.23076923076923"/>
    <n v="13"/>
  </r>
  <r>
    <s v="execedcourses"/>
    <s v="execedcourses"/>
    <m/>
    <m/>
    <m/>
    <m/>
    <m/>
    <m/>
    <m/>
    <m/>
    <s v="No"/>
    <n v="212"/>
    <m/>
    <m/>
    <x v="2"/>
    <d v="2019-02-14T17:29:25.000"/>
    <s v="Improve your Strategy skills w/ Driving Strategies for Maximizing Value and Growth https://t.co/jgLeFN6ZcS #execed"/>
    <s v="http://po.st/scms/OrMCe04Lcp0lOFmbAka8Um6V2jAD7SYdZTjvhHbnYZ0lOA/MhjWaE"/>
    <s v="po.st"/>
    <x v="11"/>
    <m/>
    <s v="http://pbs.twimg.com/profile_images/720701486418784257/ScrgFKdc_normal.jpg"/>
    <x v="178"/>
    <s v="https://twitter.com/#!/execedcourses/status/1096099104369762304"/>
    <m/>
    <m/>
    <s v="1096099104369762304"/>
    <m/>
    <b v="0"/>
    <n v="0"/>
    <s v=""/>
    <b v="0"/>
    <s v="en"/>
    <m/>
    <s v=""/>
    <b v="0"/>
    <n v="0"/>
    <s v=""/>
    <s v="ExecEd Navigator"/>
    <b v="0"/>
    <s v="1096099104369762304"/>
    <s v="Tweet"/>
    <n v="0"/>
    <n v="0"/>
    <m/>
    <m/>
    <m/>
    <m/>
    <m/>
    <m/>
    <m/>
    <m/>
    <n v="63"/>
    <s v="3"/>
    <s v="3"/>
    <n v="1"/>
    <n v="7.6923076923076925"/>
    <n v="0"/>
    <n v="0"/>
    <n v="0"/>
    <n v="0"/>
    <n v="12"/>
    <n v="92.3076923076923"/>
    <n v="13"/>
  </r>
  <r>
    <s v="execedcourses"/>
    <s v="execedcourses"/>
    <m/>
    <m/>
    <m/>
    <m/>
    <m/>
    <m/>
    <m/>
    <m/>
    <s v="No"/>
    <n v="213"/>
    <m/>
    <m/>
    <x v="2"/>
    <d v="2019-02-15T03:07:27.000"/>
    <s v="New #execed Human Resources course by Irish Management Institute: https://t.co/DBh5I4HhYe"/>
    <s v="http://po.st/scms/OrMCe04Lcp0lOFmbAka8Um6V2jAD7SYdZTjvhHbnYZ0lOA/FyF2iH"/>
    <s v="po.st"/>
    <x v="11"/>
    <m/>
    <s v="http://pbs.twimg.com/profile_images/720701486418784257/ScrgFKdc_normal.jpg"/>
    <x v="179"/>
    <s v="https://twitter.com/#!/execedcourses/status/1096244569929203713"/>
    <m/>
    <m/>
    <s v="1096244569929203713"/>
    <m/>
    <b v="0"/>
    <n v="0"/>
    <s v=""/>
    <b v="0"/>
    <s v="en"/>
    <m/>
    <s v=""/>
    <b v="0"/>
    <n v="0"/>
    <s v=""/>
    <s v="ExecEd Navigator"/>
    <b v="0"/>
    <s v="1096244569929203713"/>
    <s v="Tweet"/>
    <n v="0"/>
    <n v="0"/>
    <m/>
    <m/>
    <m/>
    <m/>
    <m/>
    <m/>
    <m/>
    <m/>
    <n v="63"/>
    <s v="3"/>
    <s v="3"/>
    <n v="0"/>
    <n v="0"/>
    <n v="0"/>
    <n v="0"/>
    <n v="0"/>
    <n v="0"/>
    <n v="9"/>
    <n v="100"/>
    <n v="9"/>
  </r>
  <r>
    <s v="execedcourses"/>
    <s v="execedcourses"/>
    <m/>
    <m/>
    <m/>
    <m/>
    <m/>
    <m/>
    <m/>
    <m/>
    <s v="No"/>
    <n v="214"/>
    <m/>
    <m/>
    <x v="2"/>
    <d v="2019-02-15T11:13:27.000"/>
    <s v="New #execed Leadership course by MCI - Management Center Innsbruck: https://t.co/lkfMeSA5KJ"/>
    <s v="http://po.st/scms/OrMCe04Lcp0lOFmbAka8Um6V2jAD7SYdZTjvhHbnYZ0lOA/wVvTdL"/>
    <s v="po.st"/>
    <x v="11"/>
    <m/>
    <s v="http://pbs.twimg.com/profile_images/720701486418784257/ScrgFKdc_normal.jpg"/>
    <x v="180"/>
    <s v="https://twitter.com/#!/execedcourses/status/1096366875687014400"/>
    <m/>
    <m/>
    <s v="1096366875687014400"/>
    <m/>
    <b v="0"/>
    <n v="0"/>
    <s v=""/>
    <b v="0"/>
    <s v="en"/>
    <m/>
    <s v=""/>
    <b v="0"/>
    <n v="0"/>
    <s v=""/>
    <s v="ExecEd Navigator"/>
    <b v="0"/>
    <s v="1096366875687014400"/>
    <s v="Tweet"/>
    <n v="0"/>
    <n v="0"/>
    <m/>
    <m/>
    <m/>
    <m/>
    <m/>
    <m/>
    <m/>
    <m/>
    <n v="63"/>
    <s v="3"/>
    <s v="3"/>
    <n v="0"/>
    <n v="0"/>
    <n v="0"/>
    <n v="0"/>
    <n v="0"/>
    <n v="0"/>
    <n v="9"/>
    <n v="100"/>
    <n v="9"/>
  </r>
  <r>
    <s v="execedcourses"/>
    <s v="execedcourses"/>
    <m/>
    <m/>
    <m/>
    <m/>
    <m/>
    <m/>
    <m/>
    <m/>
    <s v="No"/>
    <n v="215"/>
    <m/>
    <m/>
    <x v="2"/>
    <d v="2019-02-15T15:07:28.000"/>
    <s v="Improve your Leadership skills w/ Young Leader Program https://t.co/kCRkczW6El #execed"/>
    <s v="http://po.st/scms/OrMCe04Lcp0lOFmbAka8Um6V2jAD7SYdZTjvhHbnYZ0lOA/F8sXWU"/>
    <s v="po.st"/>
    <x v="11"/>
    <m/>
    <s v="http://pbs.twimg.com/profile_images/720701486418784257/ScrgFKdc_normal.jpg"/>
    <x v="181"/>
    <s v="https://twitter.com/#!/execedcourses/status/1096425768303747073"/>
    <m/>
    <m/>
    <s v="1096425768303747073"/>
    <m/>
    <b v="0"/>
    <n v="0"/>
    <s v=""/>
    <b v="0"/>
    <s v="en"/>
    <m/>
    <s v=""/>
    <b v="0"/>
    <n v="0"/>
    <s v=""/>
    <s v="ExecEd Navigator"/>
    <b v="0"/>
    <s v="1096425768303747073"/>
    <s v="Tweet"/>
    <n v="0"/>
    <n v="0"/>
    <m/>
    <m/>
    <m/>
    <m/>
    <m/>
    <m/>
    <m/>
    <m/>
    <n v="63"/>
    <s v="3"/>
    <s v="3"/>
    <n v="1"/>
    <n v="11.11111111111111"/>
    <n v="0"/>
    <n v="0"/>
    <n v="0"/>
    <n v="0"/>
    <n v="8"/>
    <n v="88.88888888888889"/>
    <n v="9"/>
  </r>
  <r>
    <s v="execedcourses"/>
    <s v="execedcourses"/>
    <m/>
    <m/>
    <m/>
    <m/>
    <m/>
    <m/>
    <m/>
    <m/>
    <s v="No"/>
    <n v="216"/>
    <m/>
    <m/>
    <x v="2"/>
    <d v="2019-02-15T22:15:27.000"/>
    <s v="Great #execed course by Center For Creative Leadership on #Leadership: https://t.co/8bn61cn5fO"/>
    <s v="http://po.st/scms/OrMCe04Lcp0lOFmbAka8Um6V2jAD7SYdZTjvhHbnYZ0lOA/r5OiYG"/>
    <s v="po.st"/>
    <x v="34"/>
    <m/>
    <s v="http://pbs.twimg.com/profile_images/720701486418784257/ScrgFKdc_normal.jpg"/>
    <x v="182"/>
    <s v="https://twitter.com/#!/execedcourses/status/1096533473425207296"/>
    <m/>
    <m/>
    <s v="1096533473425207296"/>
    <m/>
    <b v="0"/>
    <n v="0"/>
    <s v=""/>
    <b v="0"/>
    <s v="en"/>
    <m/>
    <s v=""/>
    <b v="0"/>
    <n v="0"/>
    <s v=""/>
    <s v="ExecEd Navigator"/>
    <b v="0"/>
    <s v="1096533473425207296"/>
    <s v="Tweet"/>
    <n v="0"/>
    <n v="0"/>
    <m/>
    <m/>
    <m/>
    <m/>
    <m/>
    <m/>
    <m/>
    <m/>
    <n v="63"/>
    <s v="3"/>
    <s v="3"/>
    <n v="2"/>
    <n v="20"/>
    <n v="0"/>
    <n v="0"/>
    <n v="0"/>
    <n v="0"/>
    <n v="8"/>
    <n v="80"/>
    <n v="10"/>
  </r>
  <r>
    <s v="execedcourses"/>
    <s v="execedcourses"/>
    <m/>
    <m/>
    <m/>
    <m/>
    <m/>
    <m/>
    <m/>
    <m/>
    <s v="No"/>
    <n v="217"/>
    <m/>
    <m/>
    <x v="2"/>
    <d v="2019-02-16T01:13:28.000"/>
    <s v="New #execed Human Resources course by Henley Business School : https://t.co/dJhGdZkuxQ"/>
    <s v="http://po.st/scms/OrMCe04Lcp0lOFmbAka8Um6V2jAD7SYdZTjvhHbnYZ0lOA/hmJFJU"/>
    <s v="po.st"/>
    <x v="11"/>
    <m/>
    <s v="http://pbs.twimg.com/profile_images/720701486418784257/ScrgFKdc_normal.jpg"/>
    <x v="183"/>
    <s v="https://twitter.com/#!/execedcourses/status/1096578271775342592"/>
    <m/>
    <m/>
    <s v="1096578271775342592"/>
    <m/>
    <b v="0"/>
    <n v="0"/>
    <s v=""/>
    <b v="0"/>
    <s v="en"/>
    <m/>
    <s v=""/>
    <b v="0"/>
    <n v="0"/>
    <s v=""/>
    <s v="ExecEd Navigator"/>
    <b v="0"/>
    <s v="1096578271775342592"/>
    <s v="Tweet"/>
    <n v="0"/>
    <n v="0"/>
    <m/>
    <m/>
    <m/>
    <m/>
    <m/>
    <m/>
    <m/>
    <m/>
    <n v="63"/>
    <s v="3"/>
    <s v="3"/>
    <n v="0"/>
    <n v="0"/>
    <n v="0"/>
    <n v="0"/>
    <n v="0"/>
    <n v="0"/>
    <n v="9"/>
    <n v="100"/>
    <n v="9"/>
  </r>
  <r>
    <s v="execedcourses"/>
    <s v="execedcourses"/>
    <m/>
    <m/>
    <m/>
    <m/>
    <m/>
    <m/>
    <m/>
    <m/>
    <s v="No"/>
    <n v="218"/>
    <m/>
    <m/>
    <x v="2"/>
    <d v="2019-02-16T08:29:27.000"/>
    <s v="Improve your Strategy skills w/ Understanding and Solving Complex Business Problems https://t.co/O1eT3idroI #execed"/>
    <s v="http://po.st/scms/OrMCe04Lcp0lOFmbAka8Um6V2jAD7SYdZTjvhHbnYZ0lOA/VnoG1n"/>
    <s v="po.st"/>
    <x v="11"/>
    <m/>
    <s v="http://pbs.twimg.com/profile_images/720701486418784257/ScrgFKdc_normal.jpg"/>
    <x v="184"/>
    <s v="https://twitter.com/#!/execedcourses/status/1096687994143002624"/>
    <m/>
    <m/>
    <s v="1096687994143002624"/>
    <m/>
    <b v="0"/>
    <n v="0"/>
    <s v=""/>
    <b v="0"/>
    <s v="en"/>
    <m/>
    <s v=""/>
    <b v="0"/>
    <n v="1"/>
    <s v=""/>
    <s v="ExecEd Navigator"/>
    <b v="0"/>
    <s v="1096687994143002624"/>
    <s v="Tweet"/>
    <n v="0"/>
    <n v="0"/>
    <m/>
    <m/>
    <m/>
    <m/>
    <m/>
    <m/>
    <m/>
    <m/>
    <n v="63"/>
    <s v="3"/>
    <s v="3"/>
    <n v="1"/>
    <n v="8.333333333333334"/>
    <n v="2"/>
    <n v="16.666666666666668"/>
    <n v="0"/>
    <n v="0"/>
    <n v="9"/>
    <n v="75"/>
    <n v="12"/>
  </r>
  <r>
    <s v="execedcourses"/>
    <s v="execedcourses"/>
    <m/>
    <m/>
    <m/>
    <m/>
    <m/>
    <m/>
    <m/>
    <m/>
    <s v="No"/>
    <n v="219"/>
    <m/>
    <m/>
    <x v="2"/>
    <d v="2019-02-16T09:13:28.000"/>
    <s v="New #execed Management course by University of Technology Sydney: https://t.co/YGZhwdQ4Vl"/>
    <s v="http://po.st/scms/OrMCe04Lcp0lOFmbAka8Um6V2jAD7SYdZTjvhHbnYZ0lOA/0Jvk3e"/>
    <s v="po.st"/>
    <x v="11"/>
    <m/>
    <s v="http://pbs.twimg.com/profile_images/720701486418784257/ScrgFKdc_normal.jpg"/>
    <x v="185"/>
    <s v="https://twitter.com/#!/execedcourses/status/1096699068342923265"/>
    <m/>
    <m/>
    <s v="1096699068342923265"/>
    <m/>
    <b v="0"/>
    <n v="0"/>
    <s v=""/>
    <b v="0"/>
    <s v="en"/>
    <m/>
    <s v=""/>
    <b v="0"/>
    <n v="0"/>
    <s v=""/>
    <s v="ExecEd Navigator"/>
    <b v="0"/>
    <s v="1096699068342923265"/>
    <s v="Tweet"/>
    <n v="0"/>
    <n v="0"/>
    <m/>
    <m/>
    <m/>
    <m/>
    <m/>
    <m/>
    <m/>
    <m/>
    <n v="63"/>
    <s v="3"/>
    <s v="3"/>
    <n v="0"/>
    <n v="0"/>
    <n v="0"/>
    <n v="0"/>
    <n v="0"/>
    <n v="0"/>
    <n v="9"/>
    <n v="100"/>
    <n v="9"/>
  </r>
  <r>
    <s v="execedcourses"/>
    <s v="execedcourses"/>
    <m/>
    <m/>
    <m/>
    <m/>
    <m/>
    <m/>
    <m/>
    <m/>
    <s v="No"/>
    <n v="220"/>
    <m/>
    <m/>
    <x v="2"/>
    <d v="2019-02-16T17:29:28.000"/>
    <s v="Great #execed course by EuroFinance on #Finance: https://t.co/bm32P7Uq6r"/>
    <s v="http://po.st/scms/OrMCe04Lcp0lOFmbAka8Um6V2jAD7SYdZTjvhHbnYZ0lOA/k5b9yF"/>
    <s v="po.st"/>
    <x v="64"/>
    <m/>
    <s v="http://pbs.twimg.com/profile_images/720701486418784257/ScrgFKdc_normal.jpg"/>
    <x v="186"/>
    <s v="https://twitter.com/#!/execedcourses/status/1096823892394401793"/>
    <m/>
    <m/>
    <s v="1096823892394401793"/>
    <m/>
    <b v="0"/>
    <n v="0"/>
    <s v=""/>
    <b v="0"/>
    <s v="en"/>
    <m/>
    <s v=""/>
    <b v="0"/>
    <n v="0"/>
    <s v=""/>
    <s v="ExecEd Navigator"/>
    <b v="0"/>
    <s v="1096823892394401793"/>
    <s v="Tweet"/>
    <n v="0"/>
    <n v="0"/>
    <m/>
    <m/>
    <m/>
    <m/>
    <m/>
    <m/>
    <m/>
    <m/>
    <n v="63"/>
    <s v="3"/>
    <s v="3"/>
    <n v="1"/>
    <n v="14.285714285714286"/>
    <n v="0"/>
    <n v="0"/>
    <n v="0"/>
    <n v="0"/>
    <n v="6"/>
    <n v="85.71428571428571"/>
    <n v="7"/>
  </r>
  <r>
    <s v="execedcourses"/>
    <s v="execedcourses"/>
    <m/>
    <m/>
    <m/>
    <m/>
    <m/>
    <m/>
    <m/>
    <m/>
    <s v="No"/>
    <n v="221"/>
    <m/>
    <m/>
    <x v="2"/>
    <d v="2019-02-16T19:29:28.000"/>
    <s v="Improve your Negotiation skills w/ Negotiation Dynamics https://t.co/YkbkMLAJal #execed"/>
    <s v="http://po.st/scms/OrMCe04Lcp0lOFmbAka8Um6V2jAD7SYdZTjvhHbnYZ0lOA/oC7D4N"/>
    <s v="po.st"/>
    <x v="11"/>
    <m/>
    <s v="http://pbs.twimg.com/profile_images/720701486418784257/ScrgFKdc_normal.jpg"/>
    <x v="187"/>
    <s v="https://twitter.com/#!/execedcourses/status/1096854090561183744"/>
    <m/>
    <m/>
    <s v="1096854090561183744"/>
    <m/>
    <b v="0"/>
    <n v="0"/>
    <s v=""/>
    <b v="0"/>
    <s v="en"/>
    <m/>
    <s v=""/>
    <b v="0"/>
    <n v="0"/>
    <s v=""/>
    <s v="ExecEd Navigator"/>
    <b v="0"/>
    <s v="1096854090561183744"/>
    <s v="Tweet"/>
    <n v="0"/>
    <n v="0"/>
    <m/>
    <m/>
    <m/>
    <m/>
    <m/>
    <m/>
    <m/>
    <m/>
    <n v="63"/>
    <s v="3"/>
    <s v="3"/>
    <n v="1"/>
    <n v="12.5"/>
    <n v="0"/>
    <n v="0"/>
    <n v="0"/>
    <n v="0"/>
    <n v="7"/>
    <n v="87.5"/>
    <n v="8"/>
  </r>
  <r>
    <s v="execedcourses"/>
    <s v="execedcourses"/>
    <m/>
    <m/>
    <m/>
    <m/>
    <m/>
    <m/>
    <m/>
    <m/>
    <s v="No"/>
    <n v="222"/>
    <m/>
    <m/>
    <x v="2"/>
    <d v="2019-02-16T22:15:29.000"/>
    <s v="Improve your Communication skills w/ Public Speaking Part 2: Developing Compelling Content https://t.co/QnnMghyrak #execed"/>
    <s v="http://po.st/scms/OrMCe04Lcp0lOFmbAka8Um6V2jAD7SYdZTjvhHbnYZ0lOA/Do9wCY"/>
    <s v="po.st"/>
    <x v="11"/>
    <m/>
    <s v="http://pbs.twimg.com/profile_images/720701486418784257/ScrgFKdc_normal.jpg"/>
    <x v="188"/>
    <s v="https://twitter.com/#!/execedcourses/status/1096895870765719552"/>
    <m/>
    <m/>
    <s v="1096895870765719552"/>
    <m/>
    <b v="0"/>
    <n v="0"/>
    <s v=""/>
    <b v="0"/>
    <s v="en"/>
    <m/>
    <s v=""/>
    <b v="0"/>
    <n v="0"/>
    <s v=""/>
    <s v="ExecEd Navigator"/>
    <b v="0"/>
    <s v="1096895870765719552"/>
    <s v="Tweet"/>
    <n v="0"/>
    <n v="0"/>
    <m/>
    <m/>
    <m/>
    <m/>
    <m/>
    <m/>
    <m/>
    <m/>
    <n v="63"/>
    <s v="3"/>
    <s v="3"/>
    <n v="1"/>
    <n v="7.6923076923076925"/>
    <n v="0"/>
    <n v="0"/>
    <n v="0"/>
    <n v="0"/>
    <n v="12"/>
    <n v="92.3076923076923"/>
    <n v="13"/>
  </r>
  <r>
    <s v="execedcourses"/>
    <s v="execedcourses"/>
    <m/>
    <m/>
    <m/>
    <m/>
    <m/>
    <m/>
    <m/>
    <m/>
    <s v="No"/>
    <n v="223"/>
    <m/>
    <m/>
    <x v="2"/>
    <d v="2019-02-17T03:07:30.000"/>
    <s v="Improve your Leadership skills w/ Maximizing Your Leadership Potential https://t.co/bqshMsx84G #execed"/>
    <s v="http://po.st/scms/OrMCe04Lcp0lOFmbAka8Um6V2jAD7SYdZTjvhHbnYZ0lOA/Bky4cF"/>
    <s v="po.st"/>
    <x v="11"/>
    <m/>
    <s v="http://pbs.twimg.com/profile_images/720701486418784257/ScrgFKdc_normal.jpg"/>
    <x v="189"/>
    <s v="https://twitter.com/#!/execedcourses/status/1096969360030130176"/>
    <m/>
    <m/>
    <s v="1096969360030130176"/>
    <m/>
    <b v="0"/>
    <n v="0"/>
    <s v=""/>
    <b v="0"/>
    <s v="en"/>
    <m/>
    <s v=""/>
    <b v="0"/>
    <n v="0"/>
    <s v=""/>
    <s v="ExecEd Navigator"/>
    <b v="0"/>
    <s v="1096969360030130176"/>
    <s v="Tweet"/>
    <n v="0"/>
    <n v="0"/>
    <m/>
    <m/>
    <m/>
    <m/>
    <m/>
    <m/>
    <m/>
    <m/>
    <n v="63"/>
    <s v="3"/>
    <s v="3"/>
    <n v="1"/>
    <n v="10"/>
    <n v="0"/>
    <n v="0"/>
    <n v="0"/>
    <n v="0"/>
    <n v="9"/>
    <n v="90"/>
    <n v="10"/>
  </r>
  <r>
    <s v="execedcourses"/>
    <s v="execedcourses"/>
    <m/>
    <m/>
    <m/>
    <m/>
    <m/>
    <m/>
    <m/>
    <m/>
    <s v="No"/>
    <n v="224"/>
    <m/>
    <m/>
    <x v="2"/>
    <d v="2019-02-17T06:29:29.000"/>
    <s v="New #execed Marketing course by Vlerick Business School: https://t.co/22ZV3kD3TB"/>
    <s v="http://po.st/scms/OrMCe04Lcp0lOFmbAka8Um6V2jAD7SYdZTjvhHbnYZ0lOA/Glhu58"/>
    <s v="po.st"/>
    <x v="11"/>
    <m/>
    <s v="http://pbs.twimg.com/profile_images/720701486418784257/ScrgFKdc_normal.jpg"/>
    <x v="190"/>
    <s v="https://twitter.com/#!/execedcourses/status/1097020190611525632"/>
    <m/>
    <m/>
    <s v="1097020190611525632"/>
    <m/>
    <b v="0"/>
    <n v="0"/>
    <s v=""/>
    <b v="0"/>
    <s v="en"/>
    <m/>
    <s v=""/>
    <b v="0"/>
    <n v="0"/>
    <s v=""/>
    <s v="ExecEd Navigator"/>
    <b v="0"/>
    <s v="1097020190611525632"/>
    <s v="Tweet"/>
    <n v="0"/>
    <n v="0"/>
    <m/>
    <m/>
    <m/>
    <m/>
    <m/>
    <m/>
    <m/>
    <m/>
    <n v="63"/>
    <s v="3"/>
    <s v="3"/>
    <n v="0"/>
    <n v="0"/>
    <n v="0"/>
    <n v="0"/>
    <n v="0"/>
    <n v="0"/>
    <n v="8"/>
    <n v="100"/>
    <n v="8"/>
  </r>
  <r>
    <s v="execedcourses"/>
    <s v="execedcourses"/>
    <m/>
    <m/>
    <m/>
    <m/>
    <m/>
    <m/>
    <m/>
    <m/>
    <s v="No"/>
    <n v="225"/>
    <m/>
    <m/>
    <x v="2"/>
    <d v="2019-02-17T11:13:29.000"/>
    <s v="Great #execed course by McCombs School of Business on #Leadership: https://t.co/0owXSof7EQ"/>
    <s v="http://po.st/scms/OrMCe04Lcp0lOFmbAka8Um6V2jAD7SYdZTjvhHbnYZ0lOA/ywZxlV"/>
    <s v="po.st"/>
    <x v="34"/>
    <m/>
    <s v="http://pbs.twimg.com/profile_images/720701486418784257/ScrgFKdc_normal.jpg"/>
    <x v="191"/>
    <s v="https://twitter.com/#!/execedcourses/status/1097091662549905409"/>
    <m/>
    <m/>
    <s v="1097091662549905409"/>
    <m/>
    <b v="0"/>
    <n v="1"/>
    <s v=""/>
    <b v="0"/>
    <s v="en"/>
    <m/>
    <s v=""/>
    <b v="0"/>
    <n v="1"/>
    <s v=""/>
    <s v="ExecEd Navigator"/>
    <b v="0"/>
    <s v="1097091662549905409"/>
    <s v="Tweet"/>
    <n v="0"/>
    <n v="0"/>
    <m/>
    <m/>
    <m/>
    <m/>
    <m/>
    <m/>
    <m/>
    <m/>
    <n v="63"/>
    <s v="3"/>
    <s v="3"/>
    <n v="1"/>
    <n v="10"/>
    <n v="0"/>
    <n v="0"/>
    <n v="0"/>
    <n v="0"/>
    <n v="9"/>
    <n v="90"/>
    <n v="10"/>
  </r>
  <r>
    <s v="execedcourses"/>
    <s v="execedcourses"/>
    <m/>
    <m/>
    <m/>
    <m/>
    <m/>
    <m/>
    <m/>
    <m/>
    <s v="No"/>
    <n v="226"/>
    <m/>
    <m/>
    <x v="2"/>
    <d v="2019-02-17T16:13:29.000"/>
    <s v="Great #execed course by David Eccles School of Business on #Women's Leadership: https://t.co/KUTdTSZaGr"/>
    <s v="http://po.st/scms/OrMCe04Lcp0lOFmbAka8Um6V2jAD7SYdZTjvhHbnYZ0lOA/cPFCVE"/>
    <s v="po.st"/>
    <x v="63"/>
    <m/>
    <s v="http://pbs.twimg.com/profile_images/720701486418784257/ScrgFKdc_normal.jpg"/>
    <x v="192"/>
    <s v="https://twitter.com/#!/execedcourses/status/1097167159413731329"/>
    <m/>
    <m/>
    <s v="1097167159413731329"/>
    <m/>
    <b v="0"/>
    <n v="0"/>
    <s v=""/>
    <b v="0"/>
    <s v="en"/>
    <m/>
    <s v=""/>
    <b v="0"/>
    <n v="0"/>
    <s v=""/>
    <s v="ExecEd Navigator"/>
    <b v="0"/>
    <s v="1097167159413731329"/>
    <s v="Tweet"/>
    <n v="0"/>
    <n v="0"/>
    <m/>
    <m/>
    <m/>
    <m/>
    <m/>
    <m/>
    <m/>
    <m/>
    <n v="63"/>
    <s v="3"/>
    <s v="3"/>
    <n v="1"/>
    <n v="8.333333333333334"/>
    <n v="0"/>
    <n v="0"/>
    <n v="0"/>
    <n v="0"/>
    <n v="11"/>
    <n v="91.66666666666667"/>
    <n v="12"/>
  </r>
  <r>
    <s v="execedcourses"/>
    <s v="execedcourses"/>
    <m/>
    <m/>
    <m/>
    <m/>
    <m/>
    <m/>
    <m/>
    <m/>
    <s v="No"/>
    <n v="227"/>
    <m/>
    <m/>
    <x v="2"/>
    <d v="2019-02-17T20:07:31.000"/>
    <s v="Great #execed course by Macquarie Graduate School of Management on #Leadership: https://t.co/dy2WTy8d3A"/>
    <s v="http://po.st/scms/OrMCe04Lcp0lOFmbAka8Um6V2jAD7SYdZTjvhHbnYZ0lOA/Sc47zA"/>
    <s v="po.st"/>
    <x v="34"/>
    <m/>
    <s v="http://pbs.twimg.com/profile_images/720701486418784257/ScrgFKdc_normal.jpg"/>
    <x v="193"/>
    <s v="https://twitter.com/#!/execedcourses/status/1097226053045575680"/>
    <m/>
    <m/>
    <s v="1097226053045575680"/>
    <m/>
    <b v="0"/>
    <n v="0"/>
    <s v=""/>
    <b v="0"/>
    <s v="en"/>
    <m/>
    <s v=""/>
    <b v="0"/>
    <n v="0"/>
    <s v=""/>
    <s v="ExecEd Navigator"/>
    <b v="0"/>
    <s v="1097226053045575680"/>
    <s v="Tweet"/>
    <n v="0"/>
    <n v="0"/>
    <m/>
    <m/>
    <m/>
    <m/>
    <m/>
    <m/>
    <m/>
    <m/>
    <n v="63"/>
    <s v="3"/>
    <s v="3"/>
    <n v="1"/>
    <n v="9.090909090909092"/>
    <n v="0"/>
    <n v="0"/>
    <n v="0"/>
    <n v="0"/>
    <n v="10"/>
    <n v="90.9090909090909"/>
    <n v="11"/>
  </r>
  <r>
    <s v="execedcourses"/>
    <s v="execedcourses"/>
    <m/>
    <m/>
    <m/>
    <m/>
    <m/>
    <m/>
    <m/>
    <m/>
    <s v="No"/>
    <n v="228"/>
    <m/>
    <m/>
    <x v="2"/>
    <d v="2019-02-17T21:13:30.000"/>
    <s v="Improve your Finance skills w/ Financial Management for Non-Financial Managers https://t.co/2z0Y8lyWBb #execed"/>
    <s v="http://po.st/scms/OrMCe04Lcp0lOFmbAka8Um6V2jAD7SYdZTjvhHbnYZ0lOA/qUKuG8"/>
    <s v="po.st"/>
    <x v="11"/>
    <m/>
    <s v="http://pbs.twimg.com/profile_images/720701486418784257/ScrgFKdc_normal.jpg"/>
    <x v="194"/>
    <s v="https://twitter.com/#!/execedcourses/status/1097242659393945601"/>
    <m/>
    <m/>
    <s v="1097242659393945601"/>
    <m/>
    <b v="0"/>
    <n v="0"/>
    <s v=""/>
    <b v="0"/>
    <s v="en"/>
    <m/>
    <s v=""/>
    <b v="0"/>
    <n v="0"/>
    <s v=""/>
    <s v="ExecEd Navigator"/>
    <b v="0"/>
    <s v="1097242659393945601"/>
    <s v="Tweet"/>
    <n v="0"/>
    <n v="0"/>
    <m/>
    <m/>
    <m/>
    <m/>
    <m/>
    <m/>
    <m/>
    <m/>
    <n v="63"/>
    <s v="3"/>
    <s v="3"/>
    <n v="1"/>
    <n v="8.333333333333334"/>
    <n v="0"/>
    <n v="0"/>
    <n v="0"/>
    <n v="0"/>
    <n v="11"/>
    <n v="91.66666666666667"/>
    <n v="12"/>
  </r>
  <r>
    <s v="execedcourses"/>
    <s v="execedcourses"/>
    <m/>
    <m/>
    <m/>
    <m/>
    <m/>
    <m/>
    <m/>
    <m/>
    <s v="No"/>
    <n v="229"/>
    <m/>
    <m/>
    <x v="2"/>
    <d v="2019-02-18T05:15:30.000"/>
    <s v="Great #execed course by Boston Business School on #Leadership: https://t.co/niVhOnGYdt"/>
    <s v="http://po.st/scms/OrMCe04Lcp0lOFmbAka8Um6V2jAD7SYdZTjvhHbnYZ0lOA/2uWEKM"/>
    <s v="po.st"/>
    <x v="34"/>
    <m/>
    <s v="http://pbs.twimg.com/profile_images/720701486418784257/ScrgFKdc_normal.jpg"/>
    <x v="195"/>
    <s v="https://twitter.com/#!/execedcourses/status/1097363960737583105"/>
    <m/>
    <m/>
    <s v="1097363960737583105"/>
    <m/>
    <b v="0"/>
    <n v="0"/>
    <s v=""/>
    <b v="0"/>
    <s v="en"/>
    <m/>
    <s v=""/>
    <b v="0"/>
    <n v="0"/>
    <s v=""/>
    <s v="ExecEd Navigator"/>
    <b v="0"/>
    <s v="1097363960737583105"/>
    <s v="Tweet"/>
    <n v="0"/>
    <n v="0"/>
    <m/>
    <m/>
    <m/>
    <m/>
    <m/>
    <m/>
    <m/>
    <m/>
    <n v="63"/>
    <s v="3"/>
    <s v="3"/>
    <n v="1"/>
    <n v="11.11111111111111"/>
    <n v="0"/>
    <n v="0"/>
    <n v="0"/>
    <n v="0"/>
    <n v="8"/>
    <n v="88.88888888888889"/>
    <n v="9"/>
  </r>
  <r>
    <s v="execedcourses"/>
    <s v="execedcourses"/>
    <m/>
    <m/>
    <m/>
    <m/>
    <m/>
    <m/>
    <m/>
    <m/>
    <s v="No"/>
    <n v="230"/>
    <m/>
    <m/>
    <x v="2"/>
    <d v="2019-02-19T08:29:32.000"/>
    <s v="Improve your Leadership skills w/ The Influential Leader https://t.co/Gy9RtDIGxe #execed"/>
    <s v="http://po.st/scms/OrMCe04Lcp0lOFmbAka8Um6V2jAD7SYdZTjvhHbnYZ0lOA/uYzCXH"/>
    <s v="po.st"/>
    <x v="11"/>
    <m/>
    <s v="http://pbs.twimg.com/profile_images/720701486418784257/ScrgFKdc_normal.jpg"/>
    <x v="196"/>
    <s v="https://twitter.com/#!/execedcourses/status/1097775175662108672"/>
    <m/>
    <m/>
    <s v="1097775175662108672"/>
    <m/>
    <b v="0"/>
    <n v="0"/>
    <s v=""/>
    <b v="0"/>
    <s v="en"/>
    <m/>
    <s v=""/>
    <b v="0"/>
    <n v="0"/>
    <s v=""/>
    <s v="ExecEd Navigator"/>
    <b v="0"/>
    <s v="1097775175662108672"/>
    <s v="Tweet"/>
    <n v="0"/>
    <n v="0"/>
    <m/>
    <m/>
    <m/>
    <m/>
    <m/>
    <m/>
    <m/>
    <m/>
    <n v="63"/>
    <s v="3"/>
    <s v="3"/>
    <n v="2"/>
    <n v="22.22222222222222"/>
    <n v="0"/>
    <n v="0"/>
    <n v="0"/>
    <n v="0"/>
    <n v="7"/>
    <n v="77.77777777777777"/>
    <n v="9"/>
  </r>
  <r>
    <s v="execedcourses"/>
    <s v="execedcourses"/>
    <m/>
    <m/>
    <m/>
    <m/>
    <m/>
    <m/>
    <m/>
    <m/>
    <s v="No"/>
    <n v="231"/>
    <m/>
    <m/>
    <x v="2"/>
    <d v="2019-02-19T15:07:34.000"/>
    <s v="New #execed Sales course by Gordon Institute of Business Science: https://t.co/QiF5cFtpeK"/>
    <s v="http://po.st/scms/OrMCe04Lcp0lOFmbAka8Um6V2jAD7SYdZTjvhHbnYZ0lOA/LVJl2C"/>
    <s v="po.st"/>
    <x v="11"/>
    <m/>
    <s v="http://pbs.twimg.com/profile_images/720701486418784257/ScrgFKdc_normal.jpg"/>
    <x v="197"/>
    <s v="https://twitter.com/#!/execedcourses/status/1097875344424460290"/>
    <m/>
    <m/>
    <s v="1097875344424460290"/>
    <m/>
    <b v="0"/>
    <n v="0"/>
    <s v=""/>
    <b v="0"/>
    <s v="en"/>
    <m/>
    <s v=""/>
    <b v="0"/>
    <n v="0"/>
    <s v=""/>
    <s v="ExecEd Navigator"/>
    <b v="0"/>
    <s v="1097875344424460290"/>
    <s v="Tweet"/>
    <n v="0"/>
    <n v="0"/>
    <m/>
    <m/>
    <m/>
    <m/>
    <m/>
    <m/>
    <m/>
    <m/>
    <n v="63"/>
    <s v="3"/>
    <s v="3"/>
    <n v="0"/>
    <n v="0"/>
    <n v="0"/>
    <n v="0"/>
    <n v="0"/>
    <n v="0"/>
    <n v="10"/>
    <n v="100"/>
    <n v="10"/>
  </r>
  <r>
    <s v="execedcourses"/>
    <s v="execedcourses"/>
    <m/>
    <m/>
    <m/>
    <m/>
    <m/>
    <m/>
    <m/>
    <m/>
    <s v="No"/>
    <n v="232"/>
    <m/>
    <m/>
    <x v="2"/>
    <d v="2019-02-19T16:13:32.000"/>
    <s v="New #execed Women's Leadership course by Harvard Business School: https://t.co/V5uiMdFGYk"/>
    <s v="http://po.st/scms/OrMCe04Lcp0lOFmbAka8Um6V2jAD7SYdZTjvhHbnYZ0lOA/XDrBPh"/>
    <s v="po.st"/>
    <x v="11"/>
    <m/>
    <s v="http://pbs.twimg.com/profile_images/720701486418784257/ScrgFKdc_normal.jpg"/>
    <x v="198"/>
    <s v="https://twitter.com/#!/execedcourses/status/1097891945991393281"/>
    <m/>
    <m/>
    <s v="1097891945991393281"/>
    <m/>
    <b v="0"/>
    <n v="0"/>
    <s v=""/>
    <b v="0"/>
    <s v="en"/>
    <m/>
    <s v=""/>
    <b v="0"/>
    <n v="0"/>
    <s v=""/>
    <s v="ExecEd Navigator"/>
    <b v="0"/>
    <s v="1097891945991393281"/>
    <s v="Tweet"/>
    <n v="0"/>
    <n v="0"/>
    <m/>
    <m/>
    <m/>
    <m/>
    <m/>
    <m/>
    <m/>
    <m/>
    <n v="63"/>
    <s v="3"/>
    <s v="3"/>
    <n v="0"/>
    <n v="0"/>
    <n v="0"/>
    <n v="0"/>
    <n v="0"/>
    <n v="0"/>
    <n v="9"/>
    <n v="100"/>
    <n v="9"/>
  </r>
  <r>
    <s v="execedcourses"/>
    <s v="execedcourses"/>
    <m/>
    <m/>
    <m/>
    <m/>
    <m/>
    <m/>
    <m/>
    <m/>
    <s v="No"/>
    <n v="233"/>
    <m/>
    <m/>
    <x v="2"/>
    <d v="2019-02-19T18:15:33.000"/>
    <s v="Great #execed course by The London School of Economics and Political Science on #Strategy: https://t.co/C12Sofrh5k"/>
    <s v="http://po.st/scms/OrMCe04Lcp0lOFmbAka8Um6V2jAD7SYdZTjvhHbnYZ0lOA/HPHyKy"/>
    <s v="po.st"/>
    <x v="67"/>
    <m/>
    <s v="http://pbs.twimg.com/profile_images/720701486418784257/ScrgFKdc_normal.jpg"/>
    <x v="199"/>
    <s v="https://twitter.com/#!/execedcourses/status/1097922651308273664"/>
    <m/>
    <m/>
    <s v="1097922651308273664"/>
    <m/>
    <b v="0"/>
    <n v="0"/>
    <s v=""/>
    <b v="0"/>
    <s v="en"/>
    <m/>
    <s v=""/>
    <b v="0"/>
    <n v="0"/>
    <s v=""/>
    <s v="ExecEd Navigator"/>
    <b v="0"/>
    <s v="1097922651308273664"/>
    <s v="Tweet"/>
    <n v="0"/>
    <n v="0"/>
    <m/>
    <m/>
    <m/>
    <m/>
    <m/>
    <m/>
    <m/>
    <m/>
    <n v="63"/>
    <s v="3"/>
    <s v="3"/>
    <n v="1"/>
    <n v="7.142857142857143"/>
    <n v="0"/>
    <n v="0"/>
    <n v="0"/>
    <n v="0"/>
    <n v="13"/>
    <n v="92.85714285714286"/>
    <n v="14"/>
  </r>
  <r>
    <s v="execedcourses"/>
    <s v="execedcourses"/>
    <m/>
    <m/>
    <m/>
    <m/>
    <m/>
    <m/>
    <m/>
    <m/>
    <s v="No"/>
    <n v="234"/>
    <m/>
    <m/>
    <x v="2"/>
    <d v="2019-02-19T19:29:33.000"/>
    <s v="New #execed Innovation course by MIT Sloan School of Management: https://t.co/hZk4JUs9mn"/>
    <s v="http://po.st/scms/OrMCe04Lcp0lOFmbAka8Um6V2jAD7SYdZTjvhHbnYZ0lOA/rY1w2D"/>
    <s v="po.st"/>
    <x v="11"/>
    <m/>
    <s v="http://pbs.twimg.com/profile_images/720701486418784257/ScrgFKdc_normal.jpg"/>
    <x v="200"/>
    <s v="https://twitter.com/#!/execedcourses/status/1097941273711849472"/>
    <m/>
    <m/>
    <s v="1097941273711849472"/>
    <m/>
    <b v="0"/>
    <n v="0"/>
    <s v=""/>
    <b v="0"/>
    <s v="en"/>
    <m/>
    <s v=""/>
    <b v="0"/>
    <n v="0"/>
    <s v=""/>
    <s v="ExecEd Navigator"/>
    <b v="0"/>
    <s v="1097941273711849472"/>
    <s v="Tweet"/>
    <n v="0"/>
    <n v="0"/>
    <m/>
    <m/>
    <m/>
    <m/>
    <m/>
    <m/>
    <m/>
    <m/>
    <n v="63"/>
    <s v="3"/>
    <s v="3"/>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51">
    <i>
      <x v="1"/>
    </i>
    <i r="1">
      <x v="1"/>
    </i>
    <i r="2">
      <x v="28"/>
    </i>
    <i r="3">
      <x v="7"/>
    </i>
    <i r="2">
      <x v="30"/>
    </i>
    <i r="3">
      <x v="14"/>
    </i>
    <i r="3">
      <x v="15"/>
    </i>
    <i r="1">
      <x v="2"/>
    </i>
    <i r="2">
      <x v="36"/>
    </i>
    <i r="3">
      <x v="7"/>
    </i>
    <i r="3">
      <x v="18"/>
    </i>
    <i r="2">
      <x v="37"/>
    </i>
    <i r="3">
      <x v="2"/>
    </i>
    <i r="3">
      <x v="3"/>
    </i>
    <i r="3">
      <x v="7"/>
    </i>
    <i r="3">
      <x v="9"/>
    </i>
    <i r="3">
      <x v="10"/>
    </i>
    <i r="3">
      <x v="11"/>
    </i>
    <i r="3">
      <x v="13"/>
    </i>
    <i r="3">
      <x v="18"/>
    </i>
    <i r="3">
      <x v="23"/>
    </i>
    <i r="2">
      <x v="38"/>
    </i>
    <i r="3">
      <x v="6"/>
    </i>
    <i r="3">
      <x v="7"/>
    </i>
    <i r="3">
      <x v="10"/>
    </i>
    <i r="3">
      <x v="11"/>
    </i>
    <i r="3">
      <x v="14"/>
    </i>
    <i r="3">
      <x v="15"/>
    </i>
    <i r="3">
      <x v="17"/>
    </i>
    <i r="3">
      <x v="18"/>
    </i>
    <i r="3">
      <x v="19"/>
    </i>
    <i r="3">
      <x v="20"/>
    </i>
    <i r="2">
      <x v="39"/>
    </i>
    <i r="3">
      <x v="1"/>
    </i>
    <i r="3">
      <x v="7"/>
    </i>
    <i r="3">
      <x v="11"/>
    </i>
    <i r="3">
      <x v="12"/>
    </i>
    <i r="3">
      <x v="15"/>
    </i>
    <i r="3">
      <x v="18"/>
    </i>
    <i r="3">
      <x v="20"/>
    </i>
    <i r="3">
      <x v="21"/>
    </i>
    <i r="3">
      <x v="22"/>
    </i>
    <i r="2">
      <x v="40"/>
    </i>
    <i r="3">
      <x v="13"/>
    </i>
    <i r="3">
      <x v="17"/>
    </i>
    <i r="3">
      <x v="22"/>
    </i>
    <i r="2">
      <x v="41"/>
    </i>
    <i r="3">
      <x v="8"/>
    </i>
    <i r="3">
      <x v="10"/>
    </i>
    <i r="3">
      <x v="11"/>
    </i>
    <i r="3">
      <x v="13"/>
    </i>
    <i r="3">
      <x v="17"/>
    </i>
    <i r="3">
      <x v="18"/>
    </i>
    <i r="3">
      <x v="20"/>
    </i>
    <i r="3">
      <x v="21"/>
    </i>
    <i r="2">
      <x v="42"/>
    </i>
    <i r="3">
      <x v="2"/>
    </i>
    <i r="3">
      <x v="5"/>
    </i>
    <i r="3">
      <x v="7"/>
    </i>
    <i r="3">
      <x v="10"/>
    </i>
    <i r="3">
      <x v="11"/>
    </i>
    <i r="3">
      <x v="13"/>
    </i>
    <i r="3">
      <x v="15"/>
    </i>
    <i r="3">
      <x v="18"/>
    </i>
    <i r="3">
      <x v="21"/>
    </i>
    <i r="3">
      <x v="22"/>
    </i>
    <i r="3">
      <x v="24"/>
    </i>
    <i r="2">
      <x v="43"/>
    </i>
    <i r="3">
      <x v="2"/>
    </i>
    <i r="3">
      <x v="3"/>
    </i>
    <i r="3">
      <x v="7"/>
    </i>
    <i r="3">
      <x v="8"/>
    </i>
    <i r="3">
      <x v="11"/>
    </i>
    <i r="3">
      <x v="12"/>
    </i>
    <i r="3">
      <x v="16"/>
    </i>
    <i r="3">
      <x v="18"/>
    </i>
    <i r="3">
      <x v="19"/>
    </i>
    <i r="3">
      <x v="20"/>
    </i>
    <i r="3">
      <x v="21"/>
    </i>
    <i r="3">
      <x v="23"/>
    </i>
    <i r="2">
      <x v="44"/>
    </i>
    <i r="3">
      <x v="1"/>
    </i>
    <i r="3">
      <x v="7"/>
    </i>
    <i r="3">
      <x v="8"/>
    </i>
    <i r="3">
      <x v="9"/>
    </i>
    <i r="3">
      <x v="10"/>
    </i>
    <i r="3">
      <x v="11"/>
    </i>
    <i r="3">
      <x v="13"/>
    </i>
    <i r="3">
      <x v="15"/>
    </i>
    <i r="3">
      <x v="16"/>
    </i>
    <i r="3">
      <x v="18"/>
    </i>
    <i r="3">
      <x v="19"/>
    </i>
    <i r="3">
      <x v="20"/>
    </i>
    <i r="3">
      <x v="23"/>
    </i>
    <i r="2">
      <x v="45"/>
    </i>
    <i r="3">
      <x v="2"/>
    </i>
    <i r="3">
      <x v="7"/>
    </i>
    <i r="3">
      <x v="8"/>
    </i>
    <i r="3">
      <x v="10"/>
    </i>
    <i r="3">
      <x v="12"/>
    </i>
    <i r="3">
      <x v="17"/>
    </i>
    <i r="3">
      <x v="18"/>
    </i>
    <i r="3">
      <x v="19"/>
    </i>
    <i r="2">
      <x v="46"/>
    </i>
    <i r="3">
      <x v="4"/>
    </i>
    <i r="3">
      <x v="7"/>
    </i>
    <i r="3">
      <x v="8"/>
    </i>
    <i r="3">
      <x v="12"/>
    </i>
    <i r="3">
      <x v="16"/>
    </i>
    <i r="3">
      <x v="18"/>
    </i>
    <i r="3">
      <x v="19"/>
    </i>
    <i r="3">
      <x v="22"/>
    </i>
    <i r="3">
      <x v="23"/>
    </i>
    <i r="2">
      <x v="47"/>
    </i>
    <i r="3">
      <x v="2"/>
    </i>
    <i r="3">
      <x v="8"/>
    </i>
    <i r="3">
      <x v="9"/>
    </i>
    <i r="3">
      <x v="10"/>
    </i>
    <i r="3">
      <x v="11"/>
    </i>
    <i r="3">
      <x v="12"/>
    </i>
    <i r="3">
      <x v="13"/>
    </i>
    <i r="3">
      <x v="14"/>
    </i>
    <i r="3">
      <x v="15"/>
    </i>
    <i r="3">
      <x v="17"/>
    </i>
    <i r="3">
      <x v="18"/>
    </i>
    <i r="3">
      <x v="20"/>
    </i>
    <i r="3">
      <x v="23"/>
    </i>
    <i r="2">
      <x v="48"/>
    </i>
    <i r="3">
      <x v="4"/>
    </i>
    <i r="3">
      <x v="7"/>
    </i>
    <i r="3">
      <x v="12"/>
    </i>
    <i r="3">
      <x v="17"/>
    </i>
    <i r="3">
      <x v="19"/>
    </i>
    <i r="3">
      <x v="21"/>
    </i>
    <i r="3">
      <x v="22"/>
    </i>
    <i r="2">
      <x v="49"/>
    </i>
    <i r="3">
      <x v="6"/>
    </i>
    <i r="3">
      <x v="7"/>
    </i>
    <i r="3">
      <x v="8"/>
    </i>
    <i r="3">
      <x v="13"/>
    </i>
    <i r="3">
      <x v="18"/>
    </i>
    <i r="2">
      <x v="50"/>
    </i>
    <i r="3">
      <x v="7"/>
    </i>
    <i r="3">
      <x v="9"/>
    </i>
    <i r="3">
      <x v="13"/>
    </i>
    <i r="3">
      <x v="16"/>
    </i>
    <i r="3">
      <x v="17"/>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8">
        <i x="12" s="1"/>
        <i x="24" s="1"/>
        <i x="58" s="1"/>
        <i x="17" s="1"/>
        <i x="16" s="1"/>
        <i x="5" s="1"/>
        <i x="29" s="1"/>
        <i x="41" s="1"/>
        <i x="55" s="1"/>
        <i x="62" s="1"/>
        <i x="23" s="1"/>
        <i x="21" s="1"/>
        <i x="20" s="1"/>
        <i x="51" s="1"/>
        <i x="11" s="1"/>
        <i x="64" s="1"/>
        <i x="52" s="1"/>
        <i x="66" s="1"/>
        <i x="38" s="1"/>
        <i x="34" s="1"/>
        <i x="65" s="1"/>
        <i x="67" s="1"/>
        <i x="32" s="1"/>
        <i x="63" s="1"/>
        <i x="48" s="1"/>
        <i x="18" s="1"/>
        <i x="15" s="1"/>
        <i x="47" s="1"/>
        <i x="46" s="1"/>
        <i x="6" s="1"/>
        <i x="60" s="1"/>
        <i x="59" s="1"/>
        <i x="27" s="1"/>
        <i x="4" s="1"/>
        <i x="37" s="1"/>
        <i x="28" s="1"/>
        <i x="31" s="1"/>
        <i x="30" s="1"/>
        <i x="35" s="1"/>
        <i x="40" s="1"/>
        <i x="36" s="1"/>
        <i x="19" s="1"/>
        <i x="57" s="1"/>
        <i x="56" s="1"/>
        <i x="22" s="1"/>
        <i x="13" s="1"/>
        <i x="44" s="1"/>
        <i x="54" s="1"/>
        <i x="26" s="1"/>
        <i x="9" s="1"/>
        <i x="2" s="1"/>
        <i x="0" s="1"/>
        <i x="39" s="1"/>
        <i x="45" s="1"/>
        <i x="61" s="1"/>
        <i x="49" s="1"/>
        <i x="3" s="1"/>
        <i x="50" s="1"/>
        <i x="10" s="1"/>
        <i x="53" s="1"/>
        <i x="14" s="1"/>
        <i x="43" s="1"/>
        <i x="8" s="1"/>
        <i x="7" s="1"/>
        <i x="33" s="1"/>
        <i x="42" s="1"/>
        <i x="2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4" totalsRowShown="0" headerRowDxfId="492" dataDxfId="491">
  <autoFilter ref="A2:BL23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0" totalsRowShown="0" headerRowDxfId="362" dataDxfId="361">
  <autoFilter ref="A2:C20"/>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229" dataDxfId="228">
  <autoFilter ref="A70:V80"/>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82" dataDxfId="181">
  <autoFilter ref="A83:V93"/>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0" totalsRowShown="0" headerRowDxfId="439" dataDxfId="438">
  <autoFilter ref="A2:BS9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47" totalsRowShown="0" headerRowDxfId="147" dataDxfId="146">
  <autoFilter ref="A1:G94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57" totalsRowShown="0" headerRowDxfId="138" dataDxfId="137">
  <autoFilter ref="A1:L105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03" totalsRowShown="0" headerRowDxfId="64" dataDxfId="63">
  <autoFilter ref="A2:BL20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393" dataDxfId="392">
  <autoFilter ref="A1:C8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xperientialcommunications.com/launching-a-corporate-mba-program/" TargetMode="External" /><Relationship Id="rId2" Type="http://schemas.openxmlformats.org/officeDocument/2006/relationships/hyperlink" Target="http://experientialcommunications.com/launching-a-corporate-mba-program/" TargetMode="External" /><Relationship Id="rId3" Type="http://schemas.openxmlformats.org/officeDocument/2006/relationships/hyperlink" Target="https://medium.com/@jurgenappelo/the-design-thinking-and-lean-startup-models-are-broken-here-is-the-innovation-vortex-43592a4414d" TargetMode="External" /><Relationship Id="rId4" Type="http://schemas.openxmlformats.org/officeDocument/2006/relationships/hyperlink" Target="https://www.forbes.com/sites/forbeshumanresourcescouncil/2018/10/26/how-leaders-and-employees-should-harness-the-power-of-mentorship/" TargetMode="External" /><Relationship Id="rId5" Type="http://schemas.openxmlformats.org/officeDocument/2006/relationships/hyperlink" Target="https://medium.com/@jurgenappelo/the-design-thinking-and-lean-startup-models-are-broken-here-is-the-innovation-vortex-43592a4414d" TargetMode="External" /><Relationship Id="rId6" Type="http://schemas.openxmlformats.org/officeDocument/2006/relationships/hyperlink" Target="https://www.inc.com/jessica-stillman/want-to-learn-faster-make-your-life-more-unpredictable.html" TargetMode="External" /><Relationship Id="rId7" Type="http://schemas.openxmlformats.org/officeDocument/2006/relationships/hyperlink" Target="http://experientialcommunications.com/launching-a-corporate-mba-program/" TargetMode="External" /><Relationship Id="rId8" Type="http://schemas.openxmlformats.org/officeDocument/2006/relationships/hyperlink" Target="http://experientialcommunications.com/launching-a-corporate-mba-program/" TargetMode="External" /><Relationship Id="rId9" Type="http://schemas.openxmlformats.org/officeDocument/2006/relationships/hyperlink" Target="https://www.forbes.com/sites/tomaspremuzic/2018/12/09/talent-not-gender-should-be-the-focus-of-leadership-selection-and-development-interventions/" TargetMode="External" /><Relationship Id="rId10" Type="http://schemas.openxmlformats.org/officeDocument/2006/relationships/hyperlink" Target="https://medium.com/@jurgenappelo/the-design-thinking-and-lean-startup-models-are-broken-here-is-the-innovation-vortex-43592a4414d" TargetMode="External" /><Relationship Id="rId11" Type="http://schemas.openxmlformats.org/officeDocument/2006/relationships/hyperlink" Target="https://lnkd.in/g3HFzdt" TargetMode="External" /><Relationship Id="rId12" Type="http://schemas.openxmlformats.org/officeDocument/2006/relationships/hyperlink" Target="https://lnkd.in/gRfsJgR" TargetMode="External" /><Relationship Id="rId13" Type="http://schemas.openxmlformats.org/officeDocument/2006/relationships/hyperlink" Target="https://lnkd.in/gRfsJgR" TargetMode="External" /><Relationship Id="rId14" Type="http://schemas.openxmlformats.org/officeDocument/2006/relationships/hyperlink" Target="https://www.hult.edu/en/executive-education/events/learning-technologies-13-14-feb/" TargetMode="External" /><Relationship Id="rId15" Type="http://schemas.openxmlformats.org/officeDocument/2006/relationships/hyperlink" Target="https://www.transportation.northwestern.edu/education/executive-education/" TargetMode="External" /><Relationship Id="rId16" Type="http://schemas.openxmlformats.org/officeDocument/2006/relationships/hyperlink" Target="https://mailchi.mp/northwestern/compass-2019-01" TargetMode="External" /><Relationship Id="rId17" Type="http://schemas.openxmlformats.org/officeDocument/2006/relationships/hyperlink" Target="https://mailchi.mp/northwestern/compass-2019-01" TargetMode="External" /><Relationship Id="rId18" Type="http://schemas.openxmlformats.org/officeDocument/2006/relationships/hyperlink" Target="https://mailchi.mp/northwestern/compass-2019-01" TargetMode="External" /><Relationship Id="rId19" Type="http://schemas.openxmlformats.org/officeDocument/2006/relationships/hyperlink" Target="https://www.transportation.northwestern.edu/education/executive-education/" TargetMode="External" /><Relationship Id="rId20" Type="http://schemas.openxmlformats.org/officeDocument/2006/relationships/hyperlink" Target="https://mailchi.mp/northwestern/compass-2019-01" TargetMode="External" /><Relationship Id="rId21" Type="http://schemas.openxmlformats.org/officeDocument/2006/relationships/hyperlink" Target="https://mailchi.mp/northwestern/compass-2019-01" TargetMode="External" /><Relationship Id="rId22" Type="http://schemas.openxmlformats.org/officeDocument/2006/relationships/hyperlink" Target="https://mailchi.mp/northwestern/compass-2019-01" TargetMode="External" /><Relationship Id="rId23" Type="http://schemas.openxmlformats.org/officeDocument/2006/relationships/hyperlink" Target="https://mailchi.mp/northwestern/compass-2019-01" TargetMode="External" /><Relationship Id="rId24" Type="http://schemas.openxmlformats.org/officeDocument/2006/relationships/hyperlink" Target="https://www.forbes.com/sites/markmurphy/2019/01/27/are-you-managing-when-you-should-be-coaching-test-yourself-with-these-five-questions/" TargetMode="External" /><Relationship Id="rId25" Type="http://schemas.openxmlformats.org/officeDocument/2006/relationships/hyperlink" Target="https://medium.com/@jurgenappelo/the-design-thinking-and-lean-startup-models-are-broken-here-is-the-innovation-vortex-43592a4414d" TargetMode="External" /><Relationship Id="rId26" Type="http://schemas.openxmlformats.org/officeDocument/2006/relationships/hyperlink" Target="https://executive.edhec.edu/fr/blog/developper-leadership-humain-lere-digitalisation?utm_source=Twitter&amp;utm_medium=article&amp;utm_campaign=developper-leadership-humain-lere-digitalisation-2018-12-12" TargetMode="External" /><Relationship Id="rId27" Type="http://schemas.openxmlformats.org/officeDocument/2006/relationships/hyperlink" Target="http://www.leadershipinstitute.co.uk/OpenProgrammes/AspiringLeadersProgramme/" TargetMode="External" /><Relationship Id="rId28" Type="http://schemas.openxmlformats.org/officeDocument/2006/relationships/hyperlink" Target="https://www.hult.edu/en/executive-education/events/learning-technologies-13-14-feb/" TargetMode="External" /><Relationship Id="rId29" Type="http://schemas.openxmlformats.org/officeDocument/2006/relationships/hyperlink" Target="https://www.marketplace.org/2019/02/06/world/why-are-bitcoin-atm-popular-deli-high-fees" TargetMode="External" /><Relationship Id="rId30" Type="http://schemas.openxmlformats.org/officeDocument/2006/relationships/hyperlink" Target="https://www.hult.edu/en/executive-education/events/learning-technologies-13-14-feb/" TargetMode="External" /><Relationship Id="rId31" Type="http://schemas.openxmlformats.org/officeDocument/2006/relationships/hyperlink" Target="https://www.forbes.com/sites/quora/2019/02/13/three-important-questions-that-can-help-you-unlock-extra-motivation-at-work/#e888ecb5ad0c" TargetMode="External" /><Relationship Id="rId32" Type="http://schemas.openxmlformats.org/officeDocument/2006/relationships/hyperlink" Target="https://www.forbes.com/sites/quora/2019/02/13/three-important-questions-that-can-help-you-unlock-extra-motivation-at-work/#e888ecb5ad0c" TargetMode="External" /><Relationship Id="rId33" Type="http://schemas.openxmlformats.org/officeDocument/2006/relationships/hyperlink" Target="https://www.forbes.com/sites/quora/2019/02/13/three-important-questions-that-can-help-you-unlock-extra-motivation-at-work/#e888ecb5ad0c" TargetMode="External" /><Relationship Id="rId34" Type="http://schemas.openxmlformats.org/officeDocument/2006/relationships/hyperlink" Target="https://www.forbes.fr/management/et-si-nous-valorisions-linnovation-manageriale-au-plus-pres-du-terrain/" TargetMode="External" /><Relationship Id="rId35" Type="http://schemas.openxmlformats.org/officeDocument/2006/relationships/hyperlink" Target="https://www.forbes.com/sites/markmurphy/2019/01/27/are-you-managing-when-you-should-be-coaching-test-yourself-with-these-five-questions/" TargetMode="External" /><Relationship Id="rId36" Type="http://schemas.openxmlformats.org/officeDocument/2006/relationships/hyperlink" Target="https://www.forbes.com/sites/forbeshumanresourcescouncil/2018/10/26/how-leaders-and-employees-should-harness-the-power-of-mentorship/" TargetMode="External" /><Relationship Id="rId37" Type="http://schemas.openxmlformats.org/officeDocument/2006/relationships/hyperlink" Target="https://medium.com/@jurgenappelo/the-design-thinking-and-lean-startup-models-are-broken-here-is-the-innovation-vortex-43592a4414d" TargetMode="External" /><Relationship Id="rId38" Type="http://schemas.openxmlformats.org/officeDocument/2006/relationships/hyperlink" Target="http://po.st/scms/OrMCe04Lcp0lOFmbAka8Um6V2jAD7SYdZTjvhHbnYZ0lOA/VnoG1n" TargetMode="External" /><Relationship Id="rId39" Type="http://schemas.openxmlformats.org/officeDocument/2006/relationships/hyperlink" Target="https://www.fongecif-idf.fr/la-transformation-des-heures-du-compte-personnel-de-formation-cpf-en-euros/" TargetMode="External" /><Relationship Id="rId40" Type="http://schemas.openxmlformats.org/officeDocument/2006/relationships/hyperlink" Target="https://www.uniconexed.org/member-spotlight-paul-lambert-georgetown-university/?utm_source=twitter&amp;utm_medium=sasocial&amp;utm_campaign=unicon" TargetMode="External" /><Relationship Id="rId41" Type="http://schemas.openxmlformats.org/officeDocument/2006/relationships/hyperlink" Target="https://www.uniconexed.org/members/university-notre-dame-mendoza/?utm_source=twitter&amp;utm_medium=sasocial&amp;utm_campaign=unicon" TargetMode="External" /><Relationship Id="rId42" Type="http://schemas.openxmlformats.org/officeDocument/2006/relationships/hyperlink" Target="http://po.st/scms/OrMCe04Lcp0lOFmbAka8Um6V2jAD7SYdZTjvhHbnYZ0lOA/X0pav6" TargetMode="External" /><Relationship Id="rId43" Type="http://schemas.openxmlformats.org/officeDocument/2006/relationships/hyperlink" Target="http://po.st/scms/OrMCe04Lcp0lOFmbAka8Um6V2jAD7SYdZTjvhHbnYZ0lOA/ywZxlV" TargetMode="External" /><Relationship Id="rId44" Type="http://schemas.openxmlformats.org/officeDocument/2006/relationships/hyperlink" Target="https://www.forbes.com/sites/tomaspremuzic/2018/12/09/talent-not-gender-should-be-the-focus-of-leadership-selection-and-development-interventions/" TargetMode="External" /><Relationship Id="rId45" Type="http://schemas.openxmlformats.org/officeDocument/2006/relationships/hyperlink" Target="http://info.essec.edu/20190216-RDS-JPO_01-Registration-news.html" TargetMode="External" /><Relationship Id="rId46" Type="http://schemas.openxmlformats.org/officeDocument/2006/relationships/hyperlink" Target="http://info.essec.edu/20190216-RDS-JPO_01-Registration-news.html" TargetMode="External" /><Relationship Id="rId47" Type="http://schemas.openxmlformats.org/officeDocument/2006/relationships/hyperlink" Target="http://info.essec.edu/20190216-RDS-JPO_01-Registration-news.html" TargetMode="External" /><Relationship Id="rId48" Type="http://schemas.openxmlformats.org/officeDocument/2006/relationships/hyperlink" Target="https://twitter.com/essec/status/1094932813764313088" TargetMode="External" /><Relationship Id="rId49" Type="http://schemas.openxmlformats.org/officeDocument/2006/relationships/hyperlink" Target="https://www.forbes.fr/management/et-si-nous-valorisions-linnovation-manageriale-au-plus-pres-du-terrain/" TargetMode="External" /><Relationship Id="rId50" Type="http://schemas.openxmlformats.org/officeDocument/2006/relationships/hyperlink" Target="https://blog.som.cranfield.ac.uk/execdev/never-stop-learning?utm_campaign=CCED%20L%26D%20Content&amp;utm_content=83821067&amp;utm_medium=social&amp;utm_source=twitter&amp;hss_channel=tw-35074809" TargetMode="External" /><Relationship Id="rId51" Type="http://schemas.openxmlformats.org/officeDocument/2006/relationships/hyperlink" Target="https://www.moncompteactivite.gouv.fr/cpa-public/mes-droits-formation/mon-cpf-compte-personnel-de-formation/consulter-mes-droits-cpf" TargetMode="External" /><Relationship Id="rId52" Type="http://schemas.openxmlformats.org/officeDocument/2006/relationships/hyperlink" Target="https://www.fongecif-idf.fr/telechargement-dossiers-cpf-de-transition/" TargetMode="External" /><Relationship Id="rId53" Type="http://schemas.openxmlformats.org/officeDocument/2006/relationships/hyperlink" Target="https://www.hult.edu/en/executive-education/events/learning-technologies-13-14-feb/" TargetMode="External" /><Relationship Id="rId54" Type="http://schemas.openxmlformats.org/officeDocument/2006/relationships/hyperlink" Target="https://www.hult.edu/en/executive-education/events/learning-technologies-13-14-feb/" TargetMode="External" /><Relationship Id="rId55" Type="http://schemas.openxmlformats.org/officeDocument/2006/relationships/hyperlink" Target="https://www.hult.edu/en/executive-education/insights/Learning-in-a-virtual-world/" TargetMode="External" /><Relationship Id="rId56" Type="http://schemas.openxmlformats.org/officeDocument/2006/relationships/hyperlink" Target="https://www.ieseg.fr/en/news/ieseg-partners-with-luiss-business-school/" TargetMode="External" /><Relationship Id="rId57" Type="http://schemas.openxmlformats.org/officeDocument/2006/relationships/hyperlink" Target="https://www.ieseg.fr/news/interview-deux-diplomes-executive-mba/" TargetMode="External" /><Relationship Id="rId58" Type="http://schemas.openxmlformats.org/officeDocument/2006/relationships/hyperlink" Target="http://po.st/scms/OrMCe04Lcp0lOFmbAka8Um6V2jAD7SYdZTjvhHbnYZ0lOA/ywZxlV" TargetMode="External" /><Relationship Id="rId59" Type="http://schemas.openxmlformats.org/officeDocument/2006/relationships/hyperlink" Target="https://www.inc.com/jessica-stillman/want-to-learn-faster-make-your-life-more-unpredictable.html" TargetMode="External" /><Relationship Id="rId60" Type="http://schemas.openxmlformats.org/officeDocument/2006/relationships/hyperlink" Target="https://medium.com/@jurgenappelo/the-design-thinking-and-lean-startup-models-are-broken-here-is-the-innovation-vortex-43592a4414d" TargetMode="External" /><Relationship Id="rId61" Type="http://schemas.openxmlformats.org/officeDocument/2006/relationships/hyperlink" Target="https://www.entrepreneur.com/article/321323" TargetMode="External" /><Relationship Id="rId62" Type="http://schemas.openxmlformats.org/officeDocument/2006/relationships/hyperlink" Target="https://reforme.centre-inffo.fr/compte-personnel-de-formation-cpf/compte-personnel-de-formation-cpf-lanalyse-juridique/le-projet-de-transition-professionnelle-operationnel-depuis-le-1er-janvier/" TargetMode="External" /><Relationship Id="rId63" Type="http://schemas.openxmlformats.org/officeDocument/2006/relationships/hyperlink" Target="https://www.moncompteactivite.gouv.fr/cpa-public/mes-droits-formation/mon-cpf-compte-personnel-de-formation/consulter-mes-droits-cpf" TargetMode="External" /><Relationship Id="rId64" Type="http://schemas.openxmlformats.org/officeDocument/2006/relationships/hyperlink" Target="https://reforme.centre-inffo.fr/apprentissage/apprentissage-lanalyse-juridique/competences-professionnelles-exigees-des-maitres-dapprentissage-et-mediation-en-matiere-dapprentissage-dans-le-secteur-public-non-industriel-et-commercial-publication-du-decret/" TargetMode="External" /><Relationship Id="rId65" Type="http://schemas.openxmlformats.org/officeDocument/2006/relationships/hyperlink" Target="https://www.forbes.com/sites/forbeshumanresourcescouncil/2018/10/26/how-leaders-and-employees-should-harness-the-power-of-mentorship/" TargetMode="External" /><Relationship Id="rId66" Type="http://schemas.openxmlformats.org/officeDocument/2006/relationships/hyperlink" Target="https://www.forbes.com/sites/tomaspremuzic/2018/12/09/talent-not-gender-should-be-the-focus-of-leadership-selection-and-development-interventions/" TargetMode="External" /><Relationship Id="rId67" Type="http://schemas.openxmlformats.org/officeDocument/2006/relationships/hyperlink" Target="https://www.lesechos.fr/thema/0600607642505-les-cac-veulent-mettre-des-chiffres-sur-le-risque-cyber-des-tpepme-2242113.php" TargetMode="External" /><Relationship Id="rId68" Type="http://schemas.openxmlformats.org/officeDocument/2006/relationships/hyperlink" Target="https://www.hrbartender.com/2019/leadership-and-management/employees-success-looks-like/" TargetMode="External" /><Relationship Id="rId69" Type="http://schemas.openxmlformats.org/officeDocument/2006/relationships/hyperlink" Target="https://www.forbes.com/sites/forbeshumanresourcescouncil/2019/01/18/big-data-better-hiring-10-ways-hr-can-use-analytics-to-find-the-perfect-employee/" TargetMode="External" /><Relationship Id="rId70" Type="http://schemas.openxmlformats.org/officeDocument/2006/relationships/hyperlink" Target="https://www.fongecif-idf.fr/la-transformation-des-heures-du-compte-personnel-de-formation-cpf-en-euros/" TargetMode="External" /><Relationship Id="rId71" Type="http://schemas.openxmlformats.org/officeDocument/2006/relationships/hyperlink" Target="https://www.hrzone.com/talent/development/what-really-happens-in-leadership-coaching-sessions" TargetMode="External" /><Relationship Id="rId72" Type="http://schemas.openxmlformats.org/officeDocument/2006/relationships/hyperlink" Target="https://www.forbes.com/sites/markmurphy/2019/01/27/are-you-managing-when-you-should-be-coaching-test-yourself-with-these-five-questions/" TargetMode="External" /><Relationship Id="rId73" Type="http://schemas.openxmlformats.org/officeDocument/2006/relationships/hyperlink" Target="https://poetsandquants.com/2019/02/11/a-new-way-to-rank-business-schools/" TargetMode="External" /><Relationship Id="rId74" Type="http://schemas.openxmlformats.org/officeDocument/2006/relationships/hyperlink" Target="https://fr.coursera.org/learn/innovation-manageriale" TargetMode="External" /><Relationship Id="rId75" Type="http://schemas.openxmlformats.org/officeDocument/2006/relationships/hyperlink" Target="https://www.forbes.fr/management/et-si-nous-valorisions-linnovation-manageriale-au-plus-pres-du-terrain/" TargetMode="External" /><Relationship Id="rId76" Type="http://schemas.openxmlformats.org/officeDocument/2006/relationships/hyperlink" Target="https://reforme.centre-inffo.fr/operateurs-de-competences/les-operateurs-de-competences-se-preparent-a-leurs-nouvelles-missions/" TargetMode="External" /><Relationship Id="rId77" Type="http://schemas.openxmlformats.org/officeDocument/2006/relationships/hyperlink" Target="https://www.lesechos.fr/economie-france/social/0600698850017-le-chomage-en-net-recul-au-quatrieme-trimestre-2244822.php" TargetMode="External" /><Relationship Id="rId78" Type="http://schemas.openxmlformats.org/officeDocument/2006/relationships/hyperlink" Target="https://www.lesechos.fr/idees-debats/cercle/0600692740703-efficacite-de-la-formation-professionnelle-la-grande-inconnue-2245216.php" TargetMode="External" /><Relationship Id="rId79" Type="http://schemas.openxmlformats.org/officeDocument/2006/relationships/hyperlink" Target="https://www.opcalia.com/collecte-2019-formation-professionnelle-apprentissage" TargetMode="External" /><Relationship Id="rId80" Type="http://schemas.openxmlformats.org/officeDocument/2006/relationships/hyperlink" Target="https://www.fongecif-idf.fr/telechargement-dossiers-cpf-de-transition/" TargetMode="External" /><Relationship Id="rId81" Type="http://schemas.openxmlformats.org/officeDocument/2006/relationships/hyperlink" Target="https://blog.clearcompany.com/employee-development-reasons-you-should-invest" TargetMode="External" /><Relationship Id="rId82" Type="http://schemas.openxmlformats.org/officeDocument/2006/relationships/hyperlink" Target="https://www.fastcompany.com/90302603/this-is-how-you-keep-your-most-ambitious-employees-from-leaving" TargetMode="External" /><Relationship Id="rId83" Type="http://schemas.openxmlformats.org/officeDocument/2006/relationships/hyperlink" Target="http://po.st/scms/OrMCe04Lcp0lOFmbAka8Um6V2jAD7SYdZTjvhHbnYZ0lOA/aWGUUv" TargetMode="External" /><Relationship Id="rId84" Type="http://schemas.openxmlformats.org/officeDocument/2006/relationships/hyperlink" Target="http://po.st/scms/OrMCe04Lcp0lOFmbAka8Um6V2jAD7SYdZTjvhHbnYZ0lOA/zsi22L" TargetMode="External" /><Relationship Id="rId85" Type="http://schemas.openxmlformats.org/officeDocument/2006/relationships/hyperlink" Target="http://po.st/scms/OrMCe04Lcp0lOFmbAka8Um6V2jAD7SYdZTjvhHbnYZ0lOA/5abuOZ" TargetMode="External" /><Relationship Id="rId86" Type="http://schemas.openxmlformats.org/officeDocument/2006/relationships/hyperlink" Target="http://po.st/scms/OrMCe04Lcp0lOFmbAka8Um6V2jAD7SYdZTjvhHbnYZ0lOA/vMxWyX" TargetMode="External" /><Relationship Id="rId87" Type="http://schemas.openxmlformats.org/officeDocument/2006/relationships/hyperlink" Target="http://po.st/scms/OrMCe04Lcp0lOFmbAka8Um6V2jAD7SYdZTjvhHbnYZ0lOA/wDGq9c" TargetMode="External" /><Relationship Id="rId88" Type="http://schemas.openxmlformats.org/officeDocument/2006/relationships/hyperlink" Target="http://po.st/scms/OrMCe04Lcp0lOFmbAka8Um6V2jAD7SYdZTjvhHbnYZ0lOA/fBSWq4" TargetMode="External" /><Relationship Id="rId89" Type="http://schemas.openxmlformats.org/officeDocument/2006/relationships/hyperlink" Target="http://po.st/scms/OrMCe04Lcp0lOFmbAka8Um6V2jAD7SYdZTjvhHbnYZ0lOA/EmjOcB" TargetMode="External" /><Relationship Id="rId90" Type="http://schemas.openxmlformats.org/officeDocument/2006/relationships/hyperlink" Target="http://po.st/scms/OrMCe04Lcp0lOFmbAka8Um6V2jAD7SYdZTjvhHbnYZ0lOA/PTidxs" TargetMode="External" /><Relationship Id="rId91" Type="http://schemas.openxmlformats.org/officeDocument/2006/relationships/hyperlink" Target="http://po.st/scms/OrMCe04Lcp0lOFmbAka8Um6V2jAD7SYdZTjvhHbnYZ0lOA/KQBicW" TargetMode="External" /><Relationship Id="rId92" Type="http://schemas.openxmlformats.org/officeDocument/2006/relationships/hyperlink" Target="http://po.st/scms/OrMCe04Lcp0lOFmbAka8Um6V2jAD7SYdZTjvhHbnYZ0lOA/CEsm9W" TargetMode="External" /><Relationship Id="rId93" Type="http://schemas.openxmlformats.org/officeDocument/2006/relationships/hyperlink" Target="http://po.st/scms/OrMCe04Lcp0lOFmbAka8Um6V2jAD7SYdZTjvhHbnYZ0lOA/xgkJga" TargetMode="External" /><Relationship Id="rId94" Type="http://schemas.openxmlformats.org/officeDocument/2006/relationships/hyperlink" Target="http://po.st/scms/OrMCe04Lcp0lOFmbAka8Um6V2jAD7SYdZTjvhHbnYZ0lOA/EgQw6K" TargetMode="External" /><Relationship Id="rId95" Type="http://schemas.openxmlformats.org/officeDocument/2006/relationships/hyperlink" Target="http://po.st/scms/OrMCe04Lcp0lOFmbAka8Um6V2jAD7SYdZTjvhHbnYZ0lOA/2y9BUl" TargetMode="External" /><Relationship Id="rId96" Type="http://schemas.openxmlformats.org/officeDocument/2006/relationships/hyperlink" Target="http://po.st/scms/OrMCe04Lcp0lOFmbAka8Um6V2jAD7SYdZTjvhHbnYZ0lOA/S2GX6y" TargetMode="External" /><Relationship Id="rId97" Type="http://schemas.openxmlformats.org/officeDocument/2006/relationships/hyperlink" Target="http://po.st/scms/OrMCe04Lcp0lOFmbAka8Um6V2jAD7SYdZTjvhHbnYZ0lOA/ywZxlV" TargetMode="External" /><Relationship Id="rId98" Type="http://schemas.openxmlformats.org/officeDocument/2006/relationships/hyperlink" Target="http://po.st/scms/OrMCe04Lcp0lOFmbAka8Um6V2jAD7SYdZTjvhHbnYZ0lOA/h11hpC" TargetMode="External" /><Relationship Id="rId99" Type="http://schemas.openxmlformats.org/officeDocument/2006/relationships/hyperlink" Target="http://po.st/scms/OrMCe04Lcp0lOFmbAka8Um6V2jAD7SYdZTjvhHbnYZ0lOA/JKv6D5" TargetMode="External" /><Relationship Id="rId100" Type="http://schemas.openxmlformats.org/officeDocument/2006/relationships/hyperlink" Target="http://po.st/scms/OrMCe04Lcp0lOFmbAka8Um6V2jAD7SYdZTjvhHbnYZ0lOA/lJkaal" TargetMode="External" /><Relationship Id="rId101" Type="http://schemas.openxmlformats.org/officeDocument/2006/relationships/hyperlink" Target="http://po.st/scms/OrMCe04Lcp0lOFmbAka8Um6V2jAD7SYdZTjvhHbnYZ0lOA/bYuhRq" TargetMode="External" /><Relationship Id="rId102" Type="http://schemas.openxmlformats.org/officeDocument/2006/relationships/hyperlink" Target="http://po.st/scms/OrMCe04Lcp0lOFmbAka8Um6V2jAD7SYdZTjvhHbnYZ0lOA/8CtzuY" TargetMode="External" /><Relationship Id="rId103" Type="http://schemas.openxmlformats.org/officeDocument/2006/relationships/hyperlink" Target="http://po.st/scms/OrMCe04Lcp0lOFmbAka8Um6V2jAD7SYdZTjvhHbnYZ0lOA/X0pav6" TargetMode="External" /><Relationship Id="rId104" Type="http://schemas.openxmlformats.org/officeDocument/2006/relationships/hyperlink" Target="http://po.st/scms/OrMCe04Lcp0lOFmbAka8Um6V2jAD7SYdZTjvhHbnYZ0lOA/m5C954" TargetMode="External" /><Relationship Id="rId105" Type="http://schemas.openxmlformats.org/officeDocument/2006/relationships/hyperlink" Target="http://po.st/scms/OrMCe04Lcp0lOFmbAka8Um6V2jAD7SYdZTjvhHbnYZ0lOA/BulKeB" TargetMode="External" /><Relationship Id="rId106" Type="http://schemas.openxmlformats.org/officeDocument/2006/relationships/hyperlink" Target="http://po.st/scms/OrMCe04Lcp0lOFmbAka8Um6V2jAD7SYdZTjvhHbnYZ0lOA/48m0bX" TargetMode="External" /><Relationship Id="rId107" Type="http://schemas.openxmlformats.org/officeDocument/2006/relationships/hyperlink" Target="http://po.st/scms/OrMCe04Lcp0lOFmbAka8Um6V2jAD7SYdZTjvhHbnYZ0lOA/uzZ58c" TargetMode="External" /><Relationship Id="rId108" Type="http://schemas.openxmlformats.org/officeDocument/2006/relationships/hyperlink" Target="http://po.st/scms/OrMCe04Lcp0lOFmbAka8Um6V2jAD7SYdZTjvhHbnYZ0lOA/2o05bV" TargetMode="External" /><Relationship Id="rId109" Type="http://schemas.openxmlformats.org/officeDocument/2006/relationships/hyperlink" Target="http://po.st/scms/OrMCe04Lcp0lOFmbAka8Um6V2jAD7SYdZTjvhHbnYZ0lOA/tXic7Z" TargetMode="External" /><Relationship Id="rId110" Type="http://schemas.openxmlformats.org/officeDocument/2006/relationships/hyperlink" Target="http://po.st/scms/OrMCe04Lcp0lOFmbAka8Um6V2jAD7SYdZTjvhHbnYZ0lOA/oOMlJU" TargetMode="External" /><Relationship Id="rId111" Type="http://schemas.openxmlformats.org/officeDocument/2006/relationships/hyperlink" Target="http://po.st/scms/OrMCe04Lcp0lOFmbAka8Um6V2jAD7SYdZTjvhHbnYZ0lOA/YNooyx" TargetMode="External" /><Relationship Id="rId112" Type="http://schemas.openxmlformats.org/officeDocument/2006/relationships/hyperlink" Target="http://po.st/scms/OrMCe04Lcp0lOFmbAka8Um6V2jAD7SYdZTjvhHbnYZ0lOA/yToQ87" TargetMode="External" /><Relationship Id="rId113" Type="http://schemas.openxmlformats.org/officeDocument/2006/relationships/hyperlink" Target="http://po.st/scms/OrMCe04Lcp0lOFmbAka8Um6V2jAD7SYdZTjvhHbnYZ0lOA/m0I6yg" TargetMode="External" /><Relationship Id="rId114" Type="http://schemas.openxmlformats.org/officeDocument/2006/relationships/hyperlink" Target="http://po.st/scms/OrMCe04Lcp0lOFmbAka8Um6V2jAD7SYdZTjvhHbnYZ0lOA/GVlnus" TargetMode="External" /><Relationship Id="rId115" Type="http://schemas.openxmlformats.org/officeDocument/2006/relationships/hyperlink" Target="http://po.st/scms/OrMCe04Lcp0lOFmbAka8Um6V2jAD7SYdZTjvhHbnYZ0lOA/enr05H" TargetMode="External" /><Relationship Id="rId116" Type="http://schemas.openxmlformats.org/officeDocument/2006/relationships/hyperlink" Target="http://po.st/scms/OrMCe04Lcp0lOFmbAka8Um6V2jAD7SYdZTjvhHbnYZ0lOA/rpBS2c" TargetMode="External" /><Relationship Id="rId117" Type="http://schemas.openxmlformats.org/officeDocument/2006/relationships/hyperlink" Target="http://po.st/scms/OrMCe04Lcp0lOFmbAka8Um6V2jAD7SYdZTjvhHbnYZ0lOA/VctnC4" TargetMode="External" /><Relationship Id="rId118" Type="http://schemas.openxmlformats.org/officeDocument/2006/relationships/hyperlink" Target="http://po.st/scms/OrMCe04Lcp0lOFmbAka8Um6V2jAD7SYdZTjvhHbnYZ0lOA/ZMP8Fc" TargetMode="External" /><Relationship Id="rId119" Type="http://schemas.openxmlformats.org/officeDocument/2006/relationships/hyperlink" Target="http://po.st/scms/OrMCe04Lcp0lOFmbAka8Um6V2jAD7SYdZTjvhHbnYZ0lOA/Spm4lM" TargetMode="External" /><Relationship Id="rId120" Type="http://schemas.openxmlformats.org/officeDocument/2006/relationships/hyperlink" Target="http://po.st/scms/OrMCe04Lcp0lOFmbAka8Um6V2jAD7SYdZTjvhHbnYZ0lOA/vpxDwS" TargetMode="External" /><Relationship Id="rId121" Type="http://schemas.openxmlformats.org/officeDocument/2006/relationships/hyperlink" Target="http://po.st/scms/OrMCe04Lcp0lOFmbAka8Um6V2jAD7SYdZTjvhHbnYZ0lOA/cYfhk4" TargetMode="External" /><Relationship Id="rId122" Type="http://schemas.openxmlformats.org/officeDocument/2006/relationships/hyperlink" Target="http://po.st/scms/OrMCe04Lcp0lOFmbAka8Um6V2jAD7SYdZTjvhHbnYZ0lOA/JbGhDG" TargetMode="External" /><Relationship Id="rId123" Type="http://schemas.openxmlformats.org/officeDocument/2006/relationships/hyperlink" Target="http://po.st/scms/OrMCe04Lcp0lOFmbAka8Um6V2jAD7SYdZTjvhHbnYZ0lOA/NFRm9y" TargetMode="External" /><Relationship Id="rId124" Type="http://schemas.openxmlformats.org/officeDocument/2006/relationships/hyperlink" Target="http://po.st/scms/OrMCe04Lcp0lOFmbAka8Um6V2jAD7SYdZTjvhHbnYZ0lOA/9YQ3xC" TargetMode="External" /><Relationship Id="rId125" Type="http://schemas.openxmlformats.org/officeDocument/2006/relationships/hyperlink" Target="http://po.st/scms/OrMCe04Lcp0lOFmbAka8Um6V2jAD7SYdZTjvhHbnYZ0lOA/KmfldU" TargetMode="External" /><Relationship Id="rId126" Type="http://schemas.openxmlformats.org/officeDocument/2006/relationships/hyperlink" Target="http://po.st/scms/OrMCe04Lcp0lOFmbAka8Um6V2jAD7SYdZTjvhHbnYZ0lOA/3q7aZp" TargetMode="External" /><Relationship Id="rId127" Type="http://schemas.openxmlformats.org/officeDocument/2006/relationships/hyperlink" Target="http://po.st/scms/OrMCe04Lcp0lOFmbAka8Um6V2jAD7SYdZTjvhHbnYZ0lOA/f0EIGR" TargetMode="External" /><Relationship Id="rId128" Type="http://schemas.openxmlformats.org/officeDocument/2006/relationships/hyperlink" Target="http://po.st/scms/OrMCe04Lcp0lOFmbAka8Um6V2jAD7SYdZTjvhHbnYZ0lOA/nCi4aP" TargetMode="External" /><Relationship Id="rId129" Type="http://schemas.openxmlformats.org/officeDocument/2006/relationships/hyperlink" Target="http://po.st/scms/OrMCe04Lcp0lOFmbAka8Um6V2jAD7SYdZTjvhHbnYZ0lOA/MhjWaE" TargetMode="External" /><Relationship Id="rId130" Type="http://schemas.openxmlformats.org/officeDocument/2006/relationships/hyperlink" Target="http://po.st/scms/OrMCe04Lcp0lOFmbAka8Um6V2jAD7SYdZTjvhHbnYZ0lOA/FyF2iH" TargetMode="External" /><Relationship Id="rId131" Type="http://schemas.openxmlformats.org/officeDocument/2006/relationships/hyperlink" Target="http://po.st/scms/OrMCe04Lcp0lOFmbAka8Um6V2jAD7SYdZTjvhHbnYZ0lOA/wVvTdL" TargetMode="External" /><Relationship Id="rId132" Type="http://schemas.openxmlformats.org/officeDocument/2006/relationships/hyperlink" Target="http://po.st/scms/OrMCe04Lcp0lOFmbAka8Um6V2jAD7SYdZTjvhHbnYZ0lOA/F8sXWU" TargetMode="External" /><Relationship Id="rId133" Type="http://schemas.openxmlformats.org/officeDocument/2006/relationships/hyperlink" Target="http://po.st/scms/OrMCe04Lcp0lOFmbAka8Um6V2jAD7SYdZTjvhHbnYZ0lOA/r5OiYG" TargetMode="External" /><Relationship Id="rId134" Type="http://schemas.openxmlformats.org/officeDocument/2006/relationships/hyperlink" Target="http://po.st/scms/OrMCe04Lcp0lOFmbAka8Um6V2jAD7SYdZTjvhHbnYZ0lOA/hmJFJU" TargetMode="External" /><Relationship Id="rId135" Type="http://schemas.openxmlformats.org/officeDocument/2006/relationships/hyperlink" Target="http://po.st/scms/OrMCe04Lcp0lOFmbAka8Um6V2jAD7SYdZTjvhHbnYZ0lOA/VnoG1n" TargetMode="External" /><Relationship Id="rId136" Type="http://schemas.openxmlformats.org/officeDocument/2006/relationships/hyperlink" Target="http://po.st/scms/OrMCe04Lcp0lOFmbAka8Um6V2jAD7SYdZTjvhHbnYZ0lOA/0Jvk3e" TargetMode="External" /><Relationship Id="rId137" Type="http://schemas.openxmlformats.org/officeDocument/2006/relationships/hyperlink" Target="http://po.st/scms/OrMCe04Lcp0lOFmbAka8Um6V2jAD7SYdZTjvhHbnYZ0lOA/k5b9yF" TargetMode="External" /><Relationship Id="rId138" Type="http://schemas.openxmlformats.org/officeDocument/2006/relationships/hyperlink" Target="http://po.st/scms/OrMCe04Lcp0lOFmbAka8Um6V2jAD7SYdZTjvhHbnYZ0lOA/oC7D4N" TargetMode="External" /><Relationship Id="rId139" Type="http://schemas.openxmlformats.org/officeDocument/2006/relationships/hyperlink" Target="http://po.st/scms/OrMCe04Lcp0lOFmbAka8Um6V2jAD7SYdZTjvhHbnYZ0lOA/Do9wCY" TargetMode="External" /><Relationship Id="rId140" Type="http://schemas.openxmlformats.org/officeDocument/2006/relationships/hyperlink" Target="http://po.st/scms/OrMCe04Lcp0lOFmbAka8Um6V2jAD7SYdZTjvhHbnYZ0lOA/Bky4cF" TargetMode="External" /><Relationship Id="rId141" Type="http://schemas.openxmlformats.org/officeDocument/2006/relationships/hyperlink" Target="http://po.st/scms/OrMCe04Lcp0lOFmbAka8Um6V2jAD7SYdZTjvhHbnYZ0lOA/Glhu58" TargetMode="External" /><Relationship Id="rId142" Type="http://schemas.openxmlformats.org/officeDocument/2006/relationships/hyperlink" Target="http://po.st/scms/OrMCe04Lcp0lOFmbAka8Um6V2jAD7SYdZTjvhHbnYZ0lOA/ywZxlV" TargetMode="External" /><Relationship Id="rId143" Type="http://schemas.openxmlformats.org/officeDocument/2006/relationships/hyperlink" Target="http://po.st/scms/OrMCe04Lcp0lOFmbAka8Um6V2jAD7SYdZTjvhHbnYZ0lOA/cPFCVE" TargetMode="External" /><Relationship Id="rId144" Type="http://schemas.openxmlformats.org/officeDocument/2006/relationships/hyperlink" Target="http://po.st/scms/OrMCe04Lcp0lOFmbAka8Um6V2jAD7SYdZTjvhHbnYZ0lOA/Sc47zA" TargetMode="External" /><Relationship Id="rId145" Type="http://schemas.openxmlformats.org/officeDocument/2006/relationships/hyperlink" Target="http://po.st/scms/OrMCe04Lcp0lOFmbAka8Um6V2jAD7SYdZTjvhHbnYZ0lOA/qUKuG8" TargetMode="External" /><Relationship Id="rId146" Type="http://schemas.openxmlformats.org/officeDocument/2006/relationships/hyperlink" Target="http://po.st/scms/OrMCe04Lcp0lOFmbAka8Um6V2jAD7SYdZTjvhHbnYZ0lOA/2uWEKM" TargetMode="External" /><Relationship Id="rId147" Type="http://schemas.openxmlformats.org/officeDocument/2006/relationships/hyperlink" Target="http://po.st/scms/OrMCe04Lcp0lOFmbAka8Um6V2jAD7SYdZTjvhHbnYZ0lOA/uYzCXH" TargetMode="External" /><Relationship Id="rId148" Type="http://schemas.openxmlformats.org/officeDocument/2006/relationships/hyperlink" Target="http://po.st/scms/OrMCe04Lcp0lOFmbAka8Um6V2jAD7SYdZTjvhHbnYZ0lOA/LVJl2C" TargetMode="External" /><Relationship Id="rId149" Type="http://schemas.openxmlformats.org/officeDocument/2006/relationships/hyperlink" Target="http://po.st/scms/OrMCe04Lcp0lOFmbAka8Um6V2jAD7SYdZTjvhHbnYZ0lOA/XDrBPh" TargetMode="External" /><Relationship Id="rId150" Type="http://schemas.openxmlformats.org/officeDocument/2006/relationships/hyperlink" Target="http://po.st/scms/OrMCe04Lcp0lOFmbAka8Um6V2jAD7SYdZTjvhHbnYZ0lOA/HPHyKy" TargetMode="External" /><Relationship Id="rId151" Type="http://schemas.openxmlformats.org/officeDocument/2006/relationships/hyperlink" Target="http://po.st/scms/OrMCe04Lcp0lOFmbAka8Um6V2jAD7SYdZTjvhHbnYZ0lOA/rY1w2D" TargetMode="External" /><Relationship Id="rId152" Type="http://schemas.openxmlformats.org/officeDocument/2006/relationships/hyperlink" Target="https://pbs.twimg.com/media/Dyr_EzXV4AMz1EQ.jpg" TargetMode="External" /><Relationship Id="rId153" Type="http://schemas.openxmlformats.org/officeDocument/2006/relationships/hyperlink" Target="https://pbs.twimg.com/media/Dyr_EzXV4AMz1EQ.jpg" TargetMode="External" /><Relationship Id="rId154" Type="http://schemas.openxmlformats.org/officeDocument/2006/relationships/hyperlink" Target="https://pbs.twimg.com/media/Dyr_EzXV4AMz1EQ.jpg" TargetMode="External" /><Relationship Id="rId155" Type="http://schemas.openxmlformats.org/officeDocument/2006/relationships/hyperlink" Target="https://pbs.twimg.com/media/Dyr_EzXV4AMz1EQ.jpg" TargetMode="External" /><Relationship Id="rId156" Type="http://schemas.openxmlformats.org/officeDocument/2006/relationships/hyperlink" Target="https://pbs.twimg.com/media/Dyr_EzXV4AMz1EQ.jpg" TargetMode="External" /><Relationship Id="rId157" Type="http://schemas.openxmlformats.org/officeDocument/2006/relationships/hyperlink" Target="https://pbs.twimg.com/media/Dyr_EzXV4AMz1EQ.jpg" TargetMode="External" /><Relationship Id="rId158" Type="http://schemas.openxmlformats.org/officeDocument/2006/relationships/hyperlink" Target="https://pbs.twimg.com/media/Dyr_EzXV4AMz1EQ.jpg" TargetMode="External" /><Relationship Id="rId159" Type="http://schemas.openxmlformats.org/officeDocument/2006/relationships/hyperlink" Target="https://pbs.twimg.com/media/DywWujfV4AAfxGW.jpg" TargetMode="External" /><Relationship Id="rId160" Type="http://schemas.openxmlformats.org/officeDocument/2006/relationships/hyperlink" Target="https://pbs.twimg.com/media/DywWujfV4AAfxGW.jpg" TargetMode="External" /><Relationship Id="rId161" Type="http://schemas.openxmlformats.org/officeDocument/2006/relationships/hyperlink" Target="https://pbs.twimg.com/media/DywWujfV4AAfxGW.jpg" TargetMode="External" /><Relationship Id="rId162" Type="http://schemas.openxmlformats.org/officeDocument/2006/relationships/hyperlink" Target="https://pbs.twimg.com/ext_tw_video_thumb/1093444964401455104/pu/img/loRb8OM6lYag6EQN.jpg" TargetMode="External" /><Relationship Id="rId163" Type="http://schemas.openxmlformats.org/officeDocument/2006/relationships/hyperlink" Target="https://pbs.twimg.com/media/Dy59wQBU8AA_L_a.jpg" TargetMode="External" /><Relationship Id="rId164" Type="http://schemas.openxmlformats.org/officeDocument/2006/relationships/hyperlink" Target="https://pbs.twimg.com/media/DzKU8yTWoAUbT7v.jpg" TargetMode="External" /><Relationship Id="rId165" Type="http://schemas.openxmlformats.org/officeDocument/2006/relationships/hyperlink" Target="https://pbs.twimg.com/media/DzKU8yTWoAUbT7v.jpg" TargetMode="External" /><Relationship Id="rId166" Type="http://schemas.openxmlformats.org/officeDocument/2006/relationships/hyperlink" Target="https://pbs.twimg.com/ext_tw_video_thumb/1095612723822542849/pu/img/B4VmNfQns6yzHzyh.jpg" TargetMode="External" /><Relationship Id="rId167" Type="http://schemas.openxmlformats.org/officeDocument/2006/relationships/hyperlink" Target="https://pbs.twimg.com/media/DzHek3BXQAA7ygT.jpg" TargetMode="External" /><Relationship Id="rId168" Type="http://schemas.openxmlformats.org/officeDocument/2006/relationships/hyperlink" Target="https://pbs.twimg.com/ext_tw_video_thumb/1095612723822542849/pu/img/B4VmNfQns6yzHzyh.jpg" TargetMode="External" /><Relationship Id="rId169" Type="http://schemas.openxmlformats.org/officeDocument/2006/relationships/hyperlink" Target="https://pbs.twimg.com/ext_tw_video_thumb/1095612723822542849/pu/img/B4VmNfQns6yzHzyh.jpg" TargetMode="External" /><Relationship Id="rId170" Type="http://schemas.openxmlformats.org/officeDocument/2006/relationships/hyperlink" Target="https://pbs.twimg.com/media/DzRx2CEWoAACVyT.jpg" TargetMode="External" /><Relationship Id="rId171" Type="http://schemas.openxmlformats.org/officeDocument/2006/relationships/hyperlink" Target="https://pbs.twimg.com/media/DzTyxTVX0AApbg8.jpg" TargetMode="External" /><Relationship Id="rId172" Type="http://schemas.openxmlformats.org/officeDocument/2006/relationships/hyperlink" Target="https://pbs.twimg.com/media/DzTyxTVX0AApbg8.jpg" TargetMode="External" /><Relationship Id="rId173" Type="http://schemas.openxmlformats.org/officeDocument/2006/relationships/hyperlink" Target="https://pbs.twimg.com/media/DzUajt1VYAENpK8.jpg" TargetMode="External" /><Relationship Id="rId174" Type="http://schemas.openxmlformats.org/officeDocument/2006/relationships/hyperlink" Target="https://pbs.twimg.com/media/Dzg-j1AX0AAFurA.jpg" TargetMode="External" /><Relationship Id="rId175" Type="http://schemas.openxmlformats.org/officeDocument/2006/relationships/hyperlink" Target="https://pbs.twimg.com/media/Dzg9q1LWoAAEqWo.jpg" TargetMode="External" /><Relationship Id="rId176" Type="http://schemas.openxmlformats.org/officeDocument/2006/relationships/hyperlink" Target="https://pbs.twimg.com/media/DzhrlWVX0AAaj66.jpg" TargetMode="External" /><Relationship Id="rId177" Type="http://schemas.openxmlformats.org/officeDocument/2006/relationships/hyperlink" Target="https://pbs.twimg.com/media/DzdjVw5W0AABgFF.png" TargetMode="External" /><Relationship Id="rId178" Type="http://schemas.openxmlformats.org/officeDocument/2006/relationships/hyperlink" Target="https://pbs.twimg.com/media/Dzis9MjWkAAvfjU.png" TargetMode="External" /><Relationship Id="rId179" Type="http://schemas.openxmlformats.org/officeDocument/2006/relationships/hyperlink" Target="https://pbs.twimg.com/media/DyFOo3CWsAIfqIO.jpg" TargetMode="External" /><Relationship Id="rId180" Type="http://schemas.openxmlformats.org/officeDocument/2006/relationships/hyperlink" Target="https://pbs.twimg.com/media/DyFTsLqWsAIBiVR.jpg" TargetMode="External" /><Relationship Id="rId181" Type="http://schemas.openxmlformats.org/officeDocument/2006/relationships/hyperlink" Target="https://pbs.twimg.com/media/DyFaefgXgAAvS-r.jpg" TargetMode="External" /><Relationship Id="rId182" Type="http://schemas.openxmlformats.org/officeDocument/2006/relationships/hyperlink" Target="https://pbs.twimg.com/media/DzgqUt0WwAAXYT6.jpg" TargetMode="External" /><Relationship Id="rId183" Type="http://schemas.openxmlformats.org/officeDocument/2006/relationships/hyperlink" Target="https://pbs.twimg.com/media/Dzg-Bn3XcAEqvzz.jpg" TargetMode="External" /><Relationship Id="rId184" Type="http://schemas.openxmlformats.org/officeDocument/2006/relationships/hyperlink" Target="https://pbs.twimg.com/media/DzhBmOOWwAEBiIC.jpg" TargetMode="External" /><Relationship Id="rId185" Type="http://schemas.openxmlformats.org/officeDocument/2006/relationships/hyperlink" Target="https://pbs.twimg.com/media/DzhGJz6W0AA6nXu.jpg" TargetMode="External" /><Relationship Id="rId186" Type="http://schemas.openxmlformats.org/officeDocument/2006/relationships/hyperlink" Target="https://pbs.twimg.com/media/DzhPgQ4XcAA79Yu.jpg" TargetMode="External" /><Relationship Id="rId187" Type="http://schemas.openxmlformats.org/officeDocument/2006/relationships/hyperlink" Target="https://pbs.twimg.com/media/DzhRoKlWwAATtEg.jpg" TargetMode="External" /><Relationship Id="rId188" Type="http://schemas.openxmlformats.org/officeDocument/2006/relationships/hyperlink" Target="https://pbs.twimg.com/media/Dzhq2dEWkAAvoS1.jpg" TargetMode="External" /><Relationship Id="rId189" Type="http://schemas.openxmlformats.org/officeDocument/2006/relationships/hyperlink" Target="https://pbs.twimg.com/media/Dzh2hSJW0AE8v47.jpg" TargetMode="External" /><Relationship Id="rId190" Type="http://schemas.openxmlformats.org/officeDocument/2006/relationships/hyperlink" Target="https://pbs.twimg.com/media/DziAc9iWkAESrPi.jpg" TargetMode="External" /><Relationship Id="rId191" Type="http://schemas.openxmlformats.org/officeDocument/2006/relationships/hyperlink" Target="https://pbs.twimg.com/media/Dys12NOX4AApwjN.jpg" TargetMode="External" /><Relationship Id="rId192" Type="http://schemas.openxmlformats.org/officeDocument/2006/relationships/hyperlink" Target="https://pbs.twimg.com/media/DytkDZSX0AA8seT.jpg" TargetMode="External" /><Relationship Id="rId193" Type="http://schemas.openxmlformats.org/officeDocument/2006/relationships/hyperlink" Target="https://pbs.twimg.com/media/DzOJeSXWwAEG8PW.jpg" TargetMode="External" /><Relationship Id="rId194" Type="http://schemas.openxmlformats.org/officeDocument/2006/relationships/hyperlink" Target="https://pbs.twimg.com/media/DzXSCNHXQAAzpRo.jpg" TargetMode="External" /><Relationship Id="rId195" Type="http://schemas.openxmlformats.org/officeDocument/2006/relationships/hyperlink" Target="https://pbs.twimg.com/ext_tw_video_thumb/1093444964401455104/pu/img/loRb8OM6lYag6EQN.jpg" TargetMode="External" /><Relationship Id="rId196" Type="http://schemas.openxmlformats.org/officeDocument/2006/relationships/hyperlink" Target="https://pbs.twimg.com/media/Dyy9Bf-XcAA6KrA.jpg" TargetMode="External" /><Relationship Id="rId197" Type="http://schemas.openxmlformats.org/officeDocument/2006/relationships/hyperlink" Target="https://pbs.twimg.com/media/Dzx7jZNXgAItg4s.png" TargetMode="External" /><Relationship Id="rId198" Type="http://schemas.openxmlformats.org/officeDocument/2006/relationships/hyperlink" Target="https://pbs.twimg.com/media/DynsQJrU8AIyS4a.jpg" TargetMode="External" /><Relationship Id="rId199" Type="http://schemas.openxmlformats.org/officeDocument/2006/relationships/hyperlink" Target="https://pbs.twimg.com/media/DyqDU7KWoAEkgPR.jpg" TargetMode="External" /><Relationship Id="rId200" Type="http://schemas.openxmlformats.org/officeDocument/2006/relationships/hyperlink" Target="https://pbs.twimg.com/media/DyKqj4eW0AE_iYm.jpg" TargetMode="External" /><Relationship Id="rId201" Type="http://schemas.openxmlformats.org/officeDocument/2006/relationships/hyperlink" Target="https://pbs.twimg.com/media/Dx-fh9WXcAA9vVX.jpg" TargetMode="External" /><Relationship Id="rId202" Type="http://schemas.openxmlformats.org/officeDocument/2006/relationships/hyperlink" Target="https://pbs.twimg.com/media/Dys12NOX4AApwjN.jpg" TargetMode="External" /><Relationship Id="rId203" Type="http://schemas.openxmlformats.org/officeDocument/2006/relationships/hyperlink" Target="https://pbs.twimg.com/media/Dy0Wf1FW0AArHWs.jpg" TargetMode="External" /><Relationship Id="rId204" Type="http://schemas.openxmlformats.org/officeDocument/2006/relationships/hyperlink" Target="https://pbs.twimg.com/media/Dy3JBg4WsAAbeUZ.jpg" TargetMode="External" /><Relationship Id="rId205" Type="http://schemas.openxmlformats.org/officeDocument/2006/relationships/hyperlink" Target="https://pbs.twimg.com/media/Dy5gFo1WwAAszFv.jpg" TargetMode="External" /><Relationship Id="rId206" Type="http://schemas.openxmlformats.org/officeDocument/2006/relationships/hyperlink" Target="https://pbs.twimg.com/media/DzGly3IWwAEA8rc.jpg" TargetMode="External" /><Relationship Id="rId207" Type="http://schemas.openxmlformats.org/officeDocument/2006/relationships/hyperlink" Target="https://pbs.twimg.com/media/DzI83PCWkAEPPce.jpg" TargetMode="External" /><Relationship Id="rId208" Type="http://schemas.openxmlformats.org/officeDocument/2006/relationships/hyperlink" Target="https://pbs.twimg.com/media/DzLvY8oWkAA8koZ.jpg" TargetMode="External" /><Relationship Id="rId209" Type="http://schemas.openxmlformats.org/officeDocument/2006/relationships/hyperlink" Target="https://pbs.twimg.com/media/DzQ4-EZW0AMOqP8.jpg" TargetMode="External" /><Relationship Id="rId210" Type="http://schemas.openxmlformats.org/officeDocument/2006/relationships/hyperlink" Target="https://pbs.twimg.com/media/DzTQCyNX0AEjB4a.jpg" TargetMode="External" /><Relationship Id="rId211" Type="http://schemas.openxmlformats.org/officeDocument/2006/relationships/hyperlink" Target="https://pbs.twimg.com/media/DzWCkPgXcAA4Nus.jpg" TargetMode="External" /><Relationship Id="rId212" Type="http://schemas.openxmlformats.org/officeDocument/2006/relationships/hyperlink" Target="https://pbs.twimg.com/media/DzYZ3jJXQAA5YQG.jpg" TargetMode="External" /><Relationship Id="rId213" Type="http://schemas.openxmlformats.org/officeDocument/2006/relationships/hyperlink" Target="https://pbs.twimg.com/media/Dzd85lOWsAAIO18.jpg" TargetMode="External" /><Relationship Id="rId214" Type="http://schemas.openxmlformats.org/officeDocument/2006/relationships/hyperlink" Target="https://pbs.twimg.com/media/Dzqo7JcWsAIkEZB.jpg" TargetMode="External" /><Relationship Id="rId215" Type="http://schemas.openxmlformats.org/officeDocument/2006/relationships/hyperlink" Target="https://pbs.twimg.com/media/Dzvyg_0XgAAgaFc.jpg" TargetMode="External" /><Relationship Id="rId216" Type="http://schemas.openxmlformats.org/officeDocument/2006/relationships/hyperlink" Target="https://pbs.twimg.com/media/DzxE60gW0AAmL-E.jpg" TargetMode="External" /><Relationship Id="rId217" Type="http://schemas.openxmlformats.org/officeDocument/2006/relationships/hyperlink" Target="https://pbs.twimg.com/media/DzyJlCCXgAABdWH.jpg" TargetMode="External" /><Relationship Id="rId218" Type="http://schemas.openxmlformats.org/officeDocument/2006/relationships/hyperlink" Target="https://pbs.twimg.com/media/Dyr_EzXV4AMz1EQ.jpg" TargetMode="External" /><Relationship Id="rId219" Type="http://schemas.openxmlformats.org/officeDocument/2006/relationships/hyperlink" Target="https://pbs.twimg.com/media/Dyr_EzXV4AMz1EQ.jpg" TargetMode="External" /><Relationship Id="rId220" Type="http://schemas.openxmlformats.org/officeDocument/2006/relationships/hyperlink" Target="https://pbs.twimg.com/media/Dyr_EzXV4AMz1EQ.jpg" TargetMode="External" /><Relationship Id="rId221" Type="http://schemas.openxmlformats.org/officeDocument/2006/relationships/hyperlink" Target="https://pbs.twimg.com/media/Dyr_EzXV4AMz1EQ.jpg" TargetMode="External" /><Relationship Id="rId222" Type="http://schemas.openxmlformats.org/officeDocument/2006/relationships/hyperlink" Target="https://pbs.twimg.com/media/Dyr_EzXV4AMz1EQ.jpg" TargetMode="External" /><Relationship Id="rId223" Type="http://schemas.openxmlformats.org/officeDocument/2006/relationships/hyperlink" Target="https://pbs.twimg.com/media/Dyr_EzXV4AMz1EQ.jpg" TargetMode="External" /><Relationship Id="rId224" Type="http://schemas.openxmlformats.org/officeDocument/2006/relationships/hyperlink" Target="https://pbs.twimg.com/media/Dyr_EzXV4AMz1EQ.jpg" TargetMode="External" /><Relationship Id="rId225" Type="http://schemas.openxmlformats.org/officeDocument/2006/relationships/hyperlink" Target="http://pbs.twimg.com/profile_images/1071153407644364800/c9SmllZn_normal.jpg" TargetMode="External" /><Relationship Id="rId226" Type="http://schemas.openxmlformats.org/officeDocument/2006/relationships/hyperlink" Target="http://pbs.twimg.com/profile_images/2160199293/Logo_Small_normal.jpg" TargetMode="External" /><Relationship Id="rId227" Type="http://schemas.openxmlformats.org/officeDocument/2006/relationships/hyperlink" Target="http://pbs.twimg.com/profile_images/2160199293/Logo_Small_normal.jpg" TargetMode="External" /><Relationship Id="rId228" Type="http://schemas.openxmlformats.org/officeDocument/2006/relationships/hyperlink" Target="http://pbs.twimg.com/profile_images/456736728544317440/xO4qBpuS_normal.jpeg" TargetMode="External" /><Relationship Id="rId229" Type="http://schemas.openxmlformats.org/officeDocument/2006/relationships/hyperlink" Target="http://pbs.twimg.com/profile_images/696974100040970240/FNZzko2F_normal.jpg" TargetMode="External" /><Relationship Id="rId230" Type="http://schemas.openxmlformats.org/officeDocument/2006/relationships/hyperlink" Target="https://pbs.twimg.com/media/DywWujfV4AAfxGW.jpg" TargetMode="External" /><Relationship Id="rId231" Type="http://schemas.openxmlformats.org/officeDocument/2006/relationships/hyperlink" Target="http://pbs.twimg.com/profile_images/1024403733713756160/zfyW9SAJ_normal.jpg" TargetMode="External" /><Relationship Id="rId232" Type="http://schemas.openxmlformats.org/officeDocument/2006/relationships/hyperlink" Target="https://pbs.twimg.com/media/DywWujfV4AAfxGW.jpg" TargetMode="External" /><Relationship Id="rId233" Type="http://schemas.openxmlformats.org/officeDocument/2006/relationships/hyperlink" Target="http://pbs.twimg.com/profile_images/1024403733713756160/zfyW9SAJ_normal.jpg" TargetMode="External" /><Relationship Id="rId234" Type="http://schemas.openxmlformats.org/officeDocument/2006/relationships/hyperlink" Target="https://pbs.twimg.com/media/DywWujfV4AAfxGW.jpg" TargetMode="External" /><Relationship Id="rId235" Type="http://schemas.openxmlformats.org/officeDocument/2006/relationships/hyperlink" Target="http://pbs.twimg.com/profile_images/1024403733713756160/zfyW9SAJ_normal.jpg" TargetMode="External" /><Relationship Id="rId236" Type="http://schemas.openxmlformats.org/officeDocument/2006/relationships/hyperlink" Target="http://pbs.twimg.com/profile_images/1024403733713756160/zfyW9SAJ_normal.jpg" TargetMode="External" /><Relationship Id="rId237" Type="http://schemas.openxmlformats.org/officeDocument/2006/relationships/hyperlink" Target="https://pbs.twimg.com/ext_tw_video_thumb/1093444964401455104/pu/img/loRb8OM6lYag6EQN.jpg" TargetMode="External" /><Relationship Id="rId238" Type="http://schemas.openxmlformats.org/officeDocument/2006/relationships/hyperlink" Target="http://pbs.twimg.com/profile_images/676775321325191171/CmGKYzkP_normal.jpg" TargetMode="External" /><Relationship Id="rId239" Type="http://schemas.openxmlformats.org/officeDocument/2006/relationships/hyperlink" Target="http://pbs.twimg.com/profile_images/1093469252726738945/DHf_yrPH_normal.jpg" TargetMode="External" /><Relationship Id="rId240" Type="http://schemas.openxmlformats.org/officeDocument/2006/relationships/hyperlink" Target="http://pbs.twimg.com/profile_images/555513944383553536/p7lZEXh1_normal.jpeg" TargetMode="External" /><Relationship Id="rId241" Type="http://schemas.openxmlformats.org/officeDocument/2006/relationships/hyperlink" Target="http://pbs.twimg.com/profile_images/555513944383553536/p7lZEXh1_normal.jpeg" TargetMode="External" /><Relationship Id="rId242" Type="http://schemas.openxmlformats.org/officeDocument/2006/relationships/hyperlink" Target="http://pbs.twimg.com/profile_images/555513944383553536/p7lZEXh1_normal.jpeg" TargetMode="External" /><Relationship Id="rId243" Type="http://schemas.openxmlformats.org/officeDocument/2006/relationships/hyperlink" Target="http://pbs.twimg.com/profile_images/588500113007333379/rdvSwfWO_normal.jpg" TargetMode="External" /><Relationship Id="rId244" Type="http://schemas.openxmlformats.org/officeDocument/2006/relationships/hyperlink" Target="https://pbs.twimg.com/media/Dy59wQBU8AA_L_a.jpg" TargetMode="External" /><Relationship Id="rId245" Type="http://schemas.openxmlformats.org/officeDocument/2006/relationships/hyperlink" Target="http://pbs.twimg.com/profile_images/718718334468894720/hCl7Apn-_normal.jpg" TargetMode="External" /><Relationship Id="rId246" Type="http://schemas.openxmlformats.org/officeDocument/2006/relationships/hyperlink" Target="http://pbs.twimg.com/profile_images/698438604490670080/u1HGGFZx_normal.jpg" TargetMode="External" /><Relationship Id="rId247" Type="http://schemas.openxmlformats.org/officeDocument/2006/relationships/hyperlink" Target="http://pbs.twimg.com/profile_images/1059055500745162752/7Q56zuxa_normal.jpg" TargetMode="External" /><Relationship Id="rId248" Type="http://schemas.openxmlformats.org/officeDocument/2006/relationships/hyperlink" Target="http://pbs.twimg.com/profile_images/1205952780/Bruce2007-125Pixel_normal.jpg" TargetMode="External" /><Relationship Id="rId249" Type="http://schemas.openxmlformats.org/officeDocument/2006/relationships/hyperlink" Target="http://pbs.twimg.com/profile_images/500819329/head_normal.jpg" TargetMode="External" /><Relationship Id="rId250" Type="http://schemas.openxmlformats.org/officeDocument/2006/relationships/hyperlink" Target="http://pbs.twimg.com/profile_images/500819329/head_normal.jpg" TargetMode="External" /><Relationship Id="rId251" Type="http://schemas.openxmlformats.org/officeDocument/2006/relationships/hyperlink" Target="http://pbs.twimg.com/profile_images/1688746030/LT2012nodate180x180_normal.jpg" TargetMode="External" /><Relationship Id="rId252" Type="http://schemas.openxmlformats.org/officeDocument/2006/relationships/hyperlink" Target="http://pbs.twimg.com/profile_images/1688746030/LT2012nodate180x180_normal.jpg" TargetMode="External" /><Relationship Id="rId253" Type="http://schemas.openxmlformats.org/officeDocument/2006/relationships/hyperlink" Target="http://pbs.twimg.com/profile_images/714888966789537795/ohH-U9hl_normal.jpg" TargetMode="External" /><Relationship Id="rId254" Type="http://schemas.openxmlformats.org/officeDocument/2006/relationships/hyperlink" Target="https://pbs.twimg.com/media/DzKU8yTWoAUbT7v.jpg" TargetMode="External" /><Relationship Id="rId255" Type="http://schemas.openxmlformats.org/officeDocument/2006/relationships/hyperlink" Target="http://pbs.twimg.com/profile_images/714888966789537795/ohH-U9hl_normal.jpg" TargetMode="External" /><Relationship Id="rId256" Type="http://schemas.openxmlformats.org/officeDocument/2006/relationships/hyperlink" Target="http://pbs.twimg.com/profile_images/677737251158274048/4FuLIToI_normal.jpg" TargetMode="External" /><Relationship Id="rId257" Type="http://schemas.openxmlformats.org/officeDocument/2006/relationships/hyperlink" Target="http://pbs.twimg.com/profile_images/714888966789537795/ohH-U9hl_normal.jpg" TargetMode="External" /><Relationship Id="rId258" Type="http://schemas.openxmlformats.org/officeDocument/2006/relationships/hyperlink" Target="https://pbs.twimg.com/media/DzKU8yTWoAUbT7v.jpg" TargetMode="External" /><Relationship Id="rId259" Type="http://schemas.openxmlformats.org/officeDocument/2006/relationships/hyperlink" Target="http://pbs.twimg.com/profile_images/714888966789537795/ohH-U9hl_normal.jpg" TargetMode="External" /><Relationship Id="rId260" Type="http://schemas.openxmlformats.org/officeDocument/2006/relationships/hyperlink" Target="http://pbs.twimg.com/profile_images/677737251158274048/4FuLIToI_normal.jpg" TargetMode="External" /><Relationship Id="rId261" Type="http://schemas.openxmlformats.org/officeDocument/2006/relationships/hyperlink" Target="http://pbs.twimg.com/profile_images/714888966789537795/ohH-U9hl_normal.jpg" TargetMode="External" /><Relationship Id="rId262" Type="http://schemas.openxmlformats.org/officeDocument/2006/relationships/hyperlink" Target="http://pbs.twimg.com/profile_images/677737251158274048/4FuLIToI_normal.jpg" TargetMode="External" /><Relationship Id="rId263" Type="http://schemas.openxmlformats.org/officeDocument/2006/relationships/hyperlink" Target="http://pbs.twimg.com/profile_images/677737251158274048/4FuLIToI_normal.jpg" TargetMode="External" /><Relationship Id="rId264" Type="http://schemas.openxmlformats.org/officeDocument/2006/relationships/hyperlink" Target="http://pbs.twimg.com/profile_images/486951178773622785/u6SLn_Zo_normal.jpeg" TargetMode="External" /><Relationship Id="rId265" Type="http://schemas.openxmlformats.org/officeDocument/2006/relationships/hyperlink" Target="http://pbs.twimg.com/profile_images/1019400743034523648/6lvBtzSf_normal.jpg" TargetMode="External" /><Relationship Id="rId266" Type="http://schemas.openxmlformats.org/officeDocument/2006/relationships/hyperlink" Target="https://pbs.twimg.com/ext_tw_video_thumb/1095612723822542849/pu/img/B4VmNfQns6yzHzyh.jpg" TargetMode="External" /><Relationship Id="rId267" Type="http://schemas.openxmlformats.org/officeDocument/2006/relationships/hyperlink" Target="https://pbs.twimg.com/media/DzHek3BXQAA7ygT.jpg" TargetMode="External" /><Relationship Id="rId268" Type="http://schemas.openxmlformats.org/officeDocument/2006/relationships/hyperlink" Target="https://pbs.twimg.com/ext_tw_video_thumb/1095612723822542849/pu/img/B4VmNfQns6yzHzyh.jpg" TargetMode="External" /><Relationship Id="rId269" Type="http://schemas.openxmlformats.org/officeDocument/2006/relationships/hyperlink" Target="https://pbs.twimg.com/ext_tw_video_thumb/1095612723822542849/pu/img/B4VmNfQns6yzHzyh.jpg" TargetMode="External" /><Relationship Id="rId270" Type="http://schemas.openxmlformats.org/officeDocument/2006/relationships/hyperlink" Target="https://pbs.twimg.com/media/DzRx2CEWoAACVyT.jpg" TargetMode="External" /><Relationship Id="rId271" Type="http://schemas.openxmlformats.org/officeDocument/2006/relationships/hyperlink" Target="http://pbs.twimg.com/profile_images/879975363375505408/_w0E2SJX_normal.jpg" TargetMode="External" /><Relationship Id="rId272" Type="http://schemas.openxmlformats.org/officeDocument/2006/relationships/hyperlink" Target="http://pbs.twimg.com/profile_images/742830194399006724/abnF5JIJ_normal.jpg" TargetMode="External" /><Relationship Id="rId273" Type="http://schemas.openxmlformats.org/officeDocument/2006/relationships/hyperlink" Target="http://pbs.twimg.com/profile_images/912724853689593859/fbgvhLa1_normal.jpg" TargetMode="External" /><Relationship Id="rId274" Type="http://schemas.openxmlformats.org/officeDocument/2006/relationships/hyperlink" Target="http://pbs.twimg.com/profile_images/849591464954920960/p9GZ7Pv3_normal.jpg" TargetMode="External" /><Relationship Id="rId275" Type="http://schemas.openxmlformats.org/officeDocument/2006/relationships/hyperlink" Target="http://pbs.twimg.com/profile_images/1088471292481744901/RBtpQ3i5_normal.jpg" TargetMode="External" /><Relationship Id="rId276" Type="http://schemas.openxmlformats.org/officeDocument/2006/relationships/hyperlink" Target="http://pbs.twimg.com/profile_images/1088471292481744901/RBtpQ3i5_normal.jpg" TargetMode="External" /><Relationship Id="rId277" Type="http://schemas.openxmlformats.org/officeDocument/2006/relationships/hyperlink" Target="https://pbs.twimg.com/media/DzTyxTVX0AApbg8.jpg" TargetMode="External" /><Relationship Id="rId278" Type="http://schemas.openxmlformats.org/officeDocument/2006/relationships/hyperlink" Target="http://pbs.twimg.com/profile_images/1047589380188241926/Y2X8OohI_normal.jpg" TargetMode="External" /><Relationship Id="rId279" Type="http://schemas.openxmlformats.org/officeDocument/2006/relationships/hyperlink" Target="https://pbs.twimg.com/media/DzTyxTVX0AApbg8.jpg" TargetMode="External" /><Relationship Id="rId280" Type="http://schemas.openxmlformats.org/officeDocument/2006/relationships/hyperlink" Target="https://pbs.twimg.com/media/DzUajt1VYAENpK8.jpg" TargetMode="External" /><Relationship Id="rId281" Type="http://schemas.openxmlformats.org/officeDocument/2006/relationships/hyperlink" Target="http://pbs.twimg.com/profile_images/1047589380188241926/Y2X8OohI_normal.jpg" TargetMode="External" /><Relationship Id="rId282" Type="http://schemas.openxmlformats.org/officeDocument/2006/relationships/hyperlink" Target="http://pbs.twimg.com/profile_images/1047589380188241926/Y2X8OohI_normal.jpg" TargetMode="External" /><Relationship Id="rId283" Type="http://schemas.openxmlformats.org/officeDocument/2006/relationships/hyperlink" Target="http://pbs.twimg.com/profile_images/714411605753249793/NZcz-XFi_normal.jpg" TargetMode="External" /><Relationship Id="rId284" Type="http://schemas.openxmlformats.org/officeDocument/2006/relationships/hyperlink" Target="http://pbs.twimg.com/profile_images/378800000605351103/f219819d9a7bed41f4e9c5f4c3b92a9f_normal.png" TargetMode="External" /><Relationship Id="rId285" Type="http://schemas.openxmlformats.org/officeDocument/2006/relationships/hyperlink" Target="http://pbs.twimg.com/profile_images/918120311882768384/3hXkR_q5_normal.jpg" TargetMode="External" /><Relationship Id="rId286" Type="http://schemas.openxmlformats.org/officeDocument/2006/relationships/hyperlink" Target="http://pbs.twimg.com/profile_images/918120311882768384/3hXkR_q5_normal.jpg" TargetMode="External" /><Relationship Id="rId287" Type="http://schemas.openxmlformats.org/officeDocument/2006/relationships/hyperlink" Target="http://pbs.twimg.com/profile_images/918120311882768384/3hXkR_q5_normal.jpg" TargetMode="External" /><Relationship Id="rId288" Type="http://schemas.openxmlformats.org/officeDocument/2006/relationships/hyperlink" Target="http://pbs.twimg.com/profile_images/1084138475736129536/Re_UgYMD_normal.jpg" TargetMode="External" /><Relationship Id="rId289" Type="http://schemas.openxmlformats.org/officeDocument/2006/relationships/hyperlink" Target="http://pbs.twimg.com/profile_images/510421817429745664/IOWYFRqF_normal.jpeg" TargetMode="External" /><Relationship Id="rId290" Type="http://schemas.openxmlformats.org/officeDocument/2006/relationships/hyperlink" Target="http://pbs.twimg.com/profile_images/510421817429745664/IOWYFRqF_normal.jpeg" TargetMode="External" /><Relationship Id="rId291" Type="http://schemas.openxmlformats.org/officeDocument/2006/relationships/hyperlink" Target="http://pbs.twimg.com/profile_images/510421817429745664/IOWYFRqF_normal.jpeg" TargetMode="External" /><Relationship Id="rId292" Type="http://schemas.openxmlformats.org/officeDocument/2006/relationships/hyperlink" Target="http://pbs.twimg.com/profile_images/510421817429745664/IOWYFRqF_normal.jpeg" TargetMode="External" /><Relationship Id="rId293" Type="http://schemas.openxmlformats.org/officeDocument/2006/relationships/hyperlink" Target="http://pbs.twimg.com/profile_images/510421817429745664/IOWYFRqF_normal.jpeg" TargetMode="External" /><Relationship Id="rId294" Type="http://schemas.openxmlformats.org/officeDocument/2006/relationships/hyperlink" Target="http://pbs.twimg.com/profile_images/510421817429745664/IOWYFRqF_normal.jpeg" TargetMode="External" /><Relationship Id="rId295" Type="http://schemas.openxmlformats.org/officeDocument/2006/relationships/hyperlink" Target="http://pbs.twimg.com/profile_images/510421817429745664/IOWYFRqF_normal.jpeg" TargetMode="External" /><Relationship Id="rId296" Type="http://schemas.openxmlformats.org/officeDocument/2006/relationships/hyperlink" Target="http://pbs.twimg.com/profile_images/586487514925436928/gCiwhN-q_normal.png" TargetMode="External" /><Relationship Id="rId297" Type="http://schemas.openxmlformats.org/officeDocument/2006/relationships/hyperlink" Target="http://pbs.twimg.com/profile_images/558650482902573058/h9CkaT2R_normal.jpeg" TargetMode="External" /><Relationship Id="rId298" Type="http://schemas.openxmlformats.org/officeDocument/2006/relationships/hyperlink" Target="http://pbs.twimg.com/profile_images/1064709504393072641/pI0lZvUw_normal.jpg" TargetMode="External" /><Relationship Id="rId299" Type="http://schemas.openxmlformats.org/officeDocument/2006/relationships/hyperlink" Target="http://pbs.twimg.com/profile_images/378800000079182245/3153ef21a0ba3c1378580b15e4d8aa1c_normal.jpeg" TargetMode="External" /><Relationship Id="rId300" Type="http://schemas.openxmlformats.org/officeDocument/2006/relationships/hyperlink" Target="http://pbs.twimg.com/profile_images/378800000079182245/3153ef21a0ba3c1378580b15e4d8aa1c_normal.jpeg" TargetMode="External" /><Relationship Id="rId301" Type="http://schemas.openxmlformats.org/officeDocument/2006/relationships/hyperlink" Target="http://pbs.twimg.com/profile_images/1001396435038982144/Xu68EZK0_normal.jpg" TargetMode="External" /><Relationship Id="rId302" Type="http://schemas.openxmlformats.org/officeDocument/2006/relationships/hyperlink" Target="http://pbs.twimg.com/profile_images/1075759005438541824/OIrIdHBV_normal.jpg" TargetMode="External" /><Relationship Id="rId303" Type="http://schemas.openxmlformats.org/officeDocument/2006/relationships/hyperlink" Target="http://pbs.twimg.com/profile_images/592690225337507842/DWGPmWpL_normal.jpg" TargetMode="External" /><Relationship Id="rId304" Type="http://schemas.openxmlformats.org/officeDocument/2006/relationships/hyperlink" Target="http://pbs.twimg.com/profile_images/592690225337507842/DWGPmWpL_normal.jpg" TargetMode="External" /><Relationship Id="rId305" Type="http://schemas.openxmlformats.org/officeDocument/2006/relationships/hyperlink" Target="http://pbs.twimg.com/profile_images/592690225337507842/DWGPmWpL_normal.jpg" TargetMode="External" /><Relationship Id="rId306" Type="http://schemas.openxmlformats.org/officeDocument/2006/relationships/hyperlink" Target="http://pbs.twimg.com/profile_images/592690225337507842/DWGPmWpL_normal.jpg" TargetMode="External" /><Relationship Id="rId307" Type="http://schemas.openxmlformats.org/officeDocument/2006/relationships/hyperlink" Target="http://pbs.twimg.com/profile_images/592690225337507842/DWGPmWpL_normal.jpg" TargetMode="External" /><Relationship Id="rId308" Type="http://schemas.openxmlformats.org/officeDocument/2006/relationships/hyperlink" Target="http://pbs.twimg.com/profile_images/971811571201699842/f6iLrqz9_normal.jpg" TargetMode="External" /><Relationship Id="rId309" Type="http://schemas.openxmlformats.org/officeDocument/2006/relationships/hyperlink" Target="http://pbs.twimg.com/profile_images/971811571201699842/f6iLrqz9_normal.jpg" TargetMode="External" /><Relationship Id="rId310" Type="http://schemas.openxmlformats.org/officeDocument/2006/relationships/hyperlink" Target="https://pbs.twimg.com/media/Dzg-j1AX0AAFurA.jpg" TargetMode="External" /><Relationship Id="rId311" Type="http://schemas.openxmlformats.org/officeDocument/2006/relationships/hyperlink" Target="http://pbs.twimg.com/profile_images/710214028572884992/mqUCvHSr_normal.jpg" TargetMode="External" /><Relationship Id="rId312" Type="http://schemas.openxmlformats.org/officeDocument/2006/relationships/hyperlink" Target="http://pbs.twimg.com/profile_images/710214028572884992/mqUCvHSr_normal.jpg" TargetMode="External" /><Relationship Id="rId313" Type="http://schemas.openxmlformats.org/officeDocument/2006/relationships/hyperlink" Target="https://pbs.twimg.com/media/Dzg9q1LWoAAEqWo.jpg" TargetMode="External" /><Relationship Id="rId314" Type="http://schemas.openxmlformats.org/officeDocument/2006/relationships/hyperlink" Target="http://pbs.twimg.com/profile_images/710214028572884992/mqUCvHSr_normal.jpg" TargetMode="External" /><Relationship Id="rId315" Type="http://schemas.openxmlformats.org/officeDocument/2006/relationships/hyperlink" Target="http://pbs.twimg.com/profile_images/710214028572884992/mqUCvHSr_normal.jpg" TargetMode="External" /><Relationship Id="rId316" Type="http://schemas.openxmlformats.org/officeDocument/2006/relationships/hyperlink" Target="http://pbs.twimg.com/profile_images/710214028572884992/mqUCvHSr_normal.jpg" TargetMode="External" /><Relationship Id="rId317" Type="http://schemas.openxmlformats.org/officeDocument/2006/relationships/hyperlink" Target="http://pbs.twimg.com/profile_images/710214028572884992/mqUCvHSr_normal.jpg" TargetMode="External" /><Relationship Id="rId318" Type="http://schemas.openxmlformats.org/officeDocument/2006/relationships/hyperlink" Target="http://pbs.twimg.com/profile_images/710214028572884992/mqUCvHSr_normal.jpg" TargetMode="External" /><Relationship Id="rId319" Type="http://schemas.openxmlformats.org/officeDocument/2006/relationships/hyperlink" Target="http://pbs.twimg.com/profile_images/710214028572884992/mqUCvHSr_normal.jpg" TargetMode="External" /><Relationship Id="rId320" Type="http://schemas.openxmlformats.org/officeDocument/2006/relationships/hyperlink" Target="https://pbs.twimg.com/media/DzhrlWVX0AAaj66.jpg" TargetMode="External" /><Relationship Id="rId321" Type="http://schemas.openxmlformats.org/officeDocument/2006/relationships/hyperlink" Target="http://pbs.twimg.com/profile_images/656490474933493760/S5IRd3U4_normal.jpg" TargetMode="External" /><Relationship Id="rId322" Type="http://schemas.openxmlformats.org/officeDocument/2006/relationships/hyperlink" Target="http://pbs.twimg.com/profile_images/656490474933493760/S5IRd3U4_normal.jpg" TargetMode="External" /><Relationship Id="rId323" Type="http://schemas.openxmlformats.org/officeDocument/2006/relationships/hyperlink" Target="https://pbs.twimg.com/media/DzdjVw5W0AABgFF.png" TargetMode="External" /><Relationship Id="rId324" Type="http://schemas.openxmlformats.org/officeDocument/2006/relationships/hyperlink" Target="https://pbs.twimg.com/media/Dzis9MjWkAAvfjU.png" TargetMode="External" /><Relationship Id="rId325" Type="http://schemas.openxmlformats.org/officeDocument/2006/relationships/hyperlink" Target="http://pbs.twimg.com/profile_images/775795537689862144/ZdtKsGVV_normal.jpg" TargetMode="External" /><Relationship Id="rId326" Type="http://schemas.openxmlformats.org/officeDocument/2006/relationships/hyperlink" Target="http://pbs.twimg.com/profile_images/775795537689862144/ZdtKsGVV_normal.jpg" TargetMode="External" /><Relationship Id="rId327" Type="http://schemas.openxmlformats.org/officeDocument/2006/relationships/hyperlink" Target="http://pbs.twimg.com/profile_images/670534488506687488/Z7zrOLim_normal.jpg" TargetMode="External" /><Relationship Id="rId328" Type="http://schemas.openxmlformats.org/officeDocument/2006/relationships/hyperlink" Target="https://pbs.twimg.com/media/DyFOo3CWsAIfqIO.jpg" TargetMode="External" /><Relationship Id="rId329" Type="http://schemas.openxmlformats.org/officeDocument/2006/relationships/hyperlink" Target="https://pbs.twimg.com/media/DyFTsLqWsAIBiVR.jpg" TargetMode="External" /><Relationship Id="rId330" Type="http://schemas.openxmlformats.org/officeDocument/2006/relationships/hyperlink" Target="https://pbs.twimg.com/media/DyFaefgXgAAvS-r.jpg" TargetMode="External" /><Relationship Id="rId331" Type="http://schemas.openxmlformats.org/officeDocument/2006/relationships/hyperlink" Target="https://pbs.twimg.com/media/DzgqUt0WwAAXYT6.jpg" TargetMode="External" /><Relationship Id="rId332" Type="http://schemas.openxmlformats.org/officeDocument/2006/relationships/hyperlink" Target="https://pbs.twimg.com/media/Dzg-Bn3XcAEqvzz.jpg" TargetMode="External" /><Relationship Id="rId333" Type="http://schemas.openxmlformats.org/officeDocument/2006/relationships/hyperlink" Target="https://pbs.twimg.com/media/DzhBmOOWwAEBiIC.jpg" TargetMode="External" /><Relationship Id="rId334" Type="http://schemas.openxmlformats.org/officeDocument/2006/relationships/hyperlink" Target="https://pbs.twimg.com/media/DzhGJz6W0AA6nXu.jpg" TargetMode="External" /><Relationship Id="rId335" Type="http://schemas.openxmlformats.org/officeDocument/2006/relationships/hyperlink" Target="https://pbs.twimg.com/media/DzhPgQ4XcAA79Yu.jpg" TargetMode="External" /><Relationship Id="rId336" Type="http://schemas.openxmlformats.org/officeDocument/2006/relationships/hyperlink" Target="https://pbs.twimg.com/media/DzhRoKlWwAATtEg.jpg" TargetMode="External" /><Relationship Id="rId337" Type="http://schemas.openxmlformats.org/officeDocument/2006/relationships/hyperlink" Target="https://pbs.twimg.com/media/Dzhq2dEWkAAvoS1.jpg" TargetMode="External" /><Relationship Id="rId338" Type="http://schemas.openxmlformats.org/officeDocument/2006/relationships/hyperlink" Target="https://pbs.twimg.com/media/Dzh2hSJW0AE8v47.jpg" TargetMode="External" /><Relationship Id="rId339" Type="http://schemas.openxmlformats.org/officeDocument/2006/relationships/hyperlink" Target="https://pbs.twimg.com/media/DziAc9iWkAESrPi.jpg" TargetMode="External" /><Relationship Id="rId340" Type="http://schemas.openxmlformats.org/officeDocument/2006/relationships/hyperlink" Target="http://pbs.twimg.com/profile_images/1015729960378609665/yjRypNdQ_normal.jpg" TargetMode="External" /><Relationship Id="rId341" Type="http://schemas.openxmlformats.org/officeDocument/2006/relationships/hyperlink" Target="http://pbs.twimg.com/profile_images/1015729960378609665/yjRypNdQ_normal.jpg" TargetMode="External" /><Relationship Id="rId342" Type="http://schemas.openxmlformats.org/officeDocument/2006/relationships/hyperlink" Target="http://pbs.twimg.com/profile_images/1015729960378609665/yjRypNdQ_normal.jpg" TargetMode="External" /><Relationship Id="rId343" Type="http://schemas.openxmlformats.org/officeDocument/2006/relationships/hyperlink" Target="http://pbs.twimg.com/profile_images/1015729960378609665/yjRypNdQ_normal.jpg" TargetMode="External" /><Relationship Id="rId344" Type="http://schemas.openxmlformats.org/officeDocument/2006/relationships/hyperlink" Target="http://pbs.twimg.com/profile_images/1015729960378609665/yjRypNdQ_normal.jpg" TargetMode="External" /><Relationship Id="rId345" Type="http://schemas.openxmlformats.org/officeDocument/2006/relationships/hyperlink" Target="http://pbs.twimg.com/profile_images/798214078661623808/MuKwrSL2_normal.jpg" TargetMode="External" /><Relationship Id="rId346" Type="http://schemas.openxmlformats.org/officeDocument/2006/relationships/hyperlink" Target="https://pbs.twimg.com/media/Dys12NOX4AApwjN.jpg" TargetMode="External" /><Relationship Id="rId347" Type="http://schemas.openxmlformats.org/officeDocument/2006/relationships/hyperlink" Target="http://pbs.twimg.com/profile_images/907532487856988161/co13EXyb_normal.jpg" TargetMode="External" /><Relationship Id="rId348" Type="http://schemas.openxmlformats.org/officeDocument/2006/relationships/hyperlink" Target="https://pbs.twimg.com/media/DytkDZSX0AA8seT.jpg" TargetMode="External" /><Relationship Id="rId349" Type="http://schemas.openxmlformats.org/officeDocument/2006/relationships/hyperlink" Target="https://pbs.twimg.com/media/DzOJeSXWwAEG8PW.jpg" TargetMode="External" /><Relationship Id="rId350" Type="http://schemas.openxmlformats.org/officeDocument/2006/relationships/hyperlink" Target="https://pbs.twimg.com/media/DzXSCNHXQAAzpRo.jpg" TargetMode="External" /><Relationship Id="rId351" Type="http://schemas.openxmlformats.org/officeDocument/2006/relationships/hyperlink" Target="http://pbs.twimg.com/profile_images/1092821430356639744/UxJHG1Oq_normal.jpg" TargetMode="External" /><Relationship Id="rId352" Type="http://schemas.openxmlformats.org/officeDocument/2006/relationships/hyperlink" Target="https://pbs.twimg.com/ext_tw_video_thumb/1093444964401455104/pu/img/loRb8OM6lYag6EQN.jpg" TargetMode="External" /><Relationship Id="rId353" Type="http://schemas.openxmlformats.org/officeDocument/2006/relationships/hyperlink" Target="http://pbs.twimg.com/profile_images/723186926916911104/T0_e8v4G_normal.jpg" TargetMode="External" /><Relationship Id="rId354" Type="http://schemas.openxmlformats.org/officeDocument/2006/relationships/hyperlink" Target="https://pbs.twimg.com/media/Dyy9Bf-XcAA6KrA.jpg" TargetMode="External" /><Relationship Id="rId355" Type="http://schemas.openxmlformats.org/officeDocument/2006/relationships/hyperlink" Target="https://pbs.twimg.com/media/Dzx7jZNXgAItg4s.png" TargetMode="External" /><Relationship Id="rId356" Type="http://schemas.openxmlformats.org/officeDocument/2006/relationships/hyperlink" Target="http://pbs.twimg.com/profile_images/1085602447828103168/IvTYCSc__normal.jpg" TargetMode="External" /><Relationship Id="rId357" Type="http://schemas.openxmlformats.org/officeDocument/2006/relationships/hyperlink" Target="https://pbs.twimg.com/media/DynsQJrU8AIyS4a.jpg" TargetMode="External" /><Relationship Id="rId358" Type="http://schemas.openxmlformats.org/officeDocument/2006/relationships/hyperlink" Target="https://pbs.twimg.com/media/DyqDU7KWoAEkgPR.jpg" TargetMode="External" /><Relationship Id="rId359" Type="http://schemas.openxmlformats.org/officeDocument/2006/relationships/hyperlink" Target="https://pbs.twimg.com/media/DyKqj4eW0AE_iYm.jpg" TargetMode="External" /><Relationship Id="rId360" Type="http://schemas.openxmlformats.org/officeDocument/2006/relationships/hyperlink" Target="https://pbs.twimg.com/media/Dx-fh9WXcAA9vVX.jpg" TargetMode="External" /><Relationship Id="rId361" Type="http://schemas.openxmlformats.org/officeDocument/2006/relationships/hyperlink" Target="https://pbs.twimg.com/media/Dys12NOX4AApwjN.jpg" TargetMode="External" /><Relationship Id="rId362" Type="http://schemas.openxmlformats.org/officeDocument/2006/relationships/hyperlink" Target="http://pbs.twimg.com/profile_images/608703287471120385/k7MVslch_normal.jpg" TargetMode="External" /><Relationship Id="rId363" Type="http://schemas.openxmlformats.org/officeDocument/2006/relationships/hyperlink" Target="https://pbs.twimg.com/media/Dy0Wf1FW0AArHWs.jpg" TargetMode="External" /><Relationship Id="rId364" Type="http://schemas.openxmlformats.org/officeDocument/2006/relationships/hyperlink" Target="https://pbs.twimg.com/media/Dy3JBg4WsAAbeUZ.jpg" TargetMode="External" /><Relationship Id="rId365" Type="http://schemas.openxmlformats.org/officeDocument/2006/relationships/hyperlink" Target="https://pbs.twimg.com/media/Dy5gFo1WwAAszFv.jpg" TargetMode="External" /><Relationship Id="rId366" Type="http://schemas.openxmlformats.org/officeDocument/2006/relationships/hyperlink" Target="https://pbs.twimg.com/media/DzGly3IWwAEA8rc.jpg" TargetMode="External" /><Relationship Id="rId367" Type="http://schemas.openxmlformats.org/officeDocument/2006/relationships/hyperlink" Target="https://pbs.twimg.com/media/DzI83PCWkAEPPce.jpg" TargetMode="External" /><Relationship Id="rId368" Type="http://schemas.openxmlformats.org/officeDocument/2006/relationships/hyperlink" Target="https://pbs.twimg.com/media/DzLvY8oWkAA8koZ.jpg" TargetMode="External" /><Relationship Id="rId369" Type="http://schemas.openxmlformats.org/officeDocument/2006/relationships/hyperlink" Target="http://pbs.twimg.com/profile_images/608703287471120385/k7MVslch_normal.jpg" TargetMode="External" /><Relationship Id="rId370" Type="http://schemas.openxmlformats.org/officeDocument/2006/relationships/hyperlink" Target="https://pbs.twimg.com/media/DzQ4-EZW0AMOqP8.jpg" TargetMode="External" /><Relationship Id="rId371" Type="http://schemas.openxmlformats.org/officeDocument/2006/relationships/hyperlink" Target="https://pbs.twimg.com/media/DzTQCyNX0AEjB4a.jpg" TargetMode="External" /><Relationship Id="rId372" Type="http://schemas.openxmlformats.org/officeDocument/2006/relationships/hyperlink" Target="http://pbs.twimg.com/profile_images/608703287471120385/k7MVslch_normal.jpg" TargetMode="External" /><Relationship Id="rId373" Type="http://schemas.openxmlformats.org/officeDocument/2006/relationships/hyperlink" Target="https://pbs.twimg.com/media/DzWCkPgXcAA4Nus.jpg" TargetMode="External" /><Relationship Id="rId374" Type="http://schemas.openxmlformats.org/officeDocument/2006/relationships/hyperlink" Target="https://pbs.twimg.com/media/DzYZ3jJXQAA5YQG.jpg" TargetMode="External" /><Relationship Id="rId375" Type="http://schemas.openxmlformats.org/officeDocument/2006/relationships/hyperlink" Target="https://pbs.twimg.com/media/Dzd85lOWsAAIO18.jpg" TargetMode="External" /><Relationship Id="rId376" Type="http://schemas.openxmlformats.org/officeDocument/2006/relationships/hyperlink" Target="https://pbs.twimg.com/media/Dzqo7JcWsAIkEZB.jpg" TargetMode="External" /><Relationship Id="rId377" Type="http://schemas.openxmlformats.org/officeDocument/2006/relationships/hyperlink" Target="http://pbs.twimg.com/profile_images/608703287471120385/k7MVslch_normal.jpg" TargetMode="External" /><Relationship Id="rId378" Type="http://schemas.openxmlformats.org/officeDocument/2006/relationships/hyperlink" Target="https://pbs.twimg.com/media/Dzvyg_0XgAAgaFc.jpg" TargetMode="External" /><Relationship Id="rId379" Type="http://schemas.openxmlformats.org/officeDocument/2006/relationships/hyperlink" Target="https://pbs.twimg.com/media/DzxE60gW0AAmL-E.jpg" TargetMode="External" /><Relationship Id="rId380" Type="http://schemas.openxmlformats.org/officeDocument/2006/relationships/hyperlink" Target="https://pbs.twimg.com/media/DzyJlCCXgAABdWH.jpg" TargetMode="External" /><Relationship Id="rId381" Type="http://schemas.openxmlformats.org/officeDocument/2006/relationships/hyperlink" Target="http://pbs.twimg.com/profile_images/720701486418784257/ScrgFKdc_normal.jpg" TargetMode="External" /><Relationship Id="rId382" Type="http://schemas.openxmlformats.org/officeDocument/2006/relationships/hyperlink" Target="http://pbs.twimg.com/profile_images/720701486418784257/ScrgFKdc_normal.jpg" TargetMode="External" /><Relationship Id="rId383" Type="http://schemas.openxmlformats.org/officeDocument/2006/relationships/hyperlink" Target="http://pbs.twimg.com/profile_images/720701486418784257/ScrgFKdc_normal.jpg" TargetMode="External" /><Relationship Id="rId384" Type="http://schemas.openxmlformats.org/officeDocument/2006/relationships/hyperlink" Target="http://pbs.twimg.com/profile_images/720701486418784257/ScrgFKdc_normal.jpg" TargetMode="External" /><Relationship Id="rId385" Type="http://schemas.openxmlformats.org/officeDocument/2006/relationships/hyperlink" Target="http://pbs.twimg.com/profile_images/720701486418784257/ScrgFKdc_normal.jpg" TargetMode="External" /><Relationship Id="rId386" Type="http://schemas.openxmlformats.org/officeDocument/2006/relationships/hyperlink" Target="http://pbs.twimg.com/profile_images/720701486418784257/ScrgFKdc_normal.jpg" TargetMode="External" /><Relationship Id="rId387" Type="http://schemas.openxmlformats.org/officeDocument/2006/relationships/hyperlink" Target="http://pbs.twimg.com/profile_images/720701486418784257/ScrgFKdc_normal.jpg" TargetMode="External" /><Relationship Id="rId388" Type="http://schemas.openxmlformats.org/officeDocument/2006/relationships/hyperlink" Target="http://pbs.twimg.com/profile_images/720701486418784257/ScrgFKdc_normal.jpg" TargetMode="External" /><Relationship Id="rId389" Type="http://schemas.openxmlformats.org/officeDocument/2006/relationships/hyperlink" Target="http://pbs.twimg.com/profile_images/720701486418784257/ScrgFKdc_normal.jpg" TargetMode="External" /><Relationship Id="rId390" Type="http://schemas.openxmlformats.org/officeDocument/2006/relationships/hyperlink" Target="http://pbs.twimg.com/profile_images/720701486418784257/ScrgFKdc_normal.jpg" TargetMode="External" /><Relationship Id="rId391" Type="http://schemas.openxmlformats.org/officeDocument/2006/relationships/hyperlink" Target="http://pbs.twimg.com/profile_images/720701486418784257/ScrgFKdc_normal.jpg" TargetMode="External" /><Relationship Id="rId392" Type="http://schemas.openxmlformats.org/officeDocument/2006/relationships/hyperlink" Target="http://pbs.twimg.com/profile_images/720701486418784257/ScrgFKdc_normal.jpg" TargetMode="External" /><Relationship Id="rId393" Type="http://schemas.openxmlformats.org/officeDocument/2006/relationships/hyperlink" Target="http://pbs.twimg.com/profile_images/720701486418784257/ScrgFKdc_normal.jpg" TargetMode="External" /><Relationship Id="rId394" Type="http://schemas.openxmlformats.org/officeDocument/2006/relationships/hyperlink" Target="http://pbs.twimg.com/profile_images/720701486418784257/ScrgFKdc_normal.jpg" TargetMode="External" /><Relationship Id="rId395" Type="http://schemas.openxmlformats.org/officeDocument/2006/relationships/hyperlink" Target="http://pbs.twimg.com/profile_images/720701486418784257/ScrgFKdc_normal.jpg" TargetMode="External" /><Relationship Id="rId396" Type="http://schemas.openxmlformats.org/officeDocument/2006/relationships/hyperlink" Target="http://pbs.twimg.com/profile_images/720701486418784257/ScrgFKdc_normal.jpg" TargetMode="External" /><Relationship Id="rId397" Type="http://schemas.openxmlformats.org/officeDocument/2006/relationships/hyperlink" Target="http://pbs.twimg.com/profile_images/720701486418784257/ScrgFKdc_normal.jpg" TargetMode="External" /><Relationship Id="rId398" Type="http://schemas.openxmlformats.org/officeDocument/2006/relationships/hyperlink" Target="http://pbs.twimg.com/profile_images/720701486418784257/ScrgFKdc_normal.jpg" TargetMode="External" /><Relationship Id="rId399" Type="http://schemas.openxmlformats.org/officeDocument/2006/relationships/hyperlink" Target="http://pbs.twimg.com/profile_images/720701486418784257/ScrgFKdc_normal.jpg" TargetMode="External" /><Relationship Id="rId400" Type="http://schemas.openxmlformats.org/officeDocument/2006/relationships/hyperlink" Target="http://pbs.twimg.com/profile_images/720701486418784257/ScrgFKdc_normal.jpg" TargetMode="External" /><Relationship Id="rId401" Type="http://schemas.openxmlformats.org/officeDocument/2006/relationships/hyperlink" Target="http://pbs.twimg.com/profile_images/720701486418784257/ScrgFKdc_normal.jpg" TargetMode="External" /><Relationship Id="rId402" Type="http://schemas.openxmlformats.org/officeDocument/2006/relationships/hyperlink" Target="http://pbs.twimg.com/profile_images/720701486418784257/ScrgFKdc_normal.jpg" TargetMode="External" /><Relationship Id="rId403" Type="http://schemas.openxmlformats.org/officeDocument/2006/relationships/hyperlink" Target="http://pbs.twimg.com/profile_images/720701486418784257/ScrgFKdc_normal.jpg" TargetMode="External" /><Relationship Id="rId404" Type="http://schemas.openxmlformats.org/officeDocument/2006/relationships/hyperlink" Target="http://pbs.twimg.com/profile_images/720701486418784257/ScrgFKdc_normal.jpg" TargetMode="External" /><Relationship Id="rId405" Type="http://schemas.openxmlformats.org/officeDocument/2006/relationships/hyperlink" Target="http://pbs.twimg.com/profile_images/720701486418784257/ScrgFKdc_normal.jpg" TargetMode="External" /><Relationship Id="rId406" Type="http://schemas.openxmlformats.org/officeDocument/2006/relationships/hyperlink" Target="http://pbs.twimg.com/profile_images/720701486418784257/ScrgFKdc_normal.jpg" TargetMode="External" /><Relationship Id="rId407" Type="http://schemas.openxmlformats.org/officeDocument/2006/relationships/hyperlink" Target="http://pbs.twimg.com/profile_images/720701486418784257/ScrgFKdc_normal.jpg" TargetMode="External" /><Relationship Id="rId408" Type="http://schemas.openxmlformats.org/officeDocument/2006/relationships/hyperlink" Target="http://pbs.twimg.com/profile_images/720701486418784257/ScrgFKdc_normal.jpg" TargetMode="External" /><Relationship Id="rId409" Type="http://schemas.openxmlformats.org/officeDocument/2006/relationships/hyperlink" Target="http://pbs.twimg.com/profile_images/720701486418784257/ScrgFKdc_normal.jpg" TargetMode="External" /><Relationship Id="rId410" Type="http://schemas.openxmlformats.org/officeDocument/2006/relationships/hyperlink" Target="http://pbs.twimg.com/profile_images/720701486418784257/ScrgFKdc_normal.jpg" TargetMode="External" /><Relationship Id="rId411" Type="http://schemas.openxmlformats.org/officeDocument/2006/relationships/hyperlink" Target="http://pbs.twimg.com/profile_images/720701486418784257/ScrgFKdc_normal.jpg" TargetMode="External" /><Relationship Id="rId412" Type="http://schemas.openxmlformats.org/officeDocument/2006/relationships/hyperlink" Target="http://pbs.twimg.com/profile_images/720701486418784257/ScrgFKdc_normal.jpg" TargetMode="External" /><Relationship Id="rId413" Type="http://schemas.openxmlformats.org/officeDocument/2006/relationships/hyperlink" Target="http://pbs.twimg.com/profile_images/720701486418784257/ScrgFKdc_normal.jpg" TargetMode="External" /><Relationship Id="rId414" Type="http://schemas.openxmlformats.org/officeDocument/2006/relationships/hyperlink" Target="http://pbs.twimg.com/profile_images/720701486418784257/ScrgFKdc_normal.jpg" TargetMode="External" /><Relationship Id="rId415" Type="http://schemas.openxmlformats.org/officeDocument/2006/relationships/hyperlink" Target="http://pbs.twimg.com/profile_images/720701486418784257/ScrgFKdc_normal.jpg" TargetMode="External" /><Relationship Id="rId416" Type="http://schemas.openxmlformats.org/officeDocument/2006/relationships/hyperlink" Target="http://pbs.twimg.com/profile_images/720701486418784257/ScrgFKdc_normal.jpg" TargetMode="External" /><Relationship Id="rId417" Type="http://schemas.openxmlformats.org/officeDocument/2006/relationships/hyperlink" Target="http://pbs.twimg.com/profile_images/720701486418784257/ScrgFKdc_normal.jpg" TargetMode="External" /><Relationship Id="rId418" Type="http://schemas.openxmlformats.org/officeDocument/2006/relationships/hyperlink" Target="http://pbs.twimg.com/profile_images/720701486418784257/ScrgFKdc_normal.jpg" TargetMode="External" /><Relationship Id="rId419" Type="http://schemas.openxmlformats.org/officeDocument/2006/relationships/hyperlink" Target="http://pbs.twimg.com/profile_images/720701486418784257/ScrgFKdc_normal.jpg" TargetMode="External" /><Relationship Id="rId420" Type="http://schemas.openxmlformats.org/officeDocument/2006/relationships/hyperlink" Target="http://pbs.twimg.com/profile_images/720701486418784257/ScrgFKdc_normal.jpg" TargetMode="External" /><Relationship Id="rId421" Type="http://schemas.openxmlformats.org/officeDocument/2006/relationships/hyperlink" Target="http://pbs.twimg.com/profile_images/720701486418784257/ScrgFKdc_normal.jpg" TargetMode="External" /><Relationship Id="rId422" Type="http://schemas.openxmlformats.org/officeDocument/2006/relationships/hyperlink" Target="http://pbs.twimg.com/profile_images/720701486418784257/ScrgFKdc_normal.jpg" TargetMode="External" /><Relationship Id="rId423" Type="http://schemas.openxmlformats.org/officeDocument/2006/relationships/hyperlink" Target="http://pbs.twimg.com/profile_images/720701486418784257/ScrgFKdc_normal.jpg" TargetMode="External" /><Relationship Id="rId424" Type="http://schemas.openxmlformats.org/officeDocument/2006/relationships/hyperlink" Target="http://pbs.twimg.com/profile_images/720701486418784257/ScrgFKdc_normal.jpg" TargetMode="External" /><Relationship Id="rId425" Type="http://schemas.openxmlformats.org/officeDocument/2006/relationships/hyperlink" Target="http://pbs.twimg.com/profile_images/720701486418784257/ScrgFKdc_normal.jpg" TargetMode="External" /><Relationship Id="rId426" Type="http://schemas.openxmlformats.org/officeDocument/2006/relationships/hyperlink" Target="http://pbs.twimg.com/profile_images/720701486418784257/ScrgFKdc_normal.jpg" TargetMode="External" /><Relationship Id="rId427" Type="http://schemas.openxmlformats.org/officeDocument/2006/relationships/hyperlink" Target="http://pbs.twimg.com/profile_images/720701486418784257/ScrgFKdc_normal.jpg" TargetMode="External" /><Relationship Id="rId428" Type="http://schemas.openxmlformats.org/officeDocument/2006/relationships/hyperlink" Target="http://pbs.twimg.com/profile_images/720701486418784257/ScrgFKdc_normal.jpg" TargetMode="External" /><Relationship Id="rId429" Type="http://schemas.openxmlformats.org/officeDocument/2006/relationships/hyperlink" Target="http://pbs.twimg.com/profile_images/720701486418784257/ScrgFKdc_normal.jpg" TargetMode="External" /><Relationship Id="rId430" Type="http://schemas.openxmlformats.org/officeDocument/2006/relationships/hyperlink" Target="http://pbs.twimg.com/profile_images/720701486418784257/ScrgFKdc_normal.jpg" TargetMode="External" /><Relationship Id="rId431" Type="http://schemas.openxmlformats.org/officeDocument/2006/relationships/hyperlink" Target="http://pbs.twimg.com/profile_images/720701486418784257/ScrgFKdc_normal.jpg" TargetMode="External" /><Relationship Id="rId432" Type="http://schemas.openxmlformats.org/officeDocument/2006/relationships/hyperlink" Target="http://pbs.twimg.com/profile_images/720701486418784257/ScrgFKdc_normal.jpg" TargetMode="External" /><Relationship Id="rId433" Type="http://schemas.openxmlformats.org/officeDocument/2006/relationships/hyperlink" Target="http://pbs.twimg.com/profile_images/720701486418784257/ScrgFKdc_normal.jpg" TargetMode="External" /><Relationship Id="rId434" Type="http://schemas.openxmlformats.org/officeDocument/2006/relationships/hyperlink" Target="http://pbs.twimg.com/profile_images/720701486418784257/ScrgFKdc_normal.jpg" TargetMode="External" /><Relationship Id="rId435" Type="http://schemas.openxmlformats.org/officeDocument/2006/relationships/hyperlink" Target="http://pbs.twimg.com/profile_images/720701486418784257/ScrgFKdc_normal.jpg" TargetMode="External" /><Relationship Id="rId436" Type="http://schemas.openxmlformats.org/officeDocument/2006/relationships/hyperlink" Target="http://pbs.twimg.com/profile_images/720701486418784257/ScrgFKdc_normal.jpg" TargetMode="External" /><Relationship Id="rId437" Type="http://schemas.openxmlformats.org/officeDocument/2006/relationships/hyperlink" Target="http://pbs.twimg.com/profile_images/720701486418784257/ScrgFKdc_normal.jpg" TargetMode="External" /><Relationship Id="rId438" Type="http://schemas.openxmlformats.org/officeDocument/2006/relationships/hyperlink" Target="http://pbs.twimg.com/profile_images/720701486418784257/ScrgFKdc_normal.jpg" TargetMode="External" /><Relationship Id="rId439" Type="http://schemas.openxmlformats.org/officeDocument/2006/relationships/hyperlink" Target="http://pbs.twimg.com/profile_images/720701486418784257/ScrgFKdc_normal.jpg" TargetMode="External" /><Relationship Id="rId440" Type="http://schemas.openxmlformats.org/officeDocument/2006/relationships/hyperlink" Target="http://pbs.twimg.com/profile_images/720701486418784257/ScrgFKdc_normal.jpg" TargetMode="External" /><Relationship Id="rId441" Type="http://schemas.openxmlformats.org/officeDocument/2006/relationships/hyperlink" Target="http://pbs.twimg.com/profile_images/720701486418784257/ScrgFKdc_normal.jpg" TargetMode="External" /><Relationship Id="rId442" Type="http://schemas.openxmlformats.org/officeDocument/2006/relationships/hyperlink" Target="http://pbs.twimg.com/profile_images/720701486418784257/ScrgFKdc_normal.jpg" TargetMode="External" /><Relationship Id="rId443" Type="http://schemas.openxmlformats.org/officeDocument/2006/relationships/hyperlink" Target="http://pbs.twimg.com/profile_images/720701486418784257/ScrgFKdc_normal.jpg" TargetMode="External" /><Relationship Id="rId444" Type="http://schemas.openxmlformats.org/officeDocument/2006/relationships/hyperlink" Target="http://pbs.twimg.com/profile_images/720701486418784257/ScrgFKdc_normal.jpg" TargetMode="External" /><Relationship Id="rId445" Type="http://schemas.openxmlformats.org/officeDocument/2006/relationships/hyperlink" Target="http://pbs.twimg.com/profile_images/720701486418784257/ScrgFKdc_normal.jpg" TargetMode="External" /><Relationship Id="rId446" Type="http://schemas.openxmlformats.org/officeDocument/2006/relationships/hyperlink" Target="http://pbs.twimg.com/profile_images/720701486418784257/ScrgFKdc_normal.jpg" TargetMode="External" /><Relationship Id="rId447" Type="http://schemas.openxmlformats.org/officeDocument/2006/relationships/hyperlink" Target="http://pbs.twimg.com/profile_images/720701486418784257/ScrgFKdc_normal.jpg" TargetMode="External" /><Relationship Id="rId448" Type="http://schemas.openxmlformats.org/officeDocument/2006/relationships/hyperlink" Target="http://pbs.twimg.com/profile_images/720701486418784257/ScrgFKdc_normal.jpg" TargetMode="External" /><Relationship Id="rId449" Type="http://schemas.openxmlformats.org/officeDocument/2006/relationships/hyperlink" Target="http://pbs.twimg.com/profile_images/720701486418784257/ScrgFKdc_normal.jpg" TargetMode="External" /><Relationship Id="rId450" Type="http://schemas.openxmlformats.org/officeDocument/2006/relationships/hyperlink" Target="https://twitter.com/#!/radhunair/status/1092966326186893314" TargetMode="External" /><Relationship Id="rId451" Type="http://schemas.openxmlformats.org/officeDocument/2006/relationships/hyperlink" Target="https://twitter.com/#!/radhunair/status/1092966326186893314" TargetMode="External" /><Relationship Id="rId452" Type="http://schemas.openxmlformats.org/officeDocument/2006/relationships/hyperlink" Target="https://twitter.com/#!/radhunair/status/1092966326186893314" TargetMode="External" /><Relationship Id="rId453" Type="http://schemas.openxmlformats.org/officeDocument/2006/relationships/hyperlink" Target="https://twitter.com/#!/radhunair/status/1092966326186893314" TargetMode="External" /><Relationship Id="rId454" Type="http://schemas.openxmlformats.org/officeDocument/2006/relationships/hyperlink" Target="https://twitter.com/#!/radhunair/status/1092966326186893314" TargetMode="External" /><Relationship Id="rId455" Type="http://schemas.openxmlformats.org/officeDocument/2006/relationships/hyperlink" Target="https://twitter.com/#!/radhunair/status/1092966326186893314" TargetMode="External" /><Relationship Id="rId456" Type="http://schemas.openxmlformats.org/officeDocument/2006/relationships/hyperlink" Target="https://twitter.com/#!/radhunair/status/1092966326186893314" TargetMode="External" /><Relationship Id="rId457" Type="http://schemas.openxmlformats.org/officeDocument/2006/relationships/hyperlink" Target="https://twitter.com/#!/efmdnews/status/1093078598930579456" TargetMode="External" /><Relationship Id="rId458" Type="http://schemas.openxmlformats.org/officeDocument/2006/relationships/hyperlink" Target="https://twitter.com/#!/learnpatch/status/1093090703209582592" TargetMode="External" /><Relationship Id="rId459" Type="http://schemas.openxmlformats.org/officeDocument/2006/relationships/hyperlink" Target="https://twitter.com/#!/learnpatch/status/1093090703209582592" TargetMode="External" /><Relationship Id="rId460" Type="http://schemas.openxmlformats.org/officeDocument/2006/relationships/hyperlink" Target="https://twitter.com/#!/giambiasi/status/1093092868338667520" TargetMode="External" /><Relationship Id="rId461" Type="http://schemas.openxmlformats.org/officeDocument/2006/relationships/hyperlink" Target="https://twitter.com/#!/essecknowledge/status/1093131800753389571" TargetMode="External" /><Relationship Id="rId462" Type="http://schemas.openxmlformats.org/officeDocument/2006/relationships/hyperlink" Target="https://twitter.com/#!/karmenblackwood/status/1093274000640241664" TargetMode="External" /><Relationship Id="rId463" Type="http://schemas.openxmlformats.org/officeDocument/2006/relationships/hyperlink" Target="https://twitter.com/#!/northvanrt/status/1093274156907532289" TargetMode="External" /><Relationship Id="rId464" Type="http://schemas.openxmlformats.org/officeDocument/2006/relationships/hyperlink" Target="https://twitter.com/#!/karmenblackwood/status/1093274000640241664" TargetMode="External" /><Relationship Id="rId465" Type="http://schemas.openxmlformats.org/officeDocument/2006/relationships/hyperlink" Target="https://twitter.com/#!/northvanrt/status/1093274156907532289" TargetMode="External" /><Relationship Id="rId466" Type="http://schemas.openxmlformats.org/officeDocument/2006/relationships/hyperlink" Target="https://twitter.com/#!/karmenblackwood/status/1093274000640241664" TargetMode="External" /><Relationship Id="rId467" Type="http://schemas.openxmlformats.org/officeDocument/2006/relationships/hyperlink" Target="https://twitter.com/#!/northvanrt/status/1093274156907532289" TargetMode="External" /><Relationship Id="rId468" Type="http://schemas.openxmlformats.org/officeDocument/2006/relationships/hyperlink" Target="https://twitter.com/#!/northvanrt/status/1093274156907532289" TargetMode="External" /><Relationship Id="rId469" Type="http://schemas.openxmlformats.org/officeDocument/2006/relationships/hyperlink" Target="https://twitter.com/#!/studyatieseg/status/1093447810895233026" TargetMode="External" /><Relationship Id="rId470" Type="http://schemas.openxmlformats.org/officeDocument/2006/relationships/hyperlink" Target="https://twitter.com/#!/mick_le_priol/status/1093503642735390720" TargetMode="External" /><Relationship Id="rId471" Type="http://schemas.openxmlformats.org/officeDocument/2006/relationships/hyperlink" Target="https://twitter.com/#!/libertytude/status/1093541585646731267" TargetMode="External" /><Relationship Id="rId472" Type="http://schemas.openxmlformats.org/officeDocument/2006/relationships/hyperlink" Target="https://twitter.com/#!/1malachid/status/1093590422528630786" TargetMode="External" /><Relationship Id="rId473" Type="http://schemas.openxmlformats.org/officeDocument/2006/relationships/hyperlink" Target="https://twitter.com/#!/1malachid/status/1093590459249762304" TargetMode="External" /><Relationship Id="rId474" Type="http://schemas.openxmlformats.org/officeDocument/2006/relationships/hyperlink" Target="https://twitter.com/#!/1malachid/status/1093590490321219584" TargetMode="External" /><Relationship Id="rId475" Type="http://schemas.openxmlformats.org/officeDocument/2006/relationships/hyperlink" Target="https://twitter.com/#!/kevinanselmo/status/1090597603522289666" TargetMode="External" /><Relationship Id="rId476" Type="http://schemas.openxmlformats.org/officeDocument/2006/relationships/hyperlink" Target="https://twitter.com/#!/kevinanselmo/status/1093950127214153728" TargetMode="External" /><Relationship Id="rId477" Type="http://schemas.openxmlformats.org/officeDocument/2006/relationships/hyperlink" Target="https://twitter.com/#!/funstreets/status/1094343670344699904" TargetMode="External" /><Relationship Id="rId478" Type="http://schemas.openxmlformats.org/officeDocument/2006/relationships/hyperlink" Target="https://twitter.com/#!/ralmahruqy/status/1094648126823120898" TargetMode="External" /><Relationship Id="rId479" Type="http://schemas.openxmlformats.org/officeDocument/2006/relationships/hyperlink" Target="https://twitter.com/#!/mestresegolene/status/1095281723225632768" TargetMode="External" /><Relationship Id="rId480" Type="http://schemas.openxmlformats.org/officeDocument/2006/relationships/hyperlink" Target="https://twitter.com/#!/mbruceabbott/status/1095351539965878272" TargetMode="External" /><Relationship Id="rId481" Type="http://schemas.openxmlformats.org/officeDocument/2006/relationships/hyperlink" Target="https://twitter.com/#!/ajcbailey/status/1095013052213211136" TargetMode="External" /><Relationship Id="rId482" Type="http://schemas.openxmlformats.org/officeDocument/2006/relationships/hyperlink" Target="https://twitter.com/#!/ajcbailey/status/1095371440805666819" TargetMode="External" /><Relationship Id="rId483" Type="http://schemas.openxmlformats.org/officeDocument/2006/relationships/hyperlink" Target="https://twitter.com/#!/lt19uk/status/1095373382290497536" TargetMode="External" /><Relationship Id="rId484" Type="http://schemas.openxmlformats.org/officeDocument/2006/relationships/hyperlink" Target="https://twitter.com/#!/lt19uk/status/1095373029826351105" TargetMode="External" /><Relationship Id="rId485" Type="http://schemas.openxmlformats.org/officeDocument/2006/relationships/hyperlink" Target="https://twitter.com/#!/infonutc/status/1094815830838255618" TargetMode="External" /><Relationship Id="rId486" Type="http://schemas.openxmlformats.org/officeDocument/2006/relationships/hyperlink" Target="https://twitter.com/#!/infonutc/status/1095101433140121600" TargetMode="External" /><Relationship Id="rId487" Type="http://schemas.openxmlformats.org/officeDocument/2006/relationships/hyperlink" Target="https://twitter.com/#!/infonutc/status/1095445999181549568" TargetMode="External" /><Relationship Id="rId488" Type="http://schemas.openxmlformats.org/officeDocument/2006/relationships/hyperlink" Target="https://twitter.com/#!/just_joan/status/1095446102436954112" TargetMode="External" /><Relationship Id="rId489" Type="http://schemas.openxmlformats.org/officeDocument/2006/relationships/hyperlink" Target="https://twitter.com/#!/infonutc/status/1094815830838255618" TargetMode="External" /><Relationship Id="rId490" Type="http://schemas.openxmlformats.org/officeDocument/2006/relationships/hyperlink" Target="https://twitter.com/#!/infonutc/status/1095101433140121600" TargetMode="External" /><Relationship Id="rId491" Type="http://schemas.openxmlformats.org/officeDocument/2006/relationships/hyperlink" Target="https://twitter.com/#!/infonutc/status/1095445999181549568" TargetMode="External" /><Relationship Id="rId492" Type="http://schemas.openxmlformats.org/officeDocument/2006/relationships/hyperlink" Target="https://twitter.com/#!/just_joan/status/1095446102436954112" TargetMode="External" /><Relationship Id="rId493" Type="http://schemas.openxmlformats.org/officeDocument/2006/relationships/hyperlink" Target="https://twitter.com/#!/infonutc/status/1095060270093910017" TargetMode="External" /><Relationship Id="rId494" Type="http://schemas.openxmlformats.org/officeDocument/2006/relationships/hyperlink" Target="https://twitter.com/#!/just_joan/status/1095070091975245824" TargetMode="External" /><Relationship Id="rId495" Type="http://schemas.openxmlformats.org/officeDocument/2006/relationships/hyperlink" Target="https://twitter.com/#!/just_joan/status/1095446102436954112" TargetMode="External" /><Relationship Id="rId496" Type="http://schemas.openxmlformats.org/officeDocument/2006/relationships/hyperlink" Target="https://twitter.com/#!/arickeyes/status/1095563324266139648" TargetMode="External" /><Relationship Id="rId497" Type="http://schemas.openxmlformats.org/officeDocument/2006/relationships/hyperlink" Target="https://twitter.com/#!/p_ensarguet/status/1095578098865713152" TargetMode="External" /><Relationship Id="rId498" Type="http://schemas.openxmlformats.org/officeDocument/2006/relationships/hyperlink" Target="https://twitter.com/#!/edhecmanagement/status/1095613440348094464" TargetMode="External" /><Relationship Id="rId499" Type="http://schemas.openxmlformats.org/officeDocument/2006/relationships/hyperlink" Target="https://twitter.com/#!/edhecmanagement/status/1094900928321372161" TargetMode="External" /><Relationship Id="rId500" Type="http://schemas.openxmlformats.org/officeDocument/2006/relationships/hyperlink" Target="https://twitter.com/#!/edhecmanagement/status/1095613440348094464" TargetMode="External" /><Relationship Id="rId501" Type="http://schemas.openxmlformats.org/officeDocument/2006/relationships/hyperlink" Target="https://twitter.com/#!/edhecmanagement/status/1095613440348094464" TargetMode="External" /><Relationship Id="rId502" Type="http://schemas.openxmlformats.org/officeDocument/2006/relationships/hyperlink" Target="https://twitter.com/#!/leadershipqub/status/1095626712816193537" TargetMode="External" /><Relationship Id="rId503" Type="http://schemas.openxmlformats.org/officeDocument/2006/relationships/hyperlink" Target="https://twitter.com/#!/endayoung/status/1095626888779915265" TargetMode="External" /><Relationship Id="rId504" Type="http://schemas.openxmlformats.org/officeDocument/2006/relationships/hyperlink" Target="https://twitter.com/#!/jenpotten/status/1095632645826990080" TargetMode="External" /><Relationship Id="rId505" Type="http://schemas.openxmlformats.org/officeDocument/2006/relationships/hyperlink" Target="https://twitter.com/#!/nyusternexeced/status/1095695360104820736" TargetMode="External" /><Relationship Id="rId506" Type="http://schemas.openxmlformats.org/officeDocument/2006/relationships/hyperlink" Target="https://twitter.com/#!/andyf_sbs/status/1095703180917329920" TargetMode="External" /><Relationship Id="rId507" Type="http://schemas.openxmlformats.org/officeDocument/2006/relationships/hyperlink" Target="https://twitter.com/#!/imiuoft/status/1095769787601506306" TargetMode="External" /><Relationship Id="rId508" Type="http://schemas.openxmlformats.org/officeDocument/2006/relationships/hyperlink" Target="https://twitter.com/#!/imiuoft/status/1095769787601506306" TargetMode="External" /><Relationship Id="rId509" Type="http://schemas.openxmlformats.org/officeDocument/2006/relationships/hyperlink" Target="https://twitter.com/#!/imi_execprogram/status/1095767543573303296" TargetMode="External" /><Relationship Id="rId510" Type="http://schemas.openxmlformats.org/officeDocument/2006/relationships/hyperlink" Target="https://twitter.com/#!/natashawalli/status/1095767644966449152" TargetMode="External" /><Relationship Id="rId511" Type="http://schemas.openxmlformats.org/officeDocument/2006/relationships/hyperlink" Target="https://twitter.com/#!/imi_execprogram/status/1095767543573303296" TargetMode="External" /><Relationship Id="rId512" Type="http://schemas.openxmlformats.org/officeDocument/2006/relationships/hyperlink" Target="https://twitter.com/#!/imi_execprogram/status/1095811291430768640" TargetMode="External" /><Relationship Id="rId513" Type="http://schemas.openxmlformats.org/officeDocument/2006/relationships/hyperlink" Target="https://twitter.com/#!/natashawalli/status/1095767644966449152" TargetMode="External" /><Relationship Id="rId514" Type="http://schemas.openxmlformats.org/officeDocument/2006/relationships/hyperlink" Target="https://twitter.com/#!/natashawalli/status/1095811554757496838" TargetMode="External" /><Relationship Id="rId515" Type="http://schemas.openxmlformats.org/officeDocument/2006/relationships/hyperlink" Target="https://twitter.com/#!/ainsleymgm/status/1095949175869587456" TargetMode="External" /><Relationship Id="rId516" Type="http://schemas.openxmlformats.org/officeDocument/2006/relationships/hyperlink" Target="https://twitter.com/#!/sbailey1/status/1096087449288232960" TargetMode="External" /><Relationship Id="rId517" Type="http://schemas.openxmlformats.org/officeDocument/2006/relationships/hyperlink" Target="https://twitter.com/#!/execonlineinc/status/1096092702410723331" TargetMode="External" /><Relationship Id="rId518" Type="http://schemas.openxmlformats.org/officeDocument/2006/relationships/hyperlink" Target="https://twitter.com/#!/execonlineinc/status/1096092702410723331" TargetMode="External" /><Relationship Id="rId519" Type="http://schemas.openxmlformats.org/officeDocument/2006/relationships/hyperlink" Target="https://twitter.com/#!/execonlineinc/status/1096092702410723331" TargetMode="External" /><Relationship Id="rId520" Type="http://schemas.openxmlformats.org/officeDocument/2006/relationships/hyperlink" Target="https://twitter.com/#!/5xtqau53tizrvv9/status/1096112023631327232" TargetMode="External" /><Relationship Id="rId521" Type="http://schemas.openxmlformats.org/officeDocument/2006/relationships/hyperlink" Target="https://twitter.com/#!/diversity54/status/1096474539012313088" TargetMode="External" /><Relationship Id="rId522" Type="http://schemas.openxmlformats.org/officeDocument/2006/relationships/hyperlink" Target="https://twitter.com/#!/diversity54/status/1096474584570888192" TargetMode="External" /><Relationship Id="rId523" Type="http://schemas.openxmlformats.org/officeDocument/2006/relationships/hyperlink" Target="https://twitter.com/#!/diversity54/status/1096474829224624128" TargetMode="External" /><Relationship Id="rId524" Type="http://schemas.openxmlformats.org/officeDocument/2006/relationships/hyperlink" Target="https://twitter.com/#!/diversity54/status/1096474920844963840" TargetMode="External" /><Relationship Id="rId525" Type="http://schemas.openxmlformats.org/officeDocument/2006/relationships/hyperlink" Target="https://twitter.com/#!/diversity54/status/1096474988889157632" TargetMode="External" /><Relationship Id="rId526" Type="http://schemas.openxmlformats.org/officeDocument/2006/relationships/hyperlink" Target="https://twitter.com/#!/diversity54/status/1096475064382427136" TargetMode="External" /><Relationship Id="rId527" Type="http://schemas.openxmlformats.org/officeDocument/2006/relationships/hyperlink" Target="https://twitter.com/#!/diversity54/status/1096475101325864960" TargetMode="External" /><Relationship Id="rId528" Type="http://schemas.openxmlformats.org/officeDocument/2006/relationships/hyperlink" Target="https://twitter.com/#!/sebastienmalot/status/1096529340710424576" TargetMode="External" /><Relationship Id="rId529" Type="http://schemas.openxmlformats.org/officeDocument/2006/relationships/hyperlink" Target="https://twitter.com/#!/metoscm/status/1096695661301563397" TargetMode="External" /><Relationship Id="rId530" Type="http://schemas.openxmlformats.org/officeDocument/2006/relationships/hyperlink" Target="https://twitter.com/#!/mba_buddy/status/1096697964502966272" TargetMode="External" /><Relationship Id="rId531" Type="http://schemas.openxmlformats.org/officeDocument/2006/relationships/hyperlink" Target="https://twitter.com/#!/lololaff/status/1096710279570833414" TargetMode="External" /><Relationship Id="rId532" Type="http://schemas.openxmlformats.org/officeDocument/2006/relationships/hyperlink" Target="https://twitter.com/#!/lololaff/status/1096710279570833414" TargetMode="External" /><Relationship Id="rId533" Type="http://schemas.openxmlformats.org/officeDocument/2006/relationships/hyperlink" Target="https://twitter.com/#!/asma_fendri/status/1096723466366210049" TargetMode="External" /><Relationship Id="rId534" Type="http://schemas.openxmlformats.org/officeDocument/2006/relationships/hyperlink" Target="https://twitter.com/#!/nicogla/status/1096733802196598785" TargetMode="External" /><Relationship Id="rId535" Type="http://schemas.openxmlformats.org/officeDocument/2006/relationships/hyperlink" Target="https://twitter.com/#!/denneryhelene/status/1095219872827670529" TargetMode="External" /><Relationship Id="rId536" Type="http://schemas.openxmlformats.org/officeDocument/2006/relationships/hyperlink" Target="https://twitter.com/#!/denneryhelene/status/1095582938991939585" TargetMode="External" /><Relationship Id="rId537" Type="http://schemas.openxmlformats.org/officeDocument/2006/relationships/hyperlink" Target="https://twitter.com/#!/denneryhelene/status/1095582938991939585" TargetMode="External" /><Relationship Id="rId538" Type="http://schemas.openxmlformats.org/officeDocument/2006/relationships/hyperlink" Target="https://twitter.com/#!/denneryhelene/status/1096307751872024576" TargetMode="External" /><Relationship Id="rId539" Type="http://schemas.openxmlformats.org/officeDocument/2006/relationships/hyperlink" Target="https://twitter.com/#!/denneryhelene/status/1096744623849070593" TargetMode="External" /><Relationship Id="rId540" Type="http://schemas.openxmlformats.org/officeDocument/2006/relationships/hyperlink" Target="https://twitter.com/#!/aboulade/status/1095739021312053248" TargetMode="External" /><Relationship Id="rId541" Type="http://schemas.openxmlformats.org/officeDocument/2006/relationships/hyperlink" Target="https://twitter.com/#!/aboulade/status/1095739021312053248" TargetMode="External" /><Relationship Id="rId542" Type="http://schemas.openxmlformats.org/officeDocument/2006/relationships/hyperlink" Target="https://twitter.com/#!/essec/status/1096695299144335367" TargetMode="External" /><Relationship Id="rId543" Type="http://schemas.openxmlformats.org/officeDocument/2006/relationships/hyperlink" Target="https://twitter.com/#!/sonia_lakehal/status/1095658300954341376" TargetMode="External" /><Relationship Id="rId544" Type="http://schemas.openxmlformats.org/officeDocument/2006/relationships/hyperlink" Target="https://twitter.com/#!/sonia_lakehal/status/1095658300954341376" TargetMode="External" /><Relationship Id="rId545" Type="http://schemas.openxmlformats.org/officeDocument/2006/relationships/hyperlink" Target="https://twitter.com/#!/sonia_lakehal/status/1096694831710126081" TargetMode="External" /><Relationship Id="rId546" Type="http://schemas.openxmlformats.org/officeDocument/2006/relationships/hyperlink" Target="https://twitter.com/#!/sonia_lakehal/status/1096718432198901761" TargetMode="External" /><Relationship Id="rId547" Type="http://schemas.openxmlformats.org/officeDocument/2006/relationships/hyperlink" Target="https://twitter.com/#!/sonia_lakehal/status/1096718470430056450" TargetMode="External" /><Relationship Id="rId548" Type="http://schemas.openxmlformats.org/officeDocument/2006/relationships/hyperlink" Target="https://twitter.com/#!/sonia_lakehal/status/1096782024663330819" TargetMode="External" /><Relationship Id="rId549" Type="http://schemas.openxmlformats.org/officeDocument/2006/relationships/hyperlink" Target="https://twitter.com/#!/sonia_lakehal/status/1096782024663330819" TargetMode="External" /><Relationship Id="rId550" Type="http://schemas.openxmlformats.org/officeDocument/2006/relationships/hyperlink" Target="https://twitter.com/#!/sonia_lakehal/status/1096782041641902081" TargetMode="External" /><Relationship Id="rId551" Type="http://schemas.openxmlformats.org/officeDocument/2006/relationships/hyperlink" Target="https://twitter.com/#!/sonia_lakehal/status/1096782053419425793" TargetMode="External" /><Relationship Id="rId552" Type="http://schemas.openxmlformats.org/officeDocument/2006/relationships/hyperlink" Target="https://twitter.com/#!/essec/status/1096744831198597120" TargetMode="External" /><Relationship Id="rId553" Type="http://schemas.openxmlformats.org/officeDocument/2006/relationships/hyperlink" Target="https://twitter.com/#!/essecglobalmba/status/1096690080645869568" TargetMode="External" /><Relationship Id="rId554" Type="http://schemas.openxmlformats.org/officeDocument/2006/relationships/hyperlink" Target="https://twitter.com/#!/essecglobalmba/status/1096810034821038080" TargetMode="External" /><Relationship Id="rId555" Type="http://schemas.openxmlformats.org/officeDocument/2006/relationships/hyperlink" Target="https://twitter.com/#!/uniconexed/status/1096454262421442561" TargetMode="External" /><Relationship Id="rId556" Type="http://schemas.openxmlformats.org/officeDocument/2006/relationships/hyperlink" Target="https://twitter.com/#!/uniconexed/status/1096816679986831361" TargetMode="External" /><Relationship Id="rId557" Type="http://schemas.openxmlformats.org/officeDocument/2006/relationships/hyperlink" Target="https://twitter.com/#!/aldo_zaffalon/status/1093981375915610112" TargetMode="External" /><Relationship Id="rId558" Type="http://schemas.openxmlformats.org/officeDocument/2006/relationships/hyperlink" Target="https://twitter.com/#!/aldo_zaffalon/status/1097091872043032577" TargetMode="External" /><Relationship Id="rId559" Type="http://schemas.openxmlformats.org/officeDocument/2006/relationships/hyperlink" Target="https://twitter.com/#!/chezhami/status/1097201453804843009" TargetMode="External" /><Relationship Id="rId560" Type="http://schemas.openxmlformats.org/officeDocument/2006/relationships/hyperlink" Target="https://twitter.com/#!/essec/status/1093117101802442752" TargetMode="External" /><Relationship Id="rId561" Type="http://schemas.openxmlformats.org/officeDocument/2006/relationships/hyperlink" Target="https://twitter.com/#!/essec/status/1094932813764313088" TargetMode="External" /><Relationship Id="rId562" Type="http://schemas.openxmlformats.org/officeDocument/2006/relationships/hyperlink" Target="https://twitter.com/#!/essec/status/1095978453722165248" TargetMode="External" /><Relationship Id="rId563" Type="http://schemas.openxmlformats.org/officeDocument/2006/relationships/hyperlink" Target="https://twitter.com/#!/essec/status/1096673049062064130" TargetMode="External" /><Relationship Id="rId564" Type="http://schemas.openxmlformats.org/officeDocument/2006/relationships/hyperlink" Target="https://twitter.com/#!/essec/status/1096694712130564099" TargetMode="External" /><Relationship Id="rId565" Type="http://schemas.openxmlformats.org/officeDocument/2006/relationships/hyperlink" Target="https://twitter.com/#!/essec/status/1096698641119629313" TargetMode="External" /><Relationship Id="rId566" Type="http://schemas.openxmlformats.org/officeDocument/2006/relationships/hyperlink" Target="https://twitter.com/#!/essec/status/1096703647994523648" TargetMode="External" /><Relationship Id="rId567" Type="http://schemas.openxmlformats.org/officeDocument/2006/relationships/hyperlink" Target="https://twitter.com/#!/essec/status/1096713929630384130" TargetMode="External" /><Relationship Id="rId568" Type="http://schemas.openxmlformats.org/officeDocument/2006/relationships/hyperlink" Target="https://twitter.com/#!/essec/status/1096716264536461312" TargetMode="External" /><Relationship Id="rId569" Type="http://schemas.openxmlformats.org/officeDocument/2006/relationships/hyperlink" Target="https://twitter.com/#!/essec/status/1096744152245694464" TargetMode="External" /><Relationship Id="rId570" Type="http://schemas.openxmlformats.org/officeDocument/2006/relationships/hyperlink" Target="https://twitter.com/#!/essec/status/1096756831475646464" TargetMode="External" /><Relationship Id="rId571" Type="http://schemas.openxmlformats.org/officeDocument/2006/relationships/hyperlink" Target="https://twitter.com/#!/essec/status/1096767749576110081" TargetMode="External" /><Relationship Id="rId572" Type="http://schemas.openxmlformats.org/officeDocument/2006/relationships/hyperlink" Target="https://twitter.com/#!/sz_claire/status/1095582287964635136" TargetMode="External" /><Relationship Id="rId573" Type="http://schemas.openxmlformats.org/officeDocument/2006/relationships/hyperlink" Target="https://twitter.com/#!/sz_claire/status/1096302482077241344" TargetMode="External" /><Relationship Id="rId574" Type="http://schemas.openxmlformats.org/officeDocument/2006/relationships/hyperlink" Target="https://twitter.com/#!/sz_claire/status/1096694799535616001" TargetMode="External" /><Relationship Id="rId575" Type="http://schemas.openxmlformats.org/officeDocument/2006/relationships/hyperlink" Target="https://twitter.com/#!/sz_claire/status/1096694799535616001" TargetMode="External" /><Relationship Id="rId576" Type="http://schemas.openxmlformats.org/officeDocument/2006/relationships/hyperlink" Target="https://twitter.com/#!/sz_claire/status/1097400076832514048" TargetMode="External" /><Relationship Id="rId577" Type="http://schemas.openxmlformats.org/officeDocument/2006/relationships/hyperlink" Target="https://twitter.com/#!/cranfieldexec/status/1097475820099194880" TargetMode="External" /><Relationship Id="rId578" Type="http://schemas.openxmlformats.org/officeDocument/2006/relationships/hyperlink" Target="https://twitter.com/#!/planformation/status/1093061598875471872" TargetMode="External" /><Relationship Id="rId579" Type="http://schemas.openxmlformats.org/officeDocument/2006/relationships/hyperlink" Target="https://twitter.com/#!/planformation/status/1097777851322040320" TargetMode="External" /><Relationship Id="rId580" Type="http://schemas.openxmlformats.org/officeDocument/2006/relationships/hyperlink" Target="https://twitter.com/#!/ashridge_biz/status/1093077348059172865" TargetMode="External" /><Relationship Id="rId581" Type="http://schemas.openxmlformats.org/officeDocument/2006/relationships/hyperlink" Target="https://twitter.com/#!/ashridge_biz/status/1095370291365203968" TargetMode="External" /><Relationship Id="rId582" Type="http://schemas.openxmlformats.org/officeDocument/2006/relationships/hyperlink" Target="https://twitter.com/#!/ashridge_biz/status/1096013024891191296" TargetMode="External" /><Relationship Id="rId583" Type="http://schemas.openxmlformats.org/officeDocument/2006/relationships/hyperlink" Target="https://twitter.com/#!/ashridge_biz/status/1097779179309944834" TargetMode="External" /><Relationship Id="rId584" Type="http://schemas.openxmlformats.org/officeDocument/2006/relationships/hyperlink" Target="https://twitter.com/#!/studyatieseg/status/1093447810895233026" TargetMode="External" /><Relationship Id="rId585" Type="http://schemas.openxmlformats.org/officeDocument/2006/relationships/hyperlink" Target="https://twitter.com/#!/ieseg/status/1093449368152301568" TargetMode="External" /><Relationship Id="rId586" Type="http://schemas.openxmlformats.org/officeDocument/2006/relationships/hyperlink" Target="https://twitter.com/#!/ieseg/status/1093514468246601728" TargetMode="External" /><Relationship Id="rId587" Type="http://schemas.openxmlformats.org/officeDocument/2006/relationships/hyperlink" Target="https://twitter.com/#!/ieseg/status/1097888619208028160" TargetMode="External" /><Relationship Id="rId588" Type="http://schemas.openxmlformats.org/officeDocument/2006/relationships/hyperlink" Target="https://twitter.com/#!/betoherrador/status/1097890523837317120" TargetMode="External" /><Relationship Id="rId589" Type="http://schemas.openxmlformats.org/officeDocument/2006/relationships/hyperlink" Target="https://twitter.com/#!/thjeanjean/status/1092664148503089157" TargetMode="External" /><Relationship Id="rId590" Type="http://schemas.openxmlformats.org/officeDocument/2006/relationships/hyperlink" Target="https://twitter.com/#!/thjeanjean/status/1092830256531193856" TargetMode="External" /><Relationship Id="rId591" Type="http://schemas.openxmlformats.org/officeDocument/2006/relationships/hyperlink" Target="https://twitter.com/#!/thjeanjean/status/1090621594769203206" TargetMode="External" /><Relationship Id="rId592" Type="http://schemas.openxmlformats.org/officeDocument/2006/relationships/hyperlink" Target="https://twitter.com/#!/thjeanjean/status/1089765042118107137" TargetMode="External" /><Relationship Id="rId593" Type="http://schemas.openxmlformats.org/officeDocument/2006/relationships/hyperlink" Target="https://twitter.com/#!/thjeanjean/status/1093026541255168005" TargetMode="External" /><Relationship Id="rId594" Type="http://schemas.openxmlformats.org/officeDocument/2006/relationships/hyperlink" Target="https://twitter.com/#!/thjeanjean/status/1093388923525623808" TargetMode="External" /><Relationship Id="rId595" Type="http://schemas.openxmlformats.org/officeDocument/2006/relationships/hyperlink" Target="https://twitter.com/#!/thjeanjean/status/1093555021994696705" TargetMode="External" /><Relationship Id="rId596" Type="http://schemas.openxmlformats.org/officeDocument/2006/relationships/hyperlink" Target="https://twitter.com/#!/thjeanjean/status/1093751313584799744" TargetMode="External" /><Relationship Id="rId597" Type="http://schemas.openxmlformats.org/officeDocument/2006/relationships/hyperlink" Target="https://twitter.com/#!/thjeanjean/status/1093917410732716032" TargetMode="External" /><Relationship Id="rId598" Type="http://schemas.openxmlformats.org/officeDocument/2006/relationships/hyperlink" Target="https://twitter.com/#!/thjeanjean/status/1094838479727534080" TargetMode="External" /><Relationship Id="rId599" Type="http://schemas.openxmlformats.org/officeDocument/2006/relationships/hyperlink" Target="https://twitter.com/#!/thjeanjean/status/1095004580780351488" TargetMode="External" /><Relationship Id="rId600" Type="http://schemas.openxmlformats.org/officeDocument/2006/relationships/hyperlink" Target="https://twitter.com/#!/thjeanjean/status/1095200872773095424" TargetMode="External" /><Relationship Id="rId601" Type="http://schemas.openxmlformats.org/officeDocument/2006/relationships/hyperlink" Target="https://twitter.com/#!/thjeanjean/status/1095366959842115584" TargetMode="External" /><Relationship Id="rId602" Type="http://schemas.openxmlformats.org/officeDocument/2006/relationships/hyperlink" Target="https://twitter.com/#!/thjeanjean/status/1095563249574207494" TargetMode="External" /><Relationship Id="rId603" Type="http://schemas.openxmlformats.org/officeDocument/2006/relationships/hyperlink" Target="https://twitter.com/#!/thjeanjean/status/1095729356759023616" TargetMode="External" /><Relationship Id="rId604" Type="http://schemas.openxmlformats.org/officeDocument/2006/relationships/hyperlink" Target="https://twitter.com/#!/thjeanjean/status/1095759812007206913" TargetMode="External" /><Relationship Id="rId605" Type="http://schemas.openxmlformats.org/officeDocument/2006/relationships/hyperlink" Target="https://twitter.com/#!/thjeanjean/status/1095925644972699648" TargetMode="External" /><Relationship Id="rId606" Type="http://schemas.openxmlformats.org/officeDocument/2006/relationships/hyperlink" Target="https://twitter.com/#!/thjeanjean/status/1096092003333521408" TargetMode="External" /><Relationship Id="rId607" Type="http://schemas.openxmlformats.org/officeDocument/2006/relationships/hyperlink" Target="https://twitter.com/#!/thjeanjean/status/1096482364379856896" TargetMode="External" /><Relationship Id="rId608" Type="http://schemas.openxmlformats.org/officeDocument/2006/relationships/hyperlink" Target="https://twitter.com/#!/thjeanjean/status/1097375194522492928" TargetMode="External" /><Relationship Id="rId609" Type="http://schemas.openxmlformats.org/officeDocument/2006/relationships/hyperlink" Target="https://twitter.com/#!/thjeanjean/status/1097541288847654912" TargetMode="External" /><Relationship Id="rId610" Type="http://schemas.openxmlformats.org/officeDocument/2006/relationships/hyperlink" Target="https://twitter.com/#!/thjeanjean/status/1097737584061632512" TargetMode="External" /><Relationship Id="rId611" Type="http://schemas.openxmlformats.org/officeDocument/2006/relationships/hyperlink" Target="https://twitter.com/#!/thjeanjean/status/1097828187705405441" TargetMode="External" /><Relationship Id="rId612" Type="http://schemas.openxmlformats.org/officeDocument/2006/relationships/hyperlink" Target="https://twitter.com/#!/thjeanjean/status/1097903679741616128" TargetMode="External" /><Relationship Id="rId613" Type="http://schemas.openxmlformats.org/officeDocument/2006/relationships/hyperlink" Target="https://twitter.com/#!/execedcourses/status/1093437522066137088" TargetMode="External" /><Relationship Id="rId614" Type="http://schemas.openxmlformats.org/officeDocument/2006/relationships/hyperlink" Target="https://twitter.com/#!/execedcourses/status/1093511520951005185" TargetMode="External" /><Relationship Id="rId615" Type="http://schemas.openxmlformats.org/officeDocument/2006/relationships/hyperlink" Target="https://twitter.com/#!/execedcourses/status/1094630403011297280" TargetMode="External" /><Relationship Id="rId616" Type="http://schemas.openxmlformats.org/officeDocument/2006/relationships/hyperlink" Target="https://twitter.com/#!/execedcourses/status/1095853479531241474" TargetMode="External" /><Relationship Id="rId617" Type="http://schemas.openxmlformats.org/officeDocument/2006/relationships/hyperlink" Target="https://twitter.com/#!/execedcourses/status/1092954333103120385" TargetMode="External" /><Relationship Id="rId618" Type="http://schemas.openxmlformats.org/officeDocument/2006/relationships/hyperlink" Target="https://twitter.com/#!/execedcourses/status/1097392150650601472" TargetMode="External" /><Relationship Id="rId619" Type="http://schemas.openxmlformats.org/officeDocument/2006/relationships/hyperlink" Target="https://twitter.com/#!/execedcourses/status/1093033855253008384" TargetMode="External" /><Relationship Id="rId620" Type="http://schemas.openxmlformats.org/officeDocument/2006/relationships/hyperlink" Target="https://twitter.com/#!/execedcourses/status/1093075130324987904" TargetMode="External" /><Relationship Id="rId621" Type="http://schemas.openxmlformats.org/officeDocument/2006/relationships/hyperlink" Target="https://twitter.com/#!/execedcourses/status/1093118926563639296" TargetMode="External" /><Relationship Id="rId622" Type="http://schemas.openxmlformats.org/officeDocument/2006/relationships/hyperlink" Target="https://twitter.com/#!/execedcourses/status/1093199955806679040" TargetMode="External" /><Relationship Id="rId623" Type="http://schemas.openxmlformats.org/officeDocument/2006/relationships/hyperlink" Target="https://twitter.com/#!/execedcourses/status/1093377626339565568" TargetMode="External" /><Relationship Id="rId624" Type="http://schemas.openxmlformats.org/officeDocument/2006/relationships/hyperlink" Target="https://twitter.com/#!/execedcourses/status/1093396251310092289" TargetMode="External" /><Relationship Id="rId625" Type="http://schemas.openxmlformats.org/officeDocument/2006/relationships/hyperlink" Target="https://twitter.com/#!/execedcourses/status/1093573924359532545" TargetMode="External" /><Relationship Id="rId626" Type="http://schemas.openxmlformats.org/officeDocument/2006/relationships/hyperlink" Target="https://twitter.com/#!/execedcourses/status/1093662518365413377" TargetMode="External" /><Relationship Id="rId627" Type="http://schemas.openxmlformats.org/officeDocument/2006/relationships/hyperlink" Target="https://twitter.com/#!/execedcourses/status/1093758643864911872" TargetMode="External" /><Relationship Id="rId628" Type="http://schemas.openxmlformats.org/officeDocument/2006/relationships/hyperlink" Target="https://twitter.com/#!/execedcourses/status/1093813513108185088" TargetMode="External" /><Relationship Id="rId629" Type="http://schemas.openxmlformats.org/officeDocument/2006/relationships/hyperlink" Target="https://twitter.com/#!/execedcourses/status/1093830117816594432" TargetMode="External" /><Relationship Id="rId630" Type="http://schemas.openxmlformats.org/officeDocument/2006/relationships/hyperlink" Target="https://twitter.com/#!/execedcourses/status/1093873910611771392" TargetMode="External" /><Relationship Id="rId631" Type="http://schemas.openxmlformats.org/officeDocument/2006/relationships/hyperlink" Target="https://twitter.com/#!/execedcourses/status/1093954940207194113" TargetMode="External" /><Relationship Id="rId632" Type="http://schemas.openxmlformats.org/officeDocument/2006/relationships/hyperlink" Target="https://twitter.com/#!/execedcourses/status/1093964509234880512" TargetMode="External" /><Relationship Id="rId633" Type="http://schemas.openxmlformats.org/officeDocument/2006/relationships/hyperlink" Target="https://twitter.com/#!/execedcourses/status/1093981115717640192" TargetMode="External" /><Relationship Id="rId634" Type="http://schemas.openxmlformats.org/officeDocument/2006/relationships/hyperlink" Target="https://twitter.com/#!/execedcourses/status/1094206104114933763" TargetMode="External" /><Relationship Id="rId635" Type="http://schemas.openxmlformats.org/officeDocument/2006/relationships/hyperlink" Target="https://twitter.com/#!/execedcourses/status/1094268010343198721" TargetMode="External" /><Relationship Id="rId636" Type="http://schemas.openxmlformats.org/officeDocument/2006/relationships/hyperlink" Target="https://twitter.com/#!/execedcourses/status/1094343507290972160" TargetMode="External" /><Relationship Id="rId637" Type="http://schemas.openxmlformats.org/officeDocument/2006/relationships/hyperlink" Target="https://twitter.com/#!/execedcourses/status/1094493004776128513" TargetMode="External" /><Relationship Id="rId638" Type="http://schemas.openxmlformats.org/officeDocument/2006/relationships/hyperlink" Target="https://twitter.com/#!/execedcourses/status/1094524705858416640" TargetMode="External" /><Relationship Id="rId639" Type="http://schemas.openxmlformats.org/officeDocument/2006/relationships/hyperlink" Target="https://twitter.com/#!/execedcourses/status/1094538304328876033" TargetMode="External" /><Relationship Id="rId640" Type="http://schemas.openxmlformats.org/officeDocument/2006/relationships/hyperlink" Target="https://twitter.com/#!/execedcourses/status/1094568503753924610" TargetMode="External" /><Relationship Id="rId641" Type="http://schemas.openxmlformats.org/officeDocument/2006/relationships/hyperlink" Target="https://twitter.com/#!/execedcourses/status/1094679729062371328" TargetMode="External" /><Relationship Id="rId642" Type="http://schemas.openxmlformats.org/officeDocument/2006/relationships/hyperlink" Target="https://twitter.com/#!/execedcourses/status/1094689299205783554" TargetMode="External" /><Relationship Id="rId643" Type="http://schemas.openxmlformats.org/officeDocument/2006/relationships/hyperlink" Target="https://twitter.com/#!/execedcourses/status/1094766302948864001" TargetMode="External" /><Relationship Id="rId644" Type="http://schemas.openxmlformats.org/officeDocument/2006/relationships/hyperlink" Target="https://twitter.com/#!/execedcourses/status/1094887097905770497" TargetMode="External" /><Relationship Id="rId645" Type="http://schemas.openxmlformats.org/officeDocument/2006/relationships/hyperlink" Target="https://twitter.com/#!/execedcourses/status/1094930895797014528" TargetMode="External" /><Relationship Id="rId646" Type="http://schemas.openxmlformats.org/officeDocument/2006/relationships/hyperlink" Target="https://twitter.com/#!/execedcourses/status/1094961095381401600" TargetMode="External" /><Relationship Id="rId647" Type="http://schemas.openxmlformats.org/officeDocument/2006/relationships/hyperlink" Target="https://twitter.com/#!/execedcourses/status/1095011922787725313" TargetMode="External" /><Relationship Id="rId648" Type="http://schemas.openxmlformats.org/officeDocument/2006/relationships/hyperlink" Target="https://twitter.com/#!/execedcourses/status/1095128695868612608" TargetMode="External" /><Relationship Id="rId649" Type="http://schemas.openxmlformats.org/officeDocument/2006/relationships/hyperlink" Target="https://twitter.com/#!/execedcourses/status/1095144300097073154" TargetMode="External" /><Relationship Id="rId650" Type="http://schemas.openxmlformats.org/officeDocument/2006/relationships/hyperlink" Target="https://twitter.com/#!/execedcourses/status/1095263101757222913" TargetMode="External" /><Relationship Id="rId651" Type="http://schemas.openxmlformats.org/officeDocument/2006/relationships/hyperlink" Target="https://twitter.com/#!/execedcourses/status/1095374315686481920" TargetMode="External" /><Relationship Id="rId652" Type="http://schemas.openxmlformats.org/officeDocument/2006/relationships/hyperlink" Target="https://twitter.com/#!/execedcourses/status/1095385895543332864" TargetMode="External" /><Relationship Id="rId653" Type="http://schemas.openxmlformats.org/officeDocument/2006/relationships/hyperlink" Target="https://twitter.com/#!/execedcourses/status/1095404518076907520" TargetMode="External" /><Relationship Id="rId654" Type="http://schemas.openxmlformats.org/officeDocument/2006/relationships/hyperlink" Target="https://twitter.com/#!/execedcourses/status/1095414088174252032" TargetMode="External" /><Relationship Id="rId655" Type="http://schemas.openxmlformats.org/officeDocument/2006/relationships/hyperlink" Target="https://twitter.com/#!/execedcourses/status/1095474483404521473" TargetMode="External" /><Relationship Id="rId656" Type="http://schemas.openxmlformats.org/officeDocument/2006/relationships/hyperlink" Target="https://twitter.com/#!/execedcourses/status/1095600812108050433" TargetMode="External" /><Relationship Id="rId657" Type="http://schemas.openxmlformats.org/officeDocument/2006/relationships/hyperlink" Target="https://twitter.com/#!/execedcourses/status/1095748286713982977" TargetMode="External" /><Relationship Id="rId658" Type="http://schemas.openxmlformats.org/officeDocument/2006/relationships/hyperlink" Target="https://twitter.com/#!/execedcourses/status/1095808688713916416" TargetMode="External" /><Relationship Id="rId659" Type="http://schemas.openxmlformats.org/officeDocument/2006/relationships/hyperlink" Target="https://twitter.com/#!/execedcourses/status/1096099104369762304" TargetMode="External" /><Relationship Id="rId660" Type="http://schemas.openxmlformats.org/officeDocument/2006/relationships/hyperlink" Target="https://twitter.com/#!/execedcourses/status/1096244569929203713" TargetMode="External" /><Relationship Id="rId661" Type="http://schemas.openxmlformats.org/officeDocument/2006/relationships/hyperlink" Target="https://twitter.com/#!/execedcourses/status/1096366875687014400" TargetMode="External" /><Relationship Id="rId662" Type="http://schemas.openxmlformats.org/officeDocument/2006/relationships/hyperlink" Target="https://twitter.com/#!/execedcourses/status/1096425768303747073" TargetMode="External" /><Relationship Id="rId663" Type="http://schemas.openxmlformats.org/officeDocument/2006/relationships/hyperlink" Target="https://twitter.com/#!/execedcourses/status/1096533473425207296" TargetMode="External" /><Relationship Id="rId664" Type="http://schemas.openxmlformats.org/officeDocument/2006/relationships/hyperlink" Target="https://twitter.com/#!/execedcourses/status/1096578271775342592" TargetMode="External" /><Relationship Id="rId665" Type="http://schemas.openxmlformats.org/officeDocument/2006/relationships/hyperlink" Target="https://twitter.com/#!/execedcourses/status/1096687994143002624" TargetMode="External" /><Relationship Id="rId666" Type="http://schemas.openxmlformats.org/officeDocument/2006/relationships/hyperlink" Target="https://twitter.com/#!/execedcourses/status/1096699068342923265" TargetMode="External" /><Relationship Id="rId667" Type="http://schemas.openxmlformats.org/officeDocument/2006/relationships/hyperlink" Target="https://twitter.com/#!/execedcourses/status/1096823892394401793" TargetMode="External" /><Relationship Id="rId668" Type="http://schemas.openxmlformats.org/officeDocument/2006/relationships/hyperlink" Target="https://twitter.com/#!/execedcourses/status/1096854090561183744" TargetMode="External" /><Relationship Id="rId669" Type="http://schemas.openxmlformats.org/officeDocument/2006/relationships/hyperlink" Target="https://twitter.com/#!/execedcourses/status/1096895870765719552" TargetMode="External" /><Relationship Id="rId670" Type="http://schemas.openxmlformats.org/officeDocument/2006/relationships/hyperlink" Target="https://twitter.com/#!/execedcourses/status/1096969360030130176" TargetMode="External" /><Relationship Id="rId671" Type="http://schemas.openxmlformats.org/officeDocument/2006/relationships/hyperlink" Target="https://twitter.com/#!/execedcourses/status/1097020190611525632" TargetMode="External" /><Relationship Id="rId672" Type="http://schemas.openxmlformats.org/officeDocument/2006/relationships/hyperlink" Target="https://twitter.com/#!/execedcourses/status/1097091662549905409" TargetMode="External" /><Relationship Id="rId673" Type="http://schemas.openxmlformats.org/officeDocument/2006/relationships/hyperlink" Target="https://twitter.com/#!/execedcourses/status/1097167159413731329" TargetMode="External" /><Relationship Id="rId674" Type="http://schemas.openxmlformats.org/officeDocument/2006/relationships/hyperlink" Target="https://twitter.com/#!/execedcourses/status/1097226053045575680" TargetMode="External" /><Relationship Id="rId675" Type="http://schemas.openxmlformats.org/officeDocument/2006/relationships/hyperlink" Target="https://twitter.com/#!/execedcourses/status/1097242659393945601" TargetMode="External" /><Relationship Id="rId676" Type="http://schemas.openxmlformats.org/officeDocument/2006/relationships/hyperlink" Target="https://twitter.com/#!/execedcourses/status/1097363960737583105" TargetMode="External" /><Relationship Id="rId677" Type="http://schemas.openxmlformats.org/officeDocument/2006/relationships/hyperlink" Target="https://twitter.com/#!/execedcourses/status/1097775175662108672" TargetMode="External" /><Relationship Id="rId678" Type="http://schemas.openxmlformats.org/officeDocument/2006/relationships/hyperlink" Target="https://twitter.com/#!/execedcourses/status/1097875344424460290" TargetMode="External" /><Relationship Id="rId679" Type="http://schemas.openxmlformats.org/officeDocument/2006/relationships/hyperlink" Target="https://twitter.com/#!/execedcourses/status/1097891945991393281" TargetMode="External" /><Relationship Id="rId680" Type="http://schemas.openxmlformats.org/officeDocument/2006/relationships/hyperlink" Target="https://twitter.com/#!/execedcourses/status/1097922651308273664" TargetMode="External" /><Relationship Id="rId681" Type="http://schemas.openxmlformats.org/officeDocument/2006/relationships/hyperlink" Target="https://twitter.com/#!/execedcourses/status/1097941273711849472" TargetMode="External" /><Relationship Id="rId682" Type="http://schemas.openxmlformats.org/officeDocument/2006/relationships/hyperlink" Target="https://api.twitter.com/1.1/geo/id/17bb3331bbfe39dc.json" TargetMode="External" /><Relationship Id="rId683" Type="http://schemas.openxmlformats.org/officeDocument/2006/relationships/hyperlink" Target="https://api.twitter.com/1.1/geo/id/09529fe937172001.json" TargetMode="External" /><Relationship Id="rId684" Type="http://schemas.openxmlformats.org/officeDocument/2006/relationships/hyperlink" Target="https://api.twitter.com/1.1/geo/id/09529fe937172001.json" TargetMode="External" /><Relationship Id="rId685" Type="http://schemas.openxmlformats.org/officeDocument/2006/relationships/hyperlink" Target="https://api.twitter.com/1.1/geo/id/09529fe937172001.json" TargetMode="External" /><Relationship Id="rId686" Type="http://schemas.openxmlformats.org/officeDocument/2006/relationships/hyperlink" Target="https://api.twitter.com/1.1/geo/id/09529fe937172001.json" TargetMode="External" /><Relationship Id="rId687" Type="http://schemas.openxmlformats.org/officeDocument/2006/relationships/hyperlink" Target="https://api.twitter.com/1.1/geo/id/09529fe937172001.json" TargetMode="External" /><Relationship Id="rId688" Type="http://schemas.openxmlformats.org/officeDocument/2006/relationships/hyperlink" Target="https://api.twitter.com/1.1/geo/id/09529fe937172001.json" TargetMode="External" /><Relationship Id="rId689" Type="http://schemas.openxmlformats.org/officeDocument/2006/relationships/comments" Target="../comments1.xml" /><Relationship Id="rId690" Type="http://schemas.openxmlformats.org/officeDocument/2006/relationships/vmlDrawing" Target="../drawings/vmlDrawing1.vml" /><Relationship Id="rId691" Type="http://schemas.openxmlformats.org/officeDocument/2006/relationships/table" Target="../tables/table1.xml" /><Relationship Id="rId6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experientialcommunications.com/launching-a-corporate-mba-program/" TargetMode="External" /><Relationship Id="rId2" Type="http://schemas.openxmlformats.org/officeDocument/2006/relationships/hyperlink" Target="https://medium.com/@jurgenappelo/the-design-thinking-and-lean-startup-models-are-broken-here-is-the-innovation-vortex-43592a4414d" TargetMode="External" /><Relationship Id="rId3" Type="http://schemas.openxmlformats.org/officeDocument/2006/relationships/hyperlink" Target="https://www.forbes.com/sites/forbeshumanresourcescouncil/2018/10/26/how-leaders-and-employees-should-harness-the-power-of-mentorship/" TargetMode="External" /><Relationship Id="rId4" Type="http://schemas.openxmlformats.org/officeDocument/2006/relationships/hyperlink" Target="https://medium.com/@jurgenappelo/the-design-thinking-and-lean-startup-models-are-broken-here-is-the-innovation-vortex-43592a4414d" TargetMode="External" /><Relationship Id="rId5" Type="http://schemas.openxmlformats.org/officeDocument/2006/relationships/hyperlink" Target="https://www.inc.com/jessica-stillman/want-to-learn-faster-make-your-life-more-unpredictable.html" TargetMode="External" /><Relationship Id="rId6" Type="http://schemas.openxmlformats.org/officeDocument/2006/relationships/hyperlink" Target="http://experientialcommunications.com/launching-a-corporate-mba-program/" TargetMode="External" /><Relationship Id="rId7" Type="http://schemas.openxmlformats.org/officeDocument/2006/relationships/hyperlink" Target="http://experientialcommunications.com/launching-a-corporate-mba-program/" TargetMode="External" /><Relationship Id="rId8" Type="http://schemas.openxmlformats.org/officeDocument/2006/relationships/hyperlink" Target="https://www.forbes.com/sites/tomaspremuzic/2018/12/09/talent-not-gender-should-be-the-focus-of-leadership-selection-and-development-interventions/" TargetMode="External" /><Relationship Id="rId9" Type="http://schemas.openxmlformats.org/officeDocument/2006/relationships/hyperlink" Target="https://medium.com/@jurgenappelo/the-design-thinking-and-lean-startup-models-are-broken-here-is-the-innovation-vortex-43592a4414d" TargetMode="External" /><Relationship Id="rId10" Type="http://schemas.openxmlformats.org/officeDocument/2006/relationships/hyperlink" Target="https://lnkd.in/g3HFzdt" TargetMode="External" /><Relationship Id="rId11" Type="http://schemas.openxmlformats.org/officeDocument/2006/relationships/hyperlink" Target="https://lnkd.in/gRfsJgR" TargetMode="External" /><Relationship Id="rId12" Type="http://schemas.openxmlformats.org/officeDocument/2006/relationships/hyperlink" Target="https://lnkd.in/gRfsJgR" TargetMode="External" /><Relationship Id="rId13" Type="http://schemas.openxmlformats.org/officeDocument/2006/relationships/hyperlink" Target="https://www.hult.edu/en/executive-education/events/learning-technologies-13-14-feb/" TargetMode="External" /><Relationship Id="rId14" Type="http://schemas.openxmlformats.org/officeDocument/2006/relationships/hyperlink" Target="https://www.transportation.northwestern.edu/education/executive-education/" TargetMode="External" /><Relationship Id="rId15" Type="http://schemas.openxmlformats.org/officeDocument/2006/relationships/hyperlink" Target="https://mailchi.mp/northwestern/compass-2019-01" TargetMode="External" /><Relationship Id="rId16" Type="http://schemas.openxmlformats.org/officeDocument/2006/relationships/hyperlink" Target="https://mailchi.mp/northwestern/compass-2019-01" TargetMode="External" /><Relationship Id="rId17" Type="http://schemas.openxmlformats.org/officeDocument/2006/relationships/hyperlink" Target="https://mailchi.mp/northwestern/compass-2019-01" TargetMode="External" /><Relationship Id="rId18" Type="http://schemas.openxmlformats.org/officeDocument/2006/relationships/hyperlink" Target="https://www.forbes.com/sites/markmurphy/2019/01/27/are-you-managing-when-you-should-be-coaching-test-yourself-with-these-five-questions/" TargetMode="External" /><Relationship Id="rId19" Type="http://schemas.openxmlformats.org/officeDocument/2006/relationships/hyperlink" Target="https://medium.com/@jurgenappelo/the-design-thinking-and-lean-startup-models-are-broken-here-is-the-innovation-vortex-43592a4414d" TargetMode="External" /><Relationship Id="rId20" Type="http://schemas.openxmlformats.org/officeDocument/2006/relationships/hyperlink" Target="https://executive.edhec.edu/fr/blog/developper-leadership-humain-lere-digitalisation?utm_source=Twitter&amp;utm_medium=article&amp;utm_campaign=developper-leadership-humain-lere-digitalisation-2018-12-12" TargetMode="External" /><Relationship Id="rId21" Type="http://schemas.openxmlformats.org/officeDocument/2006/relationships/hyperlink" Target="http://www.leadershipinstitute.co.uk/OpenProgrammes/AspiringLeadersProgramme/" TargetMode="External" /><Relationship Id="rId22" Type="http://schemas.openxmlformats.org/officeDocument/2006/relationships/hyperlink" Target="https://www.hult.edu/en/executive-education/events/learning-technologies-13-14-feb/" TargetMode="External" /><Relationship Id="rId23" Type="http://schemas.openxmlformats.org/officeDocument/2006/relationships/hyperlink" Target="https://www.marketplace.org/2019/02/06/world/why-are-bitcoin-atm-popular-deli-high-fees" TargetMode="External" /><Relationship Id="rId24" Type="http://schemas.openxmlformats.org/officeDocument/2006/relationships/hyperlink" Target="https://www.hult.edu/en/executive-education/events/learning-technologies-13-14-feb/" TargetMode="External" /><Relationship Id="rId25" Type="http://schemas.openxmlformats.org/officeDocument/2006/relationships/hyperlink" Target="https://www.forbes.com/sites/quora/2019/02/13/three-important-questions-that-can-help-you-unlock-extra-motivation-at-work/#e888ecb5ad0c" TargetMode="External" /><Relationship Id="rId26" Type="http://schemas.openxmlformats.org/officeDocument/2006/relationships/hyperlink" Target="https://www.forbes.fr/management/et-si-nous-valorisions-linnovation-manageriale-au-plus-pres-du-terrain/" TargetMode="External" /><Relationship Id="rId27" Type="http://schemas.openxmlformats.org/officeDocument/2006/relationships/hyperlink" Target="https://www.forbes.com/sites/markmurphy/2019/01/27/are-you-managing-when-you-should-be-coaching-test-yourself-with-these-five-questions/" TargetMode="External" /><Relationship Id="rId28" Type="http://schemas.openxmlformats.org/officeDocument/2006/relationships/hyperlink" Target="https://www.forbes.com/sites/forbeshumanresourcescouncil/2018/10/26/how-leaders-and-employees-should-harness-the-power-of-mentorship/" TargetMode="External" /><Relationship Id="rId29" Type="http://schemas.openxmlformats.org/officeDocument/2006/relationships/hyperlink" Target="https://medium.com/@jurgenappelo/the-design-thinking-and-lean-startup-models-are-broken-here-is-the-innovation-vortex-43592a4414d" TargetMode="External" /><Relationship Id="rId30" Type="http://schemas.openxmlformats.org/officeDocument/2006/relationships/hyperlink" Target="http://po.st/scms/OrMCe04Lcp0lOFmbAka8Um6V2jAD7SYdZTjvhHbnYZ0lOA/VnoG1n" TargetMode="External" /><Relationship Id="rId31" Type="http://schemas.openxmlformats.org/officeDocument/2006/relationships/hyperlink" Target="https://www.fongecif-idf.fr/la-transformation-des-heures-du-compte-personnel-de-formation-cpf-en-euros/" TargetMode="External" /><Relationship Id="rId32" Type="http://schemas.openxmlformats.org/officeDocument/2006/relationships/hyperlink" Target="https://www.uniconexed.org/member-spotlight-paul-lambert-georgetown-university/?utm_source=twitter&amp;utm_medium=sasocial&amp;utm_campaign=unicon" TargetMode="External" /><Relationship Id="rId33" Type="http://schemas.openxmlformats.org/officeDocument/2006/relationships/hyperlink" Target="https://www.uniconexed.org/members/university-notre-dame-mendoza/?utm_source=twitter&amp;utm_medium=sasocial&amp;utm_campaign=unicon" TargetMode="External" /><Relationship Id="rId34" Type="http://schemas.openxmlformats.org/officeDocument/2006/relationships/hyperlink" Target="http://po.st/scms/OrMCe04Lcp0lOFmbAka8Um6V2jAD7SYdZTjvhHbnYZ0lOA/X0pav6" TargetMode="External" /><Relationship Id="rId35" Type="http://schemas.openxmlformats.org/officeDocument/2006/relationships/hyperlink" Target="http://po.st/scms/OrMCe04Lcp0lOFmbAka8Um6V2jAD7SYdZTjvhHbnYZ0lOA/ywZxlV" TargetMode="External" /><Relationship Id="rId36" Type="http://schemas.openxmlformats.org/officeDocument/2006/relationships/hyperlink" Target="https://www.forbes.com/sites/tomaspremuzic/2018/12/09/talent-not-gender-should-be-the-focus-of-leadership-selection-and-development-interventions/" TargetMode="External" /><Relationship Id="rId37" Type="http://schemas.openxmlformats.org/officeDocument/2006/relationships/hyperlink" Target="http://info.essec.edu/20190216-RDS-JPO_01-Registration-news.html" TargetMode="External" /><Relationship Id="rId38" Type="http://schemas.openxmlformats.org/officeDocument/2006/relationships/hyperlink" Target="http://info.essec.edu/20190216-RDS-JPO_01-Registration-news.html" TargetMode="External" /><Relationship Id="rId39" Type="http://schemas.openxmlformats.org/officeDocument/2006/relationships/hyperlink" Target="http://info.essec.edu/20190216-RDS-JPO_01-Registration-news.html" TargetMode="External" /><Relationship Id="rId40" Type="http://schemas.openxmlformats.org/officeDocument/2006/relationships/hyperlink" Target="https://twitter.com/essec/status/1094932813764313088" TargetMode="External" /><Relationship Id="rId41" Type="http://schemas.openxmlformats.org/officeDocument/2006/relationships/hyperlink" Target="https://www.forbes.fr/management/et-si-nous-valorisions-linnovation-manageriale-au-plus-pres-du-terrain/" TargetMode="External" /><Relationship Id="rId42" Type="http://schemas.openxmlformats.org/officeDocument/2006/relationships/hyperlink" Target="https://blog.som.cranfield.ac.uk/execdev/never-stop-learning?utm_campaign=CCED%20L%26D%20Content&amp;utm_content=83821067&amp;utm_medium=social&amp;utm_source=twitter&amp;hss_channel=tw-35074809" TargetMode="External" /><Relationship Id="rId43" Type="http://schemas.openxmlformats.org/officeDocument/2006/relationships/hyperlink" Target="https://www.moncompteactivite.gouv.fr/cpa-public/mes-droits-formation/mon-cpf-compte-personnel-de-formation/consulter-mes-droits-cpf" TargetMode="External" /><Relationship Id="rId44" Type="http://schemas.openxmlformats.org/officeDocument/2006/relationships/hyperlink" Target="https://www.fongecif-idf.fr/telechargement-dossiers-cpf-de-transition/" TargetMode="External" /><Relationship Id="rId45" Type="http://schemas.openxmlformats.org/officeDocument/2006/relationships/hyperlink" Target="https://www.hult.edu/en/executive-education/events/learning-technologies-13-14-feb/" TargetMode="External" /><Relationship Id="rId46" Type="http://schemas.openxmlformats.org/officeDocument/2006/relationships/hyperlink" Target="https://www.hult.edu/en/executive-education/events/learning-technologies-13-14-feb/" TargetMode="External" /><Relationship Id="rId47" Type="http://schemas.openxmlformats.org/officeDocument/2006/relationships/hyperlink" Target="https://www.hult.edu/en/executive-education/insights/Learning-in-a-virtual-world/" TargetMode="External" /><Relationship Id="rId48" Type="http://schemas.openxmlformats.org/officeDocument/2006/relationships/hyperlink" Target="https://www.ieseg.fr/en/news/ieseg-partners-with-luiss-business-school/" TargetMode="External" /><Relationship Id="rId49" Type="http://schemas.openxmlformats.org/officeDocument/2006/relationships/hyperlink" Target="https://www.ieseg.fr/news/interview-deux-diplomes-executive-mba/" TargetMode="External" /><Relationship Id="rId50" Type="http://schemas.openxmlformats.org/officeDocument/2006/relationships/hyperlink" Target="http://po.st/scms/OrMCe04Lcp0lOFmbAka8Um6V2jAD7SYdZTjvhHbnYZ0lOA/ywZxlV" TargetMode="External" /><Relationship Id="rId51" Type="http://schemas.openxmlformats.org/officeDocument/2006/relationships/hyperlink" Target="https://www.inc.com/jessica-stillman/want-to-learn-faster-make-your-life-more-unpredictable.html" TargetMode="External" /><Relationship Id="rId52" Type="http://schemas.openxmlformats.org/officeDocument/2006/relationships/hyperlink" Target="https://medium.com/@jurgenappelo/the-design-thinking-and-lean-startup-models-are-broken-here-is-the-innovation-vortex-43592a4414d" TargetMode="External" /><Relationship Id="rId53" Type="http://schemas.openxmlformats.org/officeDocument/2006/relationships/hyperlink" Target="https://www.entrepreneur.com/article/321323" TargetMode="External" /><Relationship Id="rId54" Type="http://schemas.openxmlformats.org/officeDocument/2006/relationships/hyperlink" Target="https://reforme.centre-inffo.fr/compte-personnel-de-formation-cpf/compte-personnel-de-formation-cpf-lanalyse-juridique/le-projet-de-transition-professionnelle-operationnel-depuis-le-1er-janvier/" TargetMode="External" /><Relationship Id="rId55" Type="http://schemas.openxmlformats.org/officeDocument/2006/relationships/hyperlink" Target="https://www.moncompteactivite.gouv.fr/cpa-public/mes-droits-formation/mon-cpf-compte-personnel-de-formation/consulter-mes-droits-cpf" TargetMode="External" /><Relationship Id="rId56" Type="http://schemas.openxmlformats.org/officeDocument/2006/relationships/hyperlink" Target="https://reforme.centre-inffo.fr/apprentissage/apprentissage-lanalyse-juridique/competences-professionnelles-exigees-des-maitres-dapprentissage-et-mediation-en-matiere-dapprentissage-dans-le-secteur-public-non-industriel-et-commercial-publication-du-decret/" TargetMode="External" /><Relationship Id="rId57" Type="http://schemas.openxmlformats.org/officeDocument/2006/relationships/hyperlink" Target="https://www.forbes.com/sites/forbeshumanresourcescouncil/2018/10/26/how-leaders-and-employees-should-harness-the-power-of-mentorship/" TargetMode="External" /><Relationship Id="rId58" Type="http://schemas.openxmlformats.org/officeDocument/2006/relationships/hyperlink" Target="https://www.forbes.com/sites/tomaspremuzic/2018/12/09/talent-not-gender-should-be-the-focus-of-leadership-selection-and-development-interventions/" TargetMode="External" /><Relationship Id="rId59" Type="http://schemas.openxmlformats.org/officeDocument/2006/relationships/hyperlink" Target="https://www.lesechos.fr/thema/0600607642505-les-cac-veulent-mettre-des-chiffres-sur-le-risque-cyber-des-tpepme-2242113.php" TargetMode="External" /><Relationship Id="rId60" Type="http://schemas.openxmlformats.org/officeDocument/2006/relationships/hyperlink" Target="https://www.hrbartender.com/2019/leadership-and-management/employees-success-looks-like/" TargetMode="External" /><Relationship Id="rId61" Type="http://schemas.openxmlformats.org/officeDocument/2006/relationships/hyperlink" Target="https://www.forbes.com/sites/forbeshumanresourcescouncil/2019/01/18/big-data-better-hiring-10-ways-hr-can-use-analytics-to-find-the-perfect-employee/" TargetMode="External" /><Relationship Id="rId62" Type="http://schemas.openxmlformats.org/officeDocument/2006/relationships/hyperlink" Target="https://www.fongecif-idf.fr/la-transformation-des-heures-du-compte-personnel-de-formation-cpf-en-euros/" TargetMode="External" /><Relationship Id="rId63" Type="http://schemas.openxmlformats.org/officeDocument/2006/relationships/hyperlink" Target="https://www.hrzone.com/talent/development/what-really-happens-in-leadership-coaching-sessions" TargetMode="External" /><Relationship Id="rId64" Type="http://schemas.openxmlformats.org/officeDocument/2006/relationships/hyperlink" Target="https://www.forbes.com/sites/markmurphy/2019/01/27/are-you-managing-when-you-should-be-coaching-test-yourself-with-these-five-questions/" TargetMode="External" /><Relationship Id="rId65" Type="http://schemas.openxmlformats.org/officeDocument/2006/relationships/hyperlink" Target="https://poetsandquants.com/2019/02/11/a-new-way-to-rank-business-schools/" TargetMode="External" /><Relationship Id="rId66" Type="http://schemas.openxmlformats.org/officeDocument/2006/relationships/hyperlink" Target="https://fr.coursera.org/learn/innovation-manageriale" TargetMode="External" /><Relationship Id="rId67" Type="http://schemas.openxmlformats.org/officeDocument/2006/relationships/hyperlink" Target="https://www.forbes.fr/management/et-si-nous-valorisions-linnovation-manageriale-au-plus-pres-du-terrain/" TargetMode="External" /><Relationship Id="rId68" Type="http://schemas.openxmlformats.org/officeDocument/2006/relationships/hyperlink" Target="https://reforme.centre-inffo.fr/operateurs-de-competences/les-operateurs-de-competences-se-preparent-a-leurs-nouvelles-missions/" TargetMode="External" /><Relationship Id="rId69" Type="http://schemas.openxmlformats.org/officeDocument/2006/relationships/hyperlink" Target="https://www.lesechos.fr/economie-france/social/0600698850017-le-chomage-en-net-recul-au-quatrieme-trimestre-2244822.php" TargetMode="External" /><Relationship Id="rId70" Type="http://schemas.openxmlformats.org/officeDocument/2006/relationships/hyperlink" Target="https://www.lesechos.fr/idees-debats/cercle/0600692740703-efficacite-de-la-formation-professionnelle-la-grande-inconnue-2245216.php" TargetMode="External" /><Relationship Id="rId71" Type="http://schemas.openxmlformats.org/officeDocument/2006/relationships/hyperlink" Target="https://www.opcalia.com/collecte-2019-formation-professionnelle-apprentissage" TargetMode="External" /><Relationship Id="rId72" Type="http://schemas.openxmlformats.org/officeDocument/2006/relationships/hyperlink" Target="https://www.fongecif-idf.fr/telechargement-dossiers-cpf-de-transition/" TargetMode="External" /><Relationship Id="rId73" Type="http://schemas.openxmlformats.org/officeDocument/2006/relationships/hyperlink" Target="https://blog.clearcompany.com/employee-development-reasons-you-should-invest" TargetMode="External" /><Relationship Id="rId74" Type="http://schemas.openxmlformats.org/officeDocument/2006/relationships/hyperlink" Target="https://www.fastcompany.com/90302603/this-is-how-you-keep-your-most-ambitious-employees-from-leaving" TargetMode="External" /><Relationship Id="rId75" Type="http://schemas.openxmlformats.org/officeDocument/2006/relationships/hyperlink" Target="http://po.st/scms/OrMCe04Lcp0lOFmbAka8Um6V2jAD7SYdZTjvhHbnYZ0lOA/aWGUUv" TargetMode="External" /><Relationship Id="rId76" Type="http://schemas.openxmlformats.org/officeDocument/2006/relationships/hyperlink" Target="http://po.st/scms/OrMCe04Lcp0lOFmbAka8Um6V2jAD7SYdZTjvhHbnYZ0lOA/zsi22L" TargetMode="External" /><Relationship Id="rId77" Type="http://schemas.openxmlformats.org/officeDocument/2006/relationships/hyperlink" Target="http://po.st/scms/OrMCe04Lcp0lOFmbAka8Um6V2jAD7SYdZTjvhHbnYZ0lOA/5abuOZ" TargetMode="External" /><Relationship Id="rId78" Type="http://schemas.openxmlformats.org/officeDocument/2006/relationships/hyperlink" Target="http://po.st/scms/OrMCe04Lcp0lOFmbAka8Um6V2jAD7SYdZTjvhHbnYZ0lOA/vMxWyX" TargetMode="External" /><Relationship Id="rId79" Type="http://schemas.openxmlformats.org/officeDocument/2006/relationships/hyperlink" Target="http://po.st/scms/OrMCe04Lcp0lOFmbAka8Um6V2jAD7SYdZTjvhHbnYZ0lOA/wDGq9c" TargetMode="External" /><Relationship Id="rId80" Type="http://schemas.openxmlformats.org/officeDocument/2006/relationships/hyperlink" Target="http://po.st/scms/OrMCe04Lcp0lOFmbAka8Um6V2jAD7SYdZTjvhHbnYZ0lOA/fBSWq4" TargetMode="External" /><Relationship Id="rId81" Type="http://schemas.openxmlformats.org/officeDocument/2006/relationships/hyperlink" Target="http://po.st/scms/OrMCe04Lcp0lOFmbAka8Um6V2jAD7SYdZTjvhHbnYZ0lOA/EmjOcB" TargetMode="External" /><Relationship Id="rId82" Type="http://schemas.openxmlformats.org/officeDocument/2006/relationships/hyperlink" Target="http://po.st/scms/OrMCe04Lcp0lOFmbAka8Um6V2jAD7SYdZTjvhHbnYZ0lOA/PTidxs" TargetMode="External" /><Relationship Id="rId83" Type="http://schemas.openxmlformats.org/officeDocument/2006/relationships/hyperlink" Target="http://po.st/scms/OrMCe04Lcp0lOFmbAka8Um6V2jAD7SYdZTjvhHbnYZ0lOA/KQBicW" TargetMode="External" /><Relationship Id="rId84" Type="http://schemas.openxmlformats.org/officeDocument/2006/relationships/hyperlink" Target="http://po.st/scms/OrMCe04Lcp0lOFmbAka8Um6V2jAD7SYdZTjvhHbnYZ0lOA/CEsm9W" TargetMode="External" /><Relationship Id="rId85" Type="http://schemas.openxmlformats.org/officeDocument/2006/relationships/hyperlink" Target="http://po.st/scms/OrMCe04Lcp0lOFmbAka8Um6V2jAD7SYdZTjvhHbnYZ0lOA/xgkJga" TargetMode="External" /><Relationship Id="rId86" Type="http://schemas.openxmlformats.org/officeDocument/2006/relationships/hyperlink" Target="http://po.st/scms/OrMCe04Lcp0lOFmbAka8Um6V2jAD7SYdZTjvhHbnYZ0lOA/EgQw6K" TargetMode="External" /><Relationship Id="rId87" Type="http://schemas.openxmlformats.org/officeDocument/2006/relationships/hyperlink" Target="http://po.st/scms/OrMCe04Lcp0lOFmbAka8Um6V2jAD7SYdZTjvhHbnYZ0lOA/2y9BUl" TargetMode="External" /><Relationship Id="rId88" Type="http://schemas.openxmlformats.org/officeDocument/2006/relationships/hyperlink" Target="http://po.st/scms/OrMCe04Lcp0lOFmbAka8Um6V2jAD7SYdZTjvhHbnYZ0lOA/S2GX6y" TargetMode="External" /><Relationship Id="rId89" Type="http://schemas.openxmlformats.org/officeDocument/2006/relationships/hyperlink" Target="http://po.st/scms/OrMCe04Lcp0lOFmbAka8Um6V2jAD7SYdZTjvhHbnYZ0lOA/ywZxlV" TargetMode="External" /><Relationship Id="rId90" Type="http://schemas.openxmlformats.org/officeDocument/2006/relationships/hyperlink" Target="http://po.st/scms/OrMCe04Lcp0lOFmbAka8Um6V2jAD7SYdZTjvhHbnYZ0lOA/h11hpC" TargetMode="External" /><Relationship Id="rId91" Type="http://schemas.openxmlformats.org/officeDocument/2006/relationships/hyperlink" Target="http://po.st/scms/OrMCe04Lcp0lOFmbAka8Um6V2jAD7SYdZTjvhHbnYZ0lOA/JKv6D5" TargetMode="External" /><Relationship Id="rId92" Type="http://schemas.openxmlformats.org/officeDocument/2006/relationships/hyperlink" Target="http://po.st/scms/OrMCe04Lcp0lOFmbAka8Um6V2jAD7SYdZTjvhHbnYZ0lOA/lJkaal" TargetMode="External" /><Relationship Id="rId93" Type="http://schemas.openxmlformats.org/officeDocument/2006/relationships/hyperlink" Target="http://po.st/scms/OrMCe04Lcp0lOFmbAka8Um6V2jAD7SYdZTjvhHbnYZ0lOA/bYuhRq" TargetMode="External" /><Relationship Id="rId94" Type="http://schemas.openxmlformats.org/officeDocument/2006/relationships/hyperlink" Target="http://po.st/scms/OrMCe04Lcp0lOFmbAka8Um6V2jAD7SYdZTjvhHbnYZ0lOA/8CtzuY" TargetMode="External" /><Relationship Id="rId95" Type="http://schemas.openxmlformats.org/officeDocument/2006/relationships/hyperlink" Target="http://po.st/scms/OrMCe04Lcp0lOFmbAka8Um6V2jAD7SYdZTjvhHbnYZ0lOA/X0pav6" TargetMode="External" /><Relationship Id="rId96" Type="http://schemas.openxmlformats.org/officeDocument/2006/relationships/hyperlink" Target="http://po.st/scms/OrMCe04Lcp0lOFmbAka8Um6V2jAD7SYdZTjvhHbnYZ0lOA/m5C954" TargetMode="External" /><Relationship Id="rId97" Type="http://schemas.openxmlformats.org/officeDocument/2006/relationships/hyperlink" Target="http://po.st/scms/OrMCe04Lcp0lOFmbAka8Um6V2jAD7SYdZTjvhHbnYZ0lOA/BulKeB" TargetMode="External" /><Relationship Id="rId98" Type="http://schemas.openxmlformats.org/officeDocument/2006/relationships/hyperlink" Target="http://po.st/scms/OrMCe04Lcp0lOFmbAka8Um6V2jAD7SYdZTjvhHbnYZ0lOA/48m0bX" TargetMode="External" /><Relationship Id="rId99" Type="http://schemas.openxmlformats.org/officeDocument/2006/relationships/hyperlink" Target="http://po.st/scms/OrMCe04Lcp0lOFmbAka8Um6V2jAD7SYdZTjvhHbnYZ0lOA/uzZ58c" TargetMode="External" /><Relationship Id="rId100" Type="http://schemas.openxmlformats.org/officeDocument/2006/relationships/hyperlink" Target="http://po.st/scms/OrMCe04Lcp0lOFmbAka8Um6V2jAD7SYdZTjvhHbnYZ0lOA/2o05bV" TargetMode="External" /><Relationship Id="rId101" Type="http://schemas.openxmlformats.org/officeDocument/2006/relationships/hyperlink" Target="http://po.st/scms/OrMCe04Lcp0lOFmbAka8Um6V2jAD7SYdZTjvhHbnYZ0lOA/tXic7Z" TargetMode="External" /><Relationship Id="rId102" Type="http://schemas.openxmlformats.org/officeDocument/2006/relationships/hyperlink" Target="http://po.st/scms/OrMCe04Lcp0lOFmbAka8Um6V2jAD7SYdZTjvhHbnYZ0lOA/oOMlJU" TargetMode="External" /><Relationship Id="rId103" Type="http://schemas.openxmlformats.org/officeDocument/2006/relationships/hyperlink" Target="http://po.st/scms/OrMCe04Lcp0lOFmbAka8Um6V2jAD7SYdZTjvhHbnYZ0lOA/YNooyx" TargetMode="External" /><Relationship Id="rId104" Type="http://schemas.openxmlformats.org/officeDocument/2006/relationships/hyperlink" Target="http://po.st/scms/OrMCe04Lcp0lOFmbAka8Um6V2jAD7SYdZTjvhHbnYZ0lOA/yToQ87" TargetMode="External" /><Relationship Id="rId105" Type="http://schemas.openxmlformats.org/officeDocument/2006/relationships/hyperlink" Target="http://po.st/scms/OrMCe04Lcp0lOFmbAka8Um6V2jAD7SYdZTjvhHbnYZ0lOA/m0I6yg" TargetMode="External" /><Relationship Id="rId106" Type="http://schemas.openxmlformats.org/officeDocument/2006/relationships/hyperlink" Target="http://po.st/scms/OrMCe04Lcp0lOFmbAka8Um6V2jAD7SYdZTjvhHbnYZ0lOA/GVlnus" TargetMode="External" /><Relationship Id="rId107" Type="http://schemas.openxmlformats.org/officeDocument/2006/relationships/hyperlink" Target="http://po.st/scms/OrMCe04Lcp0lOFmbAka8Um6V2jAD7SYdZTjvhHbnYZ0lOA/enr05H" TargetMode="External" /><Relationship Id="rId108" Type="http://schemas.openxmlformats.org/officeDocument/2006/relationships/hyperlink" Target="http://po.st/scms/OrMCe04Lcp0lOFmbAka8Um6V2jAD7SYdZTjvhHbnYZ0lOA/rpBS2c" TargetMode="External" /><Relationship Id="rId109" Type="http://schemas.openxmlformats.org/officeDocument/2006/relationships/hyperlink" Target="http://po.st/scms/OrMCe04Lcp0lOFmbAka8Um6V2jAD7SYdZTjvhHbnYZ0lOA/VctnC4" TargetMode="External" /><Relationship Id="rId110" Type="http://schemas.openxmlformats.org/officeDocument/2006/relationships/hyperlink" Target="http://po.st/scms/OrMCe04Lcp0lOFmbAka8Um6V2jAD7SYdZTjvhHbnYZ0lOA/ZMP8Fc" TargetMode="External" /><Relationship Id="rId111" Type="http://schemas.openxmlformats.org/officeDocument/2006/relationships/hyperlink" Target="http://po.st/scms/OrMCe04Lcp0lOFmbAka8Um6V2jAD7SYdZTjvhHbnYZ0lOA/Spm4lM" TargetMode="External" /><Relationship Id="rId112" Type="http://schemas.openxmlformats.org/officeDocument/2006/relationships/hyperlink" Target="http://po.st/scms/OrMCe04Lcp0lOFmbAka8Um6V2jAD7SYdZTjvhHbnYZ0lOA/vpxDwS" TargetMode="External" /><Relationship Id="rId113" Type="http://schemas.openxmlformats.org/officeDocument/2006/relationships/hyperlink" Target="http://po.st/scms/OrMCe04Lcp0lOFmbAka8Um6V2jAD7SYdZTjvhHbnYZ0lOA/cYfhk4" TargetMode="External" /><Relationship Id="rId114" Type="http://schemas.openxmlformats.org/officeDocument/2006/relationships/hyperlink" Target="http://po.st/scms/OrMCe04Lcp0lOFmbAka8Um6V2jAD7SYdZTjvhHbnYZ0lOA/JbGhDG" TargetMode="External" /><Relationship Id="rId115" Type="http://schemas.openxmlformats.org/officeDocument/2006/relationships/hyperlink" Target="http://po.st/scms/OrMCe04Lcp0lOFmbAka8Um6V2jAD7SYdZTjvhHbnYZ0lOA/NFRm9y" TargetMode="External" /><Relationship Id="rId116" Type="http://schemas.openxmlformats.org/officeDocument/2006/relationships/hyperlink" Target="http://po.st/scms/OrMCe04Lcp0lOFmbAka8Um6V2jAD7SYdZTjvhHbnYZ0lOA/9YQ3xC" TargetMode="External" /><Relationship Id="rId117" Type="http://schemas.openxmlformats.org/officeDocument/2006/relationships/hyperlink" Target="http://po.st/scms/OrMCe04Lcp0lOFmbAka8Um6V2jAD7SYdZTjvhHbnYZ0lOA/KmfldU" TargetMode="External" /><Relationship Id="rId118" Type="http://schemas.openxmlformats.org/officeDocument/2006/relationships/hyperlink" Target="http://po.st/scms/OrMCe04Lcp0lOFmbAka8Um6V2jAD7SYdZTjvhHbnYZ0lOA/3q7aZp" TargetMode="External" /><Relationship Id="rId119" Type="http://schemas.openxmlformats.org/officeDocument/2006/relationships/hyperlink" Target="http://po.st/scms/OrMCe04Lcp0lOFmbAka8Um6V2jAD7SYdZTjvhHbnYZ0lOA/f0EIGR" TargetMode="External" /><Relationship Id="rId120" Type="http://schemas.openxmlformats.org/officeDocument/2006/relationships/hyperlink" Target="http://po.st/scms/OrMCe04Lcp0lOFmbAka8Um6V2jAD7SYdZTjvhHbnYZ0lOA/nCi4aP" TargetMode="External" /><Relationship Id="rId121" Type="http://schemas.openxmlformats.org/officeDocument/2006/relationships/hyperlink" Target="http://po.st/scms/OrMCe04Lcp0lOFmbAka8Um6V2jAD7SYdZTjvhHbnYZ0lOA/MhjWaE" TargetMode="External" /><Relationship Id="rId122" Type="http://schemas.openxmlformats.org/officeDocument/2006/relationships/hyperlink" Target="http://po.st/scms/OrMCe04Lcp0lOFmbAka8Um6V2jAD7SYdZTjvhHbnYZ0lOA/FyF2iH" TargetMode="External" /><Relationship Id="rId123" Type="http://schemas.openxmlformats.org/officeDocument/2006/relationships/hyperlink" Target="http://po.st/scms/OrMCe04Lcp0lOFmbAka8Um6V2jAD7SYdZTjvhHbnYZ0lOA/wVvTdL" TargetMode="External" /><Relationship Id="rId124" Type="http://schemas.openxmlformats.org/officeDocument/2006/relationships/hyperlink" Target="http://po.st/scms/OrMCe04Lcp0lOFmbAka8Um6V2jAD7SYdZTjvhHbnYZ0lOA/F8sXWU" TargetMode="External" /><Relationship Id="rId125" Type="http://schemas.openxmlformats.org/officeDocument/2006/relationships/hyperlink" Target="http://po.st/scms/OrMCe04Lcp0lOFmbAka8Um6V2jAD7SYdZTjvhHbnYZ0lOA/r5OiYG" TargetMode="External" /><Relationship Id="rId126" Type="http://schemas.openxmlformats.org/officeDocument/2006/relationships/hyperlink" Target="http://po.st/scms/OrMCe04Lcp0lOFmbAka8Um6V2jAD7SYdZTjvhHbnYZ0lOA/hmJFJU" TargetMode="External" /><Relationship Id="rId127" Type="http://schemas.openxmlformats.org/officeDocument/2006/relationships/hyperlink" Target="http://po.st/scms/OrMCe04Lcp0lOFmbAka8Um6V2jAD7SYdZTjvhHbnYZ0lOA/VnoG1n" TargetMode="External" /><Relationship Id="rId128" Type="http://schemas.openxmlformats.org/officeDocument/2006/relationships/hyperlink" Target="http://po.st/scms/OrMCe04Lcp0lOFmbAka8Um6V2jAD7SYdZTjvhHbnYZ0lOA/0Jvk3e" TargetMode="External" /><Relationship Id="rId129" Type="http://schemas.openxmlformats.org/officeDocument/2006/relationships/hyperlink" Target="http://po.st/scms/OrMCe04Lcp0lOFmbAka8Um6V2jAD7SYdZTjvhHbnYZ0lOA/k5b9yF" TargetMode="External" /><Relationship Id="rId130" Type="http://schemas.openxmlformats.org/officeDocument/2006/relationships/hyperlink" Target="http://po.st/scms/OrMCe04Lcp0lOFmbAka8Um6V2jAD7SYdZTjvhHbnYZ0lOA/oC7D4N" TargetMode="External" /><Relationship Id="rId131" Type="http://schemas.openxmlformats.org/officeDocument/2006/relationships/hyperlink" Target="http://po.st/scms/OrMCe04Lcp0lOFmbAka8Um6V2jAD7SYdZTjvhHbnYZ0lOA/Do9wCY" TargetMode="External" /><Relationship Id="rId132" Type="http://schemas.openxmlformats.org/officeDocument/2006/relationships/hyperlink" Target="http://po.st/scms/OrMCe04Lcp0lOFmbAka8Um6V2jAD7SYdZTjvhHbnYZ0lOA/Bky4cF" TargetMode="External" /><Relationship Id="rId133" Type="http://schemas.openxmlformats.org/officeDocument/2006/relationships/hyperlink" Target="http://po.st/scms/OrMCe04Lcp0lOFmbAka8Um6V2jAD7SYdZTjvhHbnYZ0lOA/Glhu58" TargetMode="External" /><Relationship Id="rId134" Type="http://schemas.openxmlformats.org/officeDocument/2006/relationships/hyperlink" Target="http://po.st/scms/OrMCe04Lcp0lOFmbAka8Um6V2jAD7SYdZTjvhHbnYZ0lOA/ywZxlV" TargetMode="External" /><Relationship Id="rId135" Type="http://schemas.openxmlformats.org/officeDocument/2006/relationships/hyperlink" Target="http://po.st/scms/OrMCe04Lcp0lOFmbAka8Um6V2jAD7SYdZTjvhHbnYZ0lOA/cPFCVE" TargetMode="External" /><Relationship Id="rId136" Type="http://schemas.openxmlformats.org/officeDocument/2006/relationships/hyperlink" Target="http://po.st/scms/OrMCe04Lcp0lOFmbAka8Um6V2jAD7SYdZTjvhHbnYZ0lOA/Sc47zA" TargetMode="External" /><Relationship Id="rId137" Type="http://schemas.openxmlformats.org/officeDocument/2006/relationships/hyperlink" Target="http://po.st/scms/OrMCe04Lcp0lOFmbAka8Um6V2jAD7SYdZTjvhHbnYZ0lOA/qUKuG8" TargetMode="External" /><Relationship Id="rId138" Type="http://schemas.openxmlformats.org/officeDocument/2006/relationships/hyperlink" Target="http://po.st/scms/OrMCe04Lcp0lOFmbAka8Um6V2jAD7SYdZTjvhHbnYZ0lOA/2uWEKM" TargetMode="External" /><Relationship Id="rId139" Type="http://schemas.openxmlformats.org/officeDocument/2006/relationships/hyperlink" Target="http://po.st/scms/OrMCe04Lcp0lOFmbAka8Um6V2jAD7SYdZTjvhHbnYZ0lOA/uYzCXH" TargetMode="External" /><Relationship Id="rId140" Type="http://schemas.openxmlformats.org/officeDocument/2006/relationships/hyperlink" Target="http://po.st/scms/OrMCe04Lcp0lOFmbAka8Um6V2jAD7SYdZTjvhHbnYZ0lOA/LVJl2C" TargetMode="External" /><Relationship Id="rId141" Type="http://schemas.openxmlformats.org/officeDocument/2006/relationships/hyperlink" Target="http://po.st/scms/OrMCe04Lcp0lOFmbAka8Um6V2jAD7SYdZTjvhHbnYZ0lOA/XDrBPh" TargetMode="External" /><Relationship Id="rId142" Type="http://schemas.openxmlformats.org/officeDocument/2006/relationships/hyperlink" Target="http://po.st/scms/OrMCe04Lcp0lOFmbAka8Um6V2jAD7SYdZTjvhHbnYZ0lOA/HPHyKy" TargetMode="External" /><Relationship Id="rId143" Type="http://schemas.openxmlformats.org/officeDocument/2006/relationships/hyperlink" Target="http://po.st/scms/OrMCe04Lcp0lOFmbAka8Um6V2jAD7SYdZTjvhHbnYZ0lOA/rY1w2D" TargetMode="External" /><Relationship Id="rId144" Type="http://schemas.openxmlformats.org/officeDocument/2006/relationships/hyperlink" Target="https://pbs.twimg.com/media/Dyr_EzXV4AMz1EQ.jpg" TargetMode="External" /><Relationship Id="rId145" Type="http://schemas.openxmlformats.org/officeDocument/2006/relationships/hyperlink" Target="https://pbs.twimg.com/media/DywWujfV4AAfxGW.jpg" TargetMode="External" /><Relationship Id="rId146" Type="http://schemas.openxmlformats.org/officeDocument/2006/relationships/hyperlink" Target="https://pbs.twimg.com/ext_tw_video_thumb/1093444964401455104/pu/img/loRb8OM6lYag6EQN.jpg" TargetMode="External" /><Relationship Id="rId147" Type="http://schemas.openxmlformats.org/officeDocument/2006/relationships/hyperlink" Target="https://pbs.twimg.com/media/Dy59wQBU8AA_L_a.jpg" TargetMode="External" /><Relationship Id="rId148" Type="http://schemas.openxmlformats.org/officeDocument/2006/relationships/hyperlink" Target="https://pbs.twimg.com/media/DzKU8yTWoAUbT7v.jpg" TargetMode="External" /><Relationship Id="rId149" Type="http://schemas.openxmlformats.org/officeDocument/2006/relationships/hyperlink" Target="https://pbs.twimg.com/ext_tw_video_thumb/1095612723822542849/pu/img/B4VmNfQns6yzHzyh.jpg" TargetMode="External" /><Relationship Id="rId150" Type="http://schemas.openxmlformats.org/officeDocument/2006/relationships/hyperlink" Target="https://pbs.twimg.com/media/DzHek3BXQAA7ygT.jpg" TargetMode="External" /><Relationship Id="rId151" Type="http://schemas.openxmlformats.org/officeDocument/2006/relationships/hyperlink" Target="https://pbs.twimg.com/media/DzRx2CEWoAACVyT.jpg" TargetMode="External" /><Relationship Id="rId152" Type="http://schemas.openxmlformats.org/officeDocument/2006/relationships/hyperlink" Target="https://pbs.twimg.com/media/DzTyxTVX0AApbg8.jpg" TargetMode="External" /><Relationship Id="rId153" Type="http://schemas.openxmlformats.org/officeDocument/2006/relationships/hyperlink" Target="https://pbs.twimg.com/media/DzUajt1VYAENpK8.jpg" TargetMode="External" /><Relationship Id="rId154" Type="http://schemas.openxmlformats.org/officeDocument/2006/relationships/hyperlink" Target="https://pbs.twimg.com/media/Dzg-j1AX0AAFurA.jpg" TargetMode="External" /><Relationship Id="rId155" Type="http://schemas.openxmlformats.org/officeDocument/2006/relationships/hyperlink" Target="https://pbs.twimg.com/media/Dzg9q1LWoAAEqWo.jpg" TargetMode="External" /><Relationship Id="rId156" Type="http://schemas.openxmlformats.org/officeDocument/2006/relationships/hyperlink" Target="https://pbs.twimg.com/media/DzhrlWVX0AAaj66.jpg" TargetMode="External" /><Relationship Id="rId157" Type="http://schemas.openxmlformats.org/officeDocument/2006/relationships/hyperlink" Target="https://pbs.twimg.com/media/DzdjVw5W0AABgFF.png" TargetMode="External" /><Relationship Id="rId158" Type="http://schemas.openxmlformats.org/officeDocument/2006/relationships/hyperlink" Target="https://pbs.twimg.com/media/Dzis9MjWkAAvfjU.png" TargetMode="External" /><Relationship Id="rId159" Type="http://schemas.openxmlformats.org/officeDocument/2006/relationships/hyperlink" Target="https://pbs.twimg.com/media/DyFOo3CWsAIfqIO.jpg" TargetMode="External" /><Relationship Id="rId160" Type="http://schemas.openxmlformats.org/officeDocument/2006/relationships/hyperlink" Target="https://pbs.twimg.com/media/DyFTsLqWsAIBiVR.jpg" TargetMode="External" /><Relationship Id="rId161" Type="http://schemas.openxmlformats.org/officeDocument/2006/relationships/hyperlink" Target="https://pbs.twimg.com/media/DyFaefgXgAAvS-r.jpg" TargetMode="External" /><Relationship Id="rId162" Type="http://schemas.openxmlformats.org/officeDocument/2006/relationships/hyperlink" Target="https://pbs.twimg.com/media/DzgqUt0WwAAXYT6.jpg" TargetMode="External" /><Relationship Id="rId163" Type="http://schemas.openxmlformats.org/officeDocument/2006/relationships/hyperlink" Target="https://pbs.twimg.com/media/Dzg-Bn3XcAEqvzz.jpg" TargetMode="External" /><Relationship Id="rId164" Type="http://schemas.openxmlformats.org/officeDocument/2006/relationships/hyperlink" Target="https://pbs.twimg.com/media/DzhBmOOWwAEBiIC.jpg" TargetMode="External" /><Relationship Id="rId165" Type="http://schemas.openxmlformats.org/officeDocument/2006/relationships/hyperlink" Target="https://pbs.twimg.com/media/DzhGJz6W0AA6nXu.jpg" TargetMode="External" /><Relationship Id="rId166" Type="http://schemas.openxmlformats.org/officeDocument/2006/relationships/hyperlink" Target="https://pbs.twimg.com/media/DzhPgQ4XcAA79Yu.jpg" TargetMode="External" /><Relationship Id="rId167" Type="http://schemas.openxmlformats.org/officeDocument/2006/relationships/hyperlink" Target="https://pbs.twimg.com/media/DzhRoKlWwAATtEg.jpg" TargetMode="External" /><Relationship Id="rId168" Type="http://schemas.openxmlformats.org/officeDocument/2006/relationships/hyperlink" Target="https://pbs.twimg.com/media/Dzhq2dEWkAAvoS1.jpg" TargetMode="External" /><Relationship Id="rId169" Type="http://schemas.openxmlformats.org/officeDocument/2006/relationships/hyperlink" Target="https://pbs.twimg.com/media/Dzh2hSJW0AE8v47.jpg" TargetMode="External" /><Relationship Id="rId170" Type="http://schemas.openxmlformats.org/officeDocument/2006/relationships/hyperlink" Target="https://pbs.twimg.com/media/DziAc9iWkAESrPi.jpg" TargetMode="External" /><Relationship Id="rId171" Type="http://schemas.openxmlformats.org/officeDocument/2006/relationships/hyperlink" Target="https://pbs.twimg.com/media/Dys12NOX4AApwjN.jpg" TargetMode="External" /><Relationship Id="rId172" Type="http://schemas.openxmlformats.org/officeDocument/2006/relationships/hyperlink" Target="https://pbs.twimg.com/media/DytkDZSX0AA8seT.jpg" TargetMode="External" /><Relationship Id="rId173" Type="http://schemas.openxmlformats.org/officeDocument/2006/relationships/hyperlink" Target="https://pbs.twimg.com/media/DzOJeSXWwAEG8PW.jpg" TargetMode="External" /><Relationship Id="rId174" Type="http://schemas.openxmlformats.org/officeDocument/2006/relationships/hyperlink" Target="https://pbs.twimg.com/media/DzXSCNHXQAAzpRo.jpg" TargetMode="External" /><Relationship Id="rId175" Type="http://schemas.openxmlformats.org/officeDocument/2006/relationships/hyperlink" Target="https://pbs.twimg.com/media/Dyy9Bf-XcAA6KrA.jpg" TargetMode="External" /><Relationship Id="rId176" Type="http://schemas.openxmlformats.org/officeDocument/2006/relationships/hyperlink" Target="https://pbs.twimg.com/media/Dzx7jZNXgAItg4s.png" TargetMode="External" /><Relationship Id="rId177" Type="http://schemas.openxmlformats.org/officeDocument/2006/relationships/hyperlink" Target="https://pbs.twimg.com/media/DynsQJrU8AIyS4a.jpg" TargetMode="External" /><Relationship Id="rId178" Type="http://schemas.openxmlformats.org/officeDocument/2006/relationships/hyperlink" Target="https://pbs.twimg.com/media/DyqDU7KWoAEkgPR.jpg" TargetMode="External" /><Relationship Id="rId179" Type="http://schemas.openxmlformats.org/officeDocument/2006/relationships/hyperlink" Target="https://pbs.twimg.com/media/DyKqj4eW0AE_iYm.jpg" TargetMode="External" /><Relationship Id="rId180" Type="http://schemas.openxmlformats.org/officeDocument/2006/relationships/hyperlink" Target="https://pbs.twimg.com/media/Dx-fh9WXcAA9vVX.jpg" TargetMode="External" /><Relationship Id="rId181" Type="http://schemas.openxmlformats.org/officeDocument/2006/relationships/hyperlink" Target="https://pbs.twimg.com/media/Dys12NOX4AApwjN.jpg" TargetMode="External" /><Relationship Id="rId182" Type="http://schemas.openxmlformats.org/officeDocument/2006/relationships/hyperlink" Target="https://pbs.twimg.com/media/Dy0Wf1FW0AArHWs.jpg" TargetMode="External" /><Relationship Id="rId183" Type="http://schemas.openxmlformats.org/officeDocument/2006/relationships/hyperlink" Target="https://pbs.twimg.com/media/Dy3JBg4WsAAbeUZ.jpg" TargetMode="External" /><Relationship Id="rId184" Type="http://schemas.openxmlformats.org/officeDocument/2006/relationships/hyperlink" Target="https://pbs.twimg.com/media/Dy5gFo1WwAAszFv.jpg" TargetMode="External" /><Relationship Id="rId185" Type="http://schemas.openxmlformats.org/officeDocument/2006/relationships/hyperlink" Target="https://pbs.twimg.com/media/DzGly3IWwAEA8rc.jpg" TargetMode="External" /><Relationship Id="rId186" Type="http://schemas.openxmlformats.org/officeDocument/2006/relationships/hyperlink" Target="https://pbs.twimg.com/media/DzI83PCWkAEPPce.jpg" TargetMode="External" /><Relationship Id="rId187" Type="http://schemas.openxmlformats.org/officeDocument/2006/relationships/hyperlink" Target="https://pbs.twimg.com/media/DzLvY8oWkAA8koZ.jpg" TargetMode="External" /><Relationship Id="rId188" Type="http://schemas.openxmlformats.org/officeDocument/2006/relationships/hyperlink" Target="https://pbs.twimg.com/media/DzQ4-EZW0AMOqP8.jpg" TargetMode="External" /><Relationship Id="rId189" Type="http://schemas.openxmlformats.org/officeDocument/2006/relationships/hyperlink" Target="https://pbs.twimg.com/media/DzTQCyNX0AEjB4a.jpg" TargetMode="External" /><Relationship Id="rId190" Type="http://schemas.openxmlformats.org/officeDocument/2006/relationships/hyperlink" Target="https://pbs.twimg.com/media/DzWCkPgXcAA4Nus.jpg" TargetMode="External" /><Relationship Id="rId191" Type="http://schemas.openxmlformats.org/officeDocument/2006/relationships/hyperlink" Target="https://pbs.twimg.com/media/DzYZ3jJXQAA5YQG.jpg" TargetMode="External" /><Relationship Id="rId192" Type="http://schemas.openxmlformats.org/officeDocument/2006/relationships/hyperlink" Target="https://pbs.twimg.com/media/Dzd85lOWsAAIO18.jpg" TargetMode="External" /><Relationship Id="rId193" Type="http://schemas.openxmlformats.org/officeDocument/2006/relationships/hyperlink" Target="https://pbs.twimg.com/media/Dzqo7JcWsAIkEZB.jpg" TargetMode="External" /><Relationship Id="rId194" Type="http://schemas.openxmlformats.org/officeDocument/2006/relationships/hyperlink" Target="https://pbs.twimg.com/media/Dzvyg_0XgAAgaFc.jpg" TargetMode="External" /><Relationship Id="rId195" Type="http://schemas.openxmlformats.org/officeDocument/2006/relationships/hyperlink" Target="https://pbs.twimg.com/media/DzxE60gW0AAmL-E.jpg" TargetMode="External" /><Relationship Id="rId196" Type="http://schemas.openxmlformats.org/officeDocument/2006/relationships/hyperlink" Target="https://pbs.twimg.com/media/DzyJlCCXgAABdWH.jpg" TargetMode="External" /><Relationship Id="rId197" Type="http://schemas.openxmlformats.org/officeDocument/2006/relationships/hyperlink" Target="https://pbs.twimg.com/media/Dyr_EzXV4AMz1EQ.jpg" TargetMode="External" /><Relationship Id="rId198" Type="http://schemas.openxmlformats.org/officeDocument/2006/relationships/hyperlink" Target="http://pbs.twimg.com/profile_images/1071153407644364800/c9SmllZn_normal.jpg" TargetMode="External" /><Relationship Id="rId199" Type="http://schemas.openxmlformats.org/officeDocument/2006/relationships/hyperlink" Target="http://pbs.twimg.com/profile_images/2160199293/Logo_Small_normal.jpg" TargetMode="External" /><Relationship Id="rId200" Type="http://schemas.openxmlformats.org/officeDocument/2006/relationships/hyperlink" Target="http://pbs.twimg.com/profile_images/456736728544317440/xO4qBpuS_normal.jpeg" TargetMode="External" /><Relationship Id="rId201" Type="http://schemas.openxmlformats.org/officeDocument/2006/relationships/hyperlink" Target="http://pbs.twimg.com/profile_images/696974100040970240/FNZzko2F_normal.jpg" TargetMode="External" /><Relationship Id="rId202" Type="http://schemas.openxmlformats.org/officeDocument/2006/relationships/hyperlink" Target="https://pbs.twimg.com/media/DywWujfV4AAfxGW.jpg" TargetMode="External" /><Relationship Id="rId203" Type="http://schemas.openxmlformats.org/officeDocument/2006/relationships/hyperlink" Target="http://pbs.twimg.com/profile_images/1024403733713756160/zfyW9SAJ_normal.jpg" TargetMode="External" /><Relationship Id="rId204" Type="http://schemas.openxmlformats.org/officeDocument/2006/relationships/hyperlink" Target="https://pbs.twimg.com/ext_tw_video_thumb/1093444964401455104/pu/img/loRb8OM6lYag6EQN.jpg" TargetMode="External" /><Relationship Id="rId205" Type="http://schemas.openxmlformats.org/officeDocument/2006/relationships/hyperlink" Target="http://pbs.twimg.com/profile_images/676775321325191171/CmGKYzkP_normal.jpg" TargetMode="External" /><Relationship Id="rId206" Type="http://schemas.openxmlformats.org/officeDocument/2006/relationships/hyperlink" Target="http://pbs.twimg.com/profile_images/1093469252726738945/DHf_yrPH_normal.jpg" TargetMode="External" /><Relationship Id="rId207" Type="http://schemas.openxmlformats.org/officeDocument/2006/relationships/hyperlink" Target="http://pbs.twimg.com/profile_images/555513944383553536/p7lZEXh1_normal.jpeg" TargetMode="External" /><Relationship Id="rId208" Type="http://schemas.openxmlformats.org/officeDocument/2006/relationships/hyperlink" Target="http://pbs.twimg.com/profile_images/555513944383553536/p7lZEXh1_normal.jpeg" TargetMode="External" /><Relationship Id="rId209" Type="http://schemas.openxmlformats.org/officeDocument/2006/relationships/hyperlink" Target="http://pbs.twimg.com/profile_images/555513944383553536/p7lZEXh1_normal.jpeg" TargetMode="External" /><Relationship Id="rId210" Type="http://schemas.openxmlformats.org/officeDocument/2006/relationships/hyperlink" Target="http://pbs.twimg.com/profile_images/588500113007333379/rdvSwfWO_normal.jpg" TargetMode="External" /><Relationship Id="rId211" Type="http://schemas.openxmlformats.org/officeDocument/2006/relationships/hyperlink" Target="https://pbs.twimg.com/media/Dy59wQBU8AA_L_a.jpg" TargetMode="External" /><Relationship Id="rId212" Type="http://schemas.openxmlformats.org/officeDocument/2006/relationships/hyperlink" Target="http://pbs.twimg.com/profile_images/718718334468894720/hCl7Apn-_normal.jpg" TargetMode="External" /><Relationship Id="rId213" Type="http://schemas.openxmlformats.org/officeDocument/2006/relationships/hyperlink" Target="http://pbs.twimg.com/profile_images/698438604490670080/u1HGGFZx_normal.jpg" TargetMode="External" /><Relationship Id="rId214" Type="http://schemas.openxmlformats.org/officeDocument/2006/relationships/hyperlink" Target="http://pbs.twimg.com/profile_images/1059055500745162752/7Q56zuxa_normal.jpg" TargetMode="External" /><Relationship Id="rId215" Type="http://schemas.openxmlformats.org/officeDocument/2006/relationships/hyperlink" Target="http://pbs.twimg.com/profile_images/1205952780/Bruce2007-125Pixel_normal.jpg" TargetMode="External" /><Relationship Id="rId216" Type="http://schemas.openxmlformats.org/officeDocument/2006/relationships/hyperlink" Target="http://pbs.twimg.com/profile_images/500819329/head_normal.jpg" TargetMode="External" /><Relationship Id="rId217" Type="http://schemas.openxmlformats.org/officeDocument/2006/relationships/hyperlink" Target="http://pbs.twimg.com/profile_images/500819329/head_normal.jpg" TargetMode="External" /><Relationship Id="rId218" Type="http://schemas.openxmlformats.org/officeDocument/2006/relationships/hyperlink" Target="http://pbs.twimg.com/profile_images/1688746030/LT2012nodate180x180_normal.jpg" TargetMode="External" /><Relationship Id="rId219" Type="http://schemas.openxmlformats.org/officeDocument/2006/relationships/hyperlink" Target="http://pbs.twimg.com/profile_images/1688746030/LT2012nodate180x180_normal.jpg" TargetMode="External" /><Relationship Id="rId220" Type="http://schemas.openxmlformats.org/officeDocument/2006/relationships/hyperlink" Target="http://pbs.twimg.com/profile_images/714888966789537795/ohH-U9hl_normal.jpg" TargetMode="External" /><Relationship Id="rId221" Type="http://schemas.openxmlformats.org/officeDocument/2006/relationships/hyperlink" Target="https://pbs.twimg.com/media/DzKU8yTWoAUbT7v.jpg" TargetMode="External" /><Relationship Id="rId222" Type="http://schemas.openxmlformats.org/officeDocument/2006/relationships/hyperlink" Target="http://pbs.twimg.com/profile_images/714888966789537795/ohH-U9hl_normal.jpg" TargetMode="External" /><Relationship Id="rId223" Type="http://schemas.openxmlformats.org/officeDocument/2006/relationships/hyperlink" Target="http://pbs.twimg.com/profile_images/677737251158274048/4FuLIToI_normal.jpg" TargetMode="External" /><Relationship Id="rId224" Type="http://schemas.openxmlformats.org/officeDocument/2006/relationships/hyperlink" Target="http://pbs.twimg.com/profile_images/714888966789537795/ohH-U9hl_normal.jpg" TargetMode="External" /><Relationship Id="rId225" Type="http://schemas.openxmlformats.org/officeDocument/2006/relationships/hyperlink" Target="http://pbs.twimg.com/profile_images/677737251158274048/4FuLIToI_normal.jpg" TargetMode="External" /><Relationship Id="rId226" Type="http://schemas.openxmlformats.org/officeDocument/2006/relationships/hyperlink" Target="http://pbs.twimg.com/profile_images/486951178773622785/u6SLn_Zo_normal.jpeg" TargetMode="External" /><Relationship Id="rId227" Type="http://schemas.openxmlformats.org/officeDocument/2006/relationships/hyperlink" Target="http://pbs.twimg.com/profile_images/1019400743034523648/6lvBtzSf_normal.jpg" TargetMode="External" /><Relationship Id="rId228" Type="http://schemas.openxmlformats.org/officeDocument/2006/relationships/hyperlink" Target="https://pbs.twimg.com/ext_tw_video_thumb/1095612723822542849/pu/img/B4VmNfQns6yzHzyh.jpg" TargetMode="External" /><Relationship Id="rId229" Type="http://schemas.openxmlformats.org/officeDocument/2006/relationships/hyperlink" Target="https://pbs.twimg.com/media/DzHek3BXQAA7ygT.jpg" TargetMode="External" /><Relationship Id="rId230" Type="http://schemas.openxmlformats.org/officeDocument/2006/relationships/hyperlink" Target="https://pbs.twimg.com/media/DzRx2CEWoAACVyT.jpg" TargetMode="External" /><Relationship Id="rId231" Type="http://schemas.openxmlformats.org/officeDocument/2006/relationships/hyperlink" Target="http://pbs.twimg.com/profile_images/879975363375505408/_w0E2SJX_normal.jpg" TargetMode="External" /><Relationship Id="rId232" Type="http://schemas.openxmlformats.org/officeDocument/2006/relationships/hyperlink" Target="http://pbs.twimg.com/profile_images/742830194399006724/abnF5JIJ_normal.jpg" TargetMode="External" /><Relationship Id="rId233" Type="http://schemas.openxmlformats.org/officeDocument/2006/relationships/hyperlink" Target="http://pbs.twimg.com/profile_images/912724853689593859/fbgvhLa1_normal.jpg" TargetMode="External" /><Relationship Id="rId234" Type="http://schemas.openxmlformats.org/officeDocument/2006/relationships/hyperlink" Target="http://pbs.twimg.com/profile_images/849591464954920960/p9GZ7Pv3_normal.jpg" TargetMode="External" /><Relationship Id="rId235" Type="http://schemas.openxmlformats.org/officeDocument/2006/relationships/hyperlink" Target="http://pbs.twimg.com/profile_images/1088471292481744901/RBtpQ3i5_normal.jpg" TargetMode="External" /><Relationship Id="rId236" Type="http://schemas.openxmlformats.org/officeDocument/2006/relationships/hyperlink" Target="https://pbs.twimg.com/media/DzTyxTVX0AApbg8.jpg" TargetMode="External" /><Relationship Id="rId237" Type="http://schemas.openxmlformats.org/officeDocument/2006/relationships/hyperlink" Target="http://pbs.twimg.com/profile_images/1047589380188241926/Y2X8OohI_normal.jpg" TargetMode="External" /><Relationship Id="rId238" Type="http://schemas.openxmlformats.org/officeDocument/2006/relationships/hyperlink" Target="https://pbs.twimg.com/media/DzUajt1VYAENpK8.jpg" TargetMode="External" /><Relationship Id="rId239" Type="http://schemas.openxmlformats.org/officeDocument/2006/relationships/hyperlink" Target="http://pbs.twimg.com/profile_images/1047589380188241926/Y2X8OohI_normal.jpg" TargetMode="External" /><Relationship Id="rId240" Type="http://schemas.openxmlformats.org/officeDocument/2006/relationships/hyperlink" Target="http://pbs.twimg.com/profile_images/714411605753249793/NZcz-XFi_normal.jpg" TargetMode="External" /><Relationship Id="rId241" Type="http://schemas.openxmlformats.org/officeDocument/2006/relationships/hyperlink" Target="http://pbs.twimg.com/profile_images/378800000605351103/f219819d9a7bed41f4e9c5f4c3b92a9f_normal.png" TargetMode="External" /><Relationship Id="rId242" Type="http://schemas.openxmlformats.org/officeDocument/2006/relationships/hyperlink" Target="http://pbs.twimg.com/profile_images/918120311882768384/3hXkR_q5_normal.jpg" TargetMode="External" /><Relationship Id="rId243" Type="http://schemas.openxmlformats.org/officeDocument/2006/relationships/hyperlink" Target="http://pbs.twimg.com/profile_images/1084138475736129536/Re_UgYMD_normal.jpg" TargetMode="External" /><Relationship Id="rId244" Type="http://schemas.openxmlformats.org/officeDocument/2006/relationships/hyperlink" Target="http://pbs.twimg.com/profile_images/510421817429745664/IOWYFRqF_normal.jpeg" TargetMode="External" /><Relationship Id="rId245" Type="http://schemas.openxmlformats.org/officeDocument/2006/relationships/hyperlink" Target="http://pbs.twimg.com/profile_images/510421817429745664/IOWYFRqF_normal.jpeg" TargetMode="External" /><Relationship Id="rId246" Type="http://schemas.openxmlformats.org/officeDocument/2006/relationships/hyperlink" Target="http://pbs.twimg.com/profile_images/510421817429745664/IOWYFRqF_normal.jpeg" TargetMode="External" /><Relationship Id="rId247" Type="http://schemas.openxmlformats.org/officeDocument/2006/relationships/hyperlink" Target="http://pbs.twimg.com/profile_images/510421817429745664/IOWYFRqF_normal.jpeg" TargetMode="External" /><Relationship Id="rId248" Type="http://schemas.openxmlformats.org/officeDocument/2006/relationships/hyperlink" Target="http://pbs.twimg.com/profile_images/510421817429745664/IOWYFRqF_normal.jpeg" TargetMode="External" /><Relationship Id="rId249" Type="http://schemas.openxmlformats.org/officeDocument/2006/relationships/hyperlink" Target="http://pbs.twimg.com/profile_images/510421817429745664/IOWYFRqF_normal.jpeg" TargetMode="External" /><Relationship Id="rId250" Type="http://schemas.openxmlformats.org/officeDocument/2006/relationships/hyperlink" Target="http://pbs.twimg.com/profile_images/510421817429745664/IOWYFRqF_normal.jpeg" TargetMode="External" /><Relationship Id="rId251" Type="http://schemas.openxmlformats.org/officeDocument/2006/relationships/hyperlink" Target="http://pbs.twimg.com/profile_images/586487514925436928/gCiwhN-q_normal.png" TargetMode="External" /><Relationship Id="rId252" Type="http://schemas.openxmlformats.org/officeDocument/2006/relationships/hyperlink" Target="http://pbs.twimg.com/profile_images/558650482902573058/h9CkaT2R_normal.jpeg" TargetMode="External" /><Relationship Id="rId253" Type="http://schemas.openxmlformats.org/officeDocument/2006/relationships/hyperlink" Target="http://pbs.twimg.com/profile_images/1064709504393072641/pI0lZvUw_normal.jpg" TargetMode="External" /><Relationship Id="rId254" Type="http://schemas.openxmlformats.org/officeDocument/2006/relationships/hyperlink" Target="http://pbs.twimg.com/profile_images/378800000079182245/3153ef21a0ba3c1378580b15e4d8aa1c_normal.jpeg" TargetMode="External" /><Relationship Id="rId255" Type="http://schemas.openxmlformats.org/officeDocument/2006/relationships/hyperlink" Target="http://pbs.twimg.com/profile_images/1001396435038982144/Xu68EZK0_normal.jpg" TargetMode="External" /><Relationship Id="rId256" Type="http://schemas.openxmlformats.org/officeDocument/2006/relationships/hyperlink" Target="http://pbs.twimg.com/profile_images/1075759005438541824/OIrIdHBV_normal.jpg" TargetMode="External" /><Relationship Id="rId257" Type="http://schemas.openxmlformats.org/officeDocument/2006/relationships/hyperlink" Target="http://pbs.twimg.com/profile_images/592690225337507842/DWGPmWpL_normal.jpg" TargetMode="External" /><Relationship Id="rId258" Type="http://schemas.openxmlformats.org/officeDocument/2006/relationships/hyperlink" Target="http://pbs.twimg.com/profile_images/592690225337507842/DWGPmWpL_normal.jpg" TargetMode="External" /><Relationship Id="rId259" Type="http://schemas.openxmlformats.org/officeDocument/2006/relationships/hyperlink" Target="http://pbs.twimg.com/profile_images/592690225337507842/DWGPmWpL_normal.jpg" TargetMode="External" /><Relationship Id="rId260" Type="http://schemas.openxmlformats.org/officeDocument/2006/relationships/hyperlink" Target="http://pbs.twimg.com/profile_images/592690225337507842/DWGPmWpL_normal.jpg" TargetMode="External" /><Relationship Id="rId261" Type="http://schemas.openxmlformats.org/officeDocument/2006/relationships/hyperlink" Target="http://pbs.twimg.com/profile_images/971811571201699842/f6iLrqz9_normal.jpg" TargetMode="External" /><Relationship Id="rId262" Type="http://schemas.openxmlformats.org/officeDocument/2006/relationships/hyperlink" Target="https://pbs.twimg.com/media/Dzg-j1AX0AAFurA.jpg" TargetMode="External" /><Relationship Id="rId263" Type="http://schemas.openxmlformats.org/officeDocument/2006/relationships/hyperlink" Target="http://pbs.twimg.com/profile_images/710214028572884992/mqUCvHSr_normal.jpg" TargetMode="External" /><Relationship Id="rId264" Type="http://schemas.openxmlformats.org/officeDocument/2006/relationships/hyperlink" Target="https://pbs.twimg.com/media/Dzg9q1LWoAAEqWo.jpg" TargetMode="External" /><Relationship Id="rId265" Type="http://schemas.openxmlformats.org/officeDocument/2006/relationships/hyperlink" Target="http://pbs.twimg.com/profile_images/710214028572884992/mqUCvHSr_normal.jpg" TargetMode="External" /><Relationship Id="rId266" Type="http://schemas.openxmlformats.org/officeDocument/2006/relationships/hyperlink" Target="http://pbs.twimg.com/profile_images/710214028572884992/mqUCvHSr_normal.jpg" TargetMode="External" /><Relationship Id="rId267" Type="http://schemas.openxmlformats.org/officeDocument/2006/relationships/hyperlink" Target="http://pbs.twimg.com/profile_images/710214028572884992/mqUCvHSr_normal.jpg" TargetMode="External" /><Relationship Id="rId268" Type="http://schemas.openxmlformats.org/officeDocument/2006/relationships/hyperlink" Target="http://pbs.twimg.com/profile_images/710214028572884992/mqUCvHSr_normal.jpg" TargetMode="External" /><Relationship Id="rId269" Type="http://schemas.openxmlformats.org/officeDocument/2006/relationships/hyperlink" Target="http://pbs.twimg.com/profile_images/710214028572884992/mqUCvHSr_normal.jpg" TargetMode="External" /><Relationship Id="rId270" Type="http://schemas.openxmlformats.org/officeDocument/2006/relationships/hyperlink" Target="https://pbs.twimg.com/media/DzhrlWVX0AAaj66.jpg" TargetMode="External" /><Relationship Id="rId271" Type="http://schemas.openxmlformats.org/officeDocument/2006/relationships/hyperlink" Target="http://pbs.twimg.com/profile_images/656490474933493760/S5IRd3U4_normal.jpg" TargetMode="External" /><Relationship Id="rId272" Type="http://schemas.openxmlformats.org/officeDocument/2006/relationships/hyperlink" Target="http://pbs.twimg.com/profile_images/656490474933493760/S5IRd3U4_normal.jpg" TargetMode="External" /><Relationship Id="rId273" Type="http://schemas.openxmlformats.org/officeDocument/2006/relationships/hyperlink" Target="https://pbs.twimg.com/media/DzdjVw5W0AABgFF.png" TargetMode="External" /><Relationship Id="rId274" Type="http://schemas.openxmlformats.org/officeDocument/2006/relationships/hyperlink" Target="https://pbs.twimg.com/media/Dzis9MjWkAAvfjU.png" TargetMode="External" /><Relationship Id="rId275" Type="http://schemas.openxmlformats.org/officeDocument/2006/relationships/hyperlink" Target="http://pbs.twimg.com/profile_images/775795537689862144/ZdtKsGVV_normal.jpg" TargetMode="External" /><Relationship Id="rId276" Type="http://schemas.openxmlformats.org/officeDocument/2006/relationships/hyperlink" Target="http://pbs.twimg.com/profile_images/775795537689862144/ZdtKsGVV_normal.jpg" TargetMode="External" /><Relationship Id="rId277" Type="http://schemas.openxmlformats.org/officeDocument/2006/relationships/hyperlink" Target="http://pbs.twimg.com/profile_images/670534488506687488/Z7zrOLim_normal.jpg" TargetMode="External" /><Relationship Id="rId278" Type="http://schemas.openxmlformats.org/officeDocument/2006/relationships/hyperlink" Target="https://pbs.twimg.com/media/DyFOo3CWsAIfqIO.jpg" TargetMode="External" /><Relationship Id="rId279" Type="http://schemas.openxmlformats.org/officeDocument/2006/relationships/hyperlink" Target="https://pbs.twimg.com/media/DyFTsLqWsAIBiVR.jpg" TargetMode="External" /><Relationship Id="rId280" Type="http://schemas.openxmlformats.org/officeDocument/2006/relationships/hyperlink" Target="https://pbs.twimg.com/media/DyFaefgXgAAvS-r.jpg" TargetMode="External" /><Relationship Id="rId281" Type="http://schemas.openxmlformats.org/officeDocument/2006/relationships/hyperlink" Target="https://pbs.twimg.com/media/DzgqUt0WwAAXYT6.jpg" TargetMode="External" /><Relationship Id="rId282" Type="http://schemas.openxmlformats.org/officeDocument/2006/relationships/hyperlink" Target="https://pbs.twimg.com/media/Dzg-Bn3XcAEqvzz.jpg" TargetMode="External" /><Relationship Id="rId283" Type="http://schemas.openxmlformats.org/officeDocument/2006/relationships/hyperlink" Target="https://pbs.twimg.com/media/DzhBmOOWwAEBiIC.jpg" TargetMode="External" /><Relationship Id="rId284" Type="http://schemas.openxmlformats.org/officeDocument/2006/relationships/hyperlink" Target="https://pbs.twimg.com/media/DzhGJz6W0AA6nXu.jpg" TargetMode="External" /><Relationship Id="rId285" Type="http://schemas.openxmlformats.org/officeDocument/2006/relationships/hyperlink" Target="https://pbs.twimg.com/media/DzhPgQ4XcAA79Yu.jpg" TargetMode="External" /><Relationship Id="rId286" Type="http://schemas.openxmlformats.org/officeDocument/2006/relationships/hyperlink" Target="https://pbs.twimg.com/media/DzhRoKlWwAATtEg.jpg" TargetMode="External" /><Relationship Id="rId287" Type="http://schemas.openxmlformats.org/officeDocument/2006/relationships/hyperlink" Target="https://pbs.twimg.com/media/Dzhq2dEWkAAvoS1.jpg" TargetMode="External" /><Relationship Id="rId288" Type="http://schemas.openxmlformats.org/officeDocument/2006/relationships/hyperlink" Target="https://pbs.twimg.com/media/Dzh2hSJW0AE8v47.jpg" TargetMode="External" /><Relationship Id="rId289" Type="http://schemas.openxmlformats.org/officeDocument/2006/relationships/hyperlink" Target="https://pbs.twimg.com/media/DziAc9iWkAESrPi.jpg" TargetMode="External" /><Relationship Id="rId290" Type="http://schemas.openxmlformats.org/officeDocument/2006/relationships/hyperlink" Target="http://pbs.twimg.com/profile_images/1015729960378609665/yjRypNdQ_normal.jpg" TargetMode="External" /><Relationship Id="rId291" Type="http://schemas.openxmlformats.org/officeDocument/2006/relationships/hyperlink" Target="http://pbs.twimg.com/profile_images/1015729960378609665/yjRypNdQ_normal.jpg" TargetMode="External" /><Relationship Id="rId292" Type="http://schemas.openxmlformats.org/officeDocument/2006/relationships/hyperlink" Target="http://pbs.twimg.com/profile_images/1015729960378609665/yjRypNdQ_normal.jpg" TargetMode="External" /><Relationship Id="rId293" Type="http://schemas.openxmlformats.org/officeDocument/2006/relationships/hyperlink" Target="http://pbs.twimg.com/profile_images/1015729960378609665/yjRypNdQ_normal.jpg" TargetMode="External" /><Relationship Id="rId294" Type="http://schemas.openxmlformats.org/officeDocument/2006/relationships/hyperlink" Target="http://pbs.twimg.com/profile_images/798214078661623808/MuKwrSL2_normal.jpg" TargetMode="External" /><Relationship Id="rId295" Type="http://schemas.openxmlformats.org/officeDocument/2006/relationships/hyperlink" Target="https://pbs.twimg.com/media/Dys12NOX4AApwjN.jpg" TargetMode="External" /><Relationship Id="rId296" Type="http://schemas.openxmlformats.org/officeDocument/2006/relationships/hyperlink" Target="http://pbs.twimg.com/profile_images/907532487856988161/co13EXyb_normal.jpg" TargetMode="External" /><Relationship Id="rId297" Type="http://schemas.openxmlformats.org/officeDocument/2006/relationships/hyperlink" Target="https://pbs.twimg.com/media/DytkDZSX0AA8seT.jpg" TargetMode="External" /><Relationship Id="rId298" Type="http://schemas.openxmlformats.org/officeDocument/2006/relationships/hyperlink" Target="https://pbs.twimg.com/media/DzOJeSXWwAEG8PW.jpg" TargetMode="External" /><Relationship Id="rId299" Type="http://schemas.openxmlformats.org/officeDocument/2006/relationships/hyperlink" Target="https://pbs.twimg.com/media/DzXSCNHXQAAzpRo.jpg" TargetMode="External" /><Relationship Id="rId300" Type="http://schemas.openxmlformats.org/officeDocument/2006/relationships/hyperlink" Target="http://pbs.twimg.com/profile_images/1092821430356639744/UxJHG1Oq_normal.jpg" TargetMode="External" /><Relationship Id="rId301" Type="http://schemas.openxmlformats.org/officeDocument/2006/relationships/hyperlink" Target="http://pbs.twimg.com/profile_images/723186926916911104/T0_e8v4G_normal.jpg" TargetMode="External" /><Relationship Id="rId302" Type="http://schemas.openxmlformats.org/officeDocument/2006/relationships/hyperlink" Target="https://pbs.twimg.com/media/Dyy9Bf-XcAA6KrA.jpg" TargetMode="External" /><Relationship Id="rId303" Type="http://schemas.openxmlformats.org/officeDocument/2006/relationships/hyperlink" Target="https://pbs.twimg.com/media/Dzx7jZNXgAItg4s.png" TargetMode="External" /><Relationship Id="rId304" Type="http://schemas.openxmlformats.org/officeDocument/2006/relationships/hyperlink" Target="http://pbs.twimg.com/profile_images/1085602447828103168/IvTYCSc__normal.jpg" TargetMode="External" /><Relationship Id="rId305" Type="http://schemas.openxmlformats.org/officeDocument/2006/relationships/hyperlink" Target="https://pbs.twimg.com/media/DynsQJrU8AIyS4a.jpg" TargetMode="External" /><Relationship Id="rId306" Type="http://schemas.openxmlformats.org/officeDocument/2006/relationships/hyperlink" Target="https://pbs.twimg.com/media/DyqDU7KWoAEkgPR.jpg" TargetMode="External" /><Relationship Id="rId307" Type="http://schemas.openxmlformats.org/officeDocument/2006/relationships/hyperlink" Target="https://pbs.twimg.com/media/DyKqj4eW0AE_iYm.jpg" TargetMode="External" /><Relationship Id="rId308" Type="http://schemas.openxmlformats.org/officeDocument/2006/relationships/hyperlink" Target="https://pbs.twimg.com/media/Dx-fh9WXcAA9vVX.jpg" TargetMode="External" /><Relationship Id="rId309" Type="http://schemas.openxmlformats.org/officeDocument/2006/relationships/hyperlink" Target="https://pbs.twimg.com/media/Dys12NOX4AApwjN.jpg" TargetMode="External" /><Relationship Id="rId310" Type="http://schemas.openxmlformats.org/officeDocument/2006/relationships/hyperlink" Target="http://pbs.twimg.com/profile_images/608703287471120385/k7MVslch_normal.jpg" TargetMode="External" /><Relationship Id="rId311" Type="http://schemas.openxmlformats.org/officeDocument/2006/relationships/hyperlink" Target="https://pbs.twimg.com/media/Dy0Wf1FW0AArHWs.jpg" TargetMode="External" /><Relationship Id="rId312" Type="http://schemas.openxmlformats.org/officeDocument/2006/relationships/hyperlink" Target="https://pbs.twimg.com/media/Dy3JBg4WsAAbeUZ.jpg" TargetMode="External" /><Relationship Id="rId313" Type="http://schemas.openxmlformats.org/officeDocument/2006/relationships/hyperlink" Target="https://pbs.twimg.com/media/Dy5gFo1WwAAszFv.jpg" TargetMode="External" /><Relationship Id="rId314" Type="http://schemas.openxmlformats.org/officeDocument/2006/relationships/hyperlink" Target="https://pbs.twimg.com/media/DzGly3IWwAEA8rc.jpg" TargetMode="External" /><Relationship Id="rId315" Type="http://schemas.openxmlformats.org/officeDocument/2006/relationships/hyperlink" Target="https://pbs.twimg.com/media/DzI83PCWkAEPPce.jpg" TargetMode="External" /><Relationship Id="rId316" Type="http://schemas.openxmlformats.org/officeDocument/2006/relationships/hyperlink" Target="https://pbs.twimg.com/media/DzLvY8oWkAA8koZ.jpg" TargetMode="External" /><Relationship Id="rId317" Type="http://schemas.openxmlformats.org/officeDocument/2006/relationships/hyperlink" Target="http://pbs.twimg.com/profile_images/608703287471120385/k7MVslch_normal.jpg" TargetMode="External" /><Relationship Id="rId318" Type="http://schemas.openxmlformats.org/officeDocument/2006/relationships/hyperlink" Target="https://pbs.twimg.com/media/DzQ4-EZW0AMOqP8.jpg" TargetMode="External" /><Relationship Id="rId319" Type="http://schemas.openxmlformats.org/officeDocument/2006/relationships/hyperlink" Target="https://pbs.twimg.com/media/DzTQCyNX0AEjB4a.jpg" TargetMode="External" /><Relationship Id="rId320" Type="http://schemas.openxmlformats.org/officeDocument/2006/relationships/hyperlink" Target="http://pbs.twimg.com/profile_images/608703287471120385/k7MVslch_normal.jpg" TargetMode="External" /><Relationship Id="rId321" Type="http://schemas.openxmlformats.org/officeDocument/2006/relationships/hyperlink" Target="https://pbs.twimg.com/media/DzWCkPgXcAA4Nus.jpg" TargetMode="External" /><Relationship Id="rId322" Type="http://schemas.openxmlformats.org/officeDocument/2006/relationships/hyperlink" Target="https://pbs.twimg.com/media/DzYZ3jJXQAA5YQG.jpg" TargetMode="External" /><Relationship Id="rId323" Type="http://schemas.openxmlformats.org/officeDocument/2006/relationships/hyperlink" Target="https://pbs.twimg.com/media/Dzd85lOWsAAIO18.jpg" TargetMode="External" /><Relationship Id="rId324" Type="http://schemas.openxmlformats.org/officeDocument/2006/relationships/hyperlink" Target="https://pbs.twimg.com/media/Dzqo7JcWsAIkEZB.jpg" TargetMode="External" /><Relationship Id="rId325" Type="http://schemas.openxmlformats.org/officeDocument/2006/relationships/hyperlink" Target="http://pbs.twimg.com/profile_images/608703287471120385/k7MVslch_normal.jpg" TargetMode="External" /><Relationship Id="rId326" Type="http://schemas.openxmlformats.org/officeDocument/2006/relationships/hyperlink" Target="https://pbs.twimg.com/media/Dzvyg_0XgAAgaFc.jpg" TargetMode="External" /><Relationship Id="rId327" Type="http://schemas.openxmlformats.org/officeDocument/2006/relationships/hyperlink" Target="https://pbs.twimg.com/media/DzxE60gW0AAmL-E.jpg" TargetMode="External" /><Relationship Id="rId328" Type="http://schemas.openxmlformats.org/officeDocument/2006/relationships/hyperlink" Target="https://pbs.twimg.com/media/DzyJlCCXgAABdWH.jpg" TargetMode="External" /><Relationship Id="rId329" Type="http://schemas.openxmlformats.org/officeDocument/2006/relationships/hyperlink" Target="http://pbs.twimg.com/profile_images/720701486418784257/ScrgFKdc_normal.jpg" TargetMode="External" /><Relationship Id="rId330" Type="http://schemas.openxmlformats.org/officeDocument/2006/relationships/hyperlink" Target="http://pbs.twimg.com/profile_images/720701486418784257/ScrgFKdc_normal.jpg" TargetMode="External" /><Relationship Id="rId331" Type="http://schemas.openxmlformats.org/officeDocument/2006/relationships/hyperlink" Target="http://pbs.twimg.com/profile_images/720701486418784257/ScrgFKdc_normal.jpg" TargetMode="External" /><Relationship Id="rId332" Type="http://schemas.openxmlformats.org/officeDocument/2006/relationships/hyperlink" Target="http://pbs.twimg.com/profile_images/720701486418784257/ScrgFKdc_normal.jpg" TargetMode="External" /><Relationship Id="rId333" Type="http://schemas.openxmlformats.org/officeDocument/2006/relationships/hyperlink" Target="http://pbs.twimg.com/profile_images/720701486418784257/ScrgFKdc_normal.jpg" TargetMode="External" /><Relationship Id="rId334" Type="http://schemas.openxmlformats.org/officeDocument/2006/relationships/hyperlink" Target="http://pbs.twimg.com/profile_images/720701486418784257/ScrgFKdc_normal.jpg" TargetMode="External" /><Relationship Id="rId335" Type="http://schemas.openxmlformats.org/officeDocument/2006/relationships/hyperlink" Target="http://pbs.twimg.com/profile_images/720701486418784257/ScrgFKdc_normal.jpg" TargetMode="External" /><Relationship Id="rId336" Type="http://schemas.openxmlformats.org/officeDocument/2006/relationships/hyperlink" Target="http://pbs.twimg.com/profile_images/720701486418784257/ScrgFKdc_normal.jpg" TargetMode="External" /><Relationship Id="rId337" Type="http://schemas.openxmlformats.org/officeDocument/2006/relationships/hyperlink" Target="http://pbs.twimg.com/profile_images/720701486418784257/ScrgFKdc_normal.jpg" TargetMode="External" /><Relationship Id="rId338" Type="http://schemas.openxmlformats.org/officeDocument/2006/relationships/hyperlink" Target="http://pbs.twimg.com/profile_images/720701486418784257/ScrgFKdc_normal.jpg" TargetMode="External" /><Relationship Id="rId339" Type="http://schemas.openxmlformats.org/officeDocument/2006/relationships/hyperlink" Target="http://pbs.twimg.com/profile_images/720701486418784257/ScrgFKdc_normal.jpg" TargetMode="External" /><Relationship Id="rId340" Type="http://schemas.openxmlformats.org/officeDocument/2006/relationships/hyperlink" Target="http://pbs.twimg.com/profile_images/720701486418784257/ScrgFKdc_normal.jpg" TargetMode="External" /><Relationship Id="rId341" Type="http://schemas.openxmlformats.org/officeDocument/2006/relationships/hyperlink" Target="http://pbs.twimg.com/profile_images/720701486418784257/ScrgFKdc_normal.jpg" TargetMode="External" /><Relationship Id="rId342" Type="http://schemas.openxmlformats.org/officeDocument/2006/relationships/hyperlink" Target="http://pbs.twimg.com/profile_images/720701486418784257/ScrgFKdc_normal.jpg" TargetMode="External" /><Relationship Id="rId343" Type="http://schemas.openxmlformats.org/officeDocument/2006/relationships/hyperlink" Target="http://pbs.twimg.com/profile_images/720701486418784257/ScrgFKdc_normal.jpg" TargetMode="External" /><Relationship Id="rId344" Type="http://schemas.openxmlformats.org/officeDocument/2006/relationships/hyperlink" Target="http://pbs.twimg.com/profile_images/720701486418784257/ScrgFKdc_normal.jpg" TargetMode="External" /><Relationship Id="rId345" Type="http://schemas.openxmlformats.org/officeDocument/2006/relationships/hyperlink" Target="http://pbs.twimg.com/profile_images/720701486418784257/ScrgFKdc_normal.jpg" TargetMode="External" /><Relationship Id="rId346" Type="http://schemas.openxmlformats.org/officeDocument/2006/relationships/hyperlink" Target="http://pbs.twimg.com/profile_images/720701486418784257/ScrgFKdc_normal.jpg" TargetMode="External" /><Relationship Id="rId347" Type="http://schemas.openxmlformats.org/officeDocument/2006/relationships/hyperlink" Target="http://pbs.twimg.com/profile_images/720701486418784257/ScrgFKdc_normal.jpg" TargetMode="External" /><Relationship Id="rId348" Type="http://schemas.openxmlformats.org/officeDocument/2006/relationships/hyperlink" Target="http://pbs.twimg.com/profile_images/720701486418784257/ScrgFKdc_normal.jpg" TargetMode="External" /><Relationship Id="rId349" Type="http://schemas.openxmlformats.org/officeDocument/2006/relationships/hyperlink" Target="http://pbs.twimg.com/profile_images/720701486418784257/ScrgFKdc_normal.jpg" TargetMode="External" /><Relationship Id="rId350" Type="http://schemas.openxmlformats.org/officeDocument/2006/relationships/hyperlink" Target="http://pbs.twimg.com/profile_images/720701486418784257/ScrgFKdc_normal.jpg" TargetMode="External" /><Relationship Id="rId351" Type="http://schemas.openxmlformats.org/officeDocument/2006/relationships/hyperlink" Target="http://pbs.twimg.com/profile_images/720701486418784257/ScrgFKdc_normal.jpg" TargetMode="External" /><Relationship Id="rId352" Type="http://schemas.openxmlformats.org/officeDocument/2006/relationships/hyperlink" Target="http://pbs.twimg.com/profile_images/720701486418784257/ScrgFKdc_normal.jpg" TargetMode="External" /><Relationship Id="rId353" Type="http://schemas.openxmlformats.org/officeDocument/2006/relationships/hyperlink" Target="http://pbs.twimg.com/profile_images/720701486418784257/ScrgFKdc_normal.jpg" TargetMode="External" /><Relationship Id="rId354" Type="http://schemas.openxmlformats.org/officeDocument/2006/relationships/hyperlink" Target="http://pbs.twimg.com/profile_images/720701486418784257/ScrgFKdc_normal.jpg" TargetMode="External" /><Relationship Id="rId355" Type="http://schemas.openxmlformats.org/officeDocument/2006/relationships/hyperlink" Target="http://pbs.twimg.com/profile_images/720701486418784257/ScrgFKdc_normal.jpg" TargetMode="External" /><Relationship Id="rId356" Type="http://schemas.openxmlformats.org/officeDocument/2006/relationships/hyperlink" Target="http://pbs.twimg.com/profile_images/720701486418784257/ScrgFKdc_normal.jpg" TargetMode="External" /><Relationship Id="rId357" Type="http://schemas.openxmlformats.org/officeDocument/2006/relationships/hyperlink" Target="http://pbs.twimg.com/profile_images/720701486418784257/ScrgFKdc_normal.jpg" TargetMode="External" /><Relationship Id="rId358" Type="http://schemas.openxmlformats.org/officeDocument/2006/relationships/hyperlink" Target="http://pbs.twimg.com/profile_images/720701486418784257/ScrgFKdc_normal.jpg" TargetMode="External" /><Relationship Id="rId359" Type="http://schemas.openxmlformats.org/officeDocument/2006/relationships/hyperlink" Target="http://pbs.twimg.com/profile_images/720701486418784257/ScrgFKdc_normal.jpg" TargetMode="External" /><Relationship Id="rId360" Type="http://schemas.openxmlformats.org/officeDocument/2006/relationships/hyperlink" Target="http://pbs.twimg.com/profile_images/720701486418784257/ScrgFKdc_normal.jpg" TargetMode="External" /><Relationship Id="rId361" Type="http://schemas.openxmlformats.org/officeDocument/2006/relationships/hyperlink" Target="http://pbs.twimg.com/profile_images/720701486418784257/ScrgFKdc_normal.jpg" TargetMode="External" /><Relationship Id="rId362" Type="http://schemas.openxmlformats.org/officeDocument/2006/relationships/hyperlink" Target="http://pbs.twimg.com/profile_images/720701486418784257/ScrgFKdc_normal.jpg" TargetMode="External" /><Relationship Id="rId363" Type="http://schemas.openxmlformats.org/officeDocument/2006/relationships/hyperlink" Target="http://pbs.twimg.com/profile_images/720701486418784257/ScrgFKdc_normal.jpg" TargetMode="External" /><Relationship Id="rId364" Type="http://schemas.openxmlformats.org/officeDocument/2006/relationships/hyperlink" Target="http://pbs.twimg.com/profile_images/720701486418784257/ScrgFKdc_normal.jpg" TargetMode="External" /><Relationship Id="rId365" Type="http://schemas.openxmlformats.org/officeDocument/2006/relationships/hyperlink" Target="http://pbs.twimg.com/profile_images/720701486418784257/ScrgFKdc_normal.jpg" TargetMode="External" /><Relationship Id="rId366" Type="http://schemas.openxmlformats.org/officeDocument/2006/relationships/hyperlink" Target="http://pbs.twimg.com/profile_images/720701486418784257/ScrgFKdc_normal.jpg" TargetMode="External" /><Relationship Id="rId367" Type="http://schemas.openxmlformats.org/officeDocument/2006/relationships/hyperlink" Target="http://pbs.twimg.com/profile_images/720701486418784257/ScrgFKdc_normal.jpg" TargetMode="External" /><Relationship Id="rId368" Type="http://schemas.openxmlformats.org/officeDocument/2006/relationships/hyperlink" Target="http://pbs.twimg.com/profile_images/720701486418784257/ScrgFKdc_normal.jpg" TargetMode="External" /><Relationship Id="rId369" Type="http://schemas.openxmlformats.org/officeDocument/2006/relationships/hyperlink" Target="http://pbs.twimg.com/profile_images/720701486418784257/ScrgFKdc_normal.jpg" TargetMode="External" /><Relationship Id="rId370" Type="http://schemas.openxmlformats.org/officeDocument/2006/relationships/hyperlink" Target="http://pbs.twimg.com/profile_images/720701486418784257/ScrgFKdc_normal.jpg" TargetMode="External" /><Relationship Id="rId371" Type="http://schemas.openxmlformats.org/officeDocument/2006/relationships/hyperlink" Target="http://pbs.twimg.com/profile_images/720701486418784257/ScrgFKdc_normal.jpg" TargetMode="External" /><Relationship Id="rId372" Type="http://schemas.openxmlformats.org/officeDocument/2006/relationships/hyperlink" Target="http://pbs.twimg.com/profile_images/720701486418784257/ScrgFKdc_normal.jpg" TargetMode="External" /><Relationship Id="rId373" Type="http://schemas.openxmlformats.org/officeDocument/2006/relationships/hyperlink" Target="http://pbs.twimg.com/profile_images/720701486418784257/ScrgFKdc_normal.jpg" TargetMode="External" /><Relationship Id="rId374" Type="http://schemas.openxmlformats.org/officeDocument/2006/relationships/hyperlink" Target="http://pbs.twimg.com/profile_images/720701486418784257/ScrgFKdc_normal.jpg" TargetMode="External" /><Relationship Id="rId375" Type="http://schemas.openxmlformats.org/officeDocument/2006/relationships/hyperlink" Target="http://pbs.twimg.com/profile_images/720701486418784257/ScrgFKdc_normal.jpg" TargetMode="External" /><Relationship Id="rId376" Type="http://schemas.openxmlformats.org/officeDocument/2006/relationships/hyperlink" Target="http://pbs.twimg.com/profile_images/720701486418784257/ScrgFKdc_normal.jpg" TargetMode="External" /><Relationship Id="rId377" Type="http://schemas.openxmlformats.org/officeDocument/2006/relationships/hyperlink" Target="http://pbs.twimg.com/profile_images/720701486418784257/ScrgFKdc_normal.jpg" TargetMode="External" /><Relationship Id="rId378" Type="http://schemas.openxmlformats.org/officeDocument/2006/relationships/hyperlink" Target="http://pbs.twimg.com/profile_images/720701486418784257/ScrgFKdc_normal.jpg" TargetMode="External" /><Relationship Id="rId379" Type="http://schemas.openxmlformats.org/officeDocument/2006/relationships/hyperlink" Target="http://pbs.twimg.com/profile_images/720701486418784257/ScrgFKdc_normal.jpg" TargetMode="External" /><Relationship Id="rId380" Type="http://schemas.openxmlformats.org/officeDocument/2006/relationships/hyperlink" Target="http://pbs.twimg.com/profile_images/720701486418784257/ScrgFKdc_normal.jpg" TargetMode="External" /><Relationship Id="rId381" Type="http://schemas.openxmlformats.org/officeDocument/2006/relationships/hyperlink" Target="http://pbs.twimg.com/profile_images/720701486418784257/ScrgFKdc_normal.jpg" TargetMode="External" /><Relationship Id="rId382" Type="http://schemas.openxmlformats.org/officeDocument/2006/relationships/hyperlink" Target="http://pbs.twimg.com/profile_images/720701486418784257/ScrgFKdc_normal.jpg" TargetMode="External" /><Relationship Id="rId383" Type="http://schemas.openxmlformats.org/officeDocument/2006/relationships/hyperlink" Target="http://pbs.twimg.com/profile_images/720701486418784257/ScrgFKdc_normal.jpg" TargetMode="External" /><Relationship Id="rId384" Type="http://schemas.openxmlformats.org/officeDocument/2006/relationships/hyperlink" Target="http://pbs.twimg.com/profile_images/720701486418784257/ScrgFKdc_normal.jpg" TargetMode="External" /><Relationship Id="rId385" Type="http://schemas.openxmlformats.org/officeDocument/2006/relationships/hyperlink" Target="http://pbs.twimg.com/profile_images/720701486418784257/ScrgFKdc_normal.jpg" TargetMode="External" /><Relationship Id="rId386" Type="http://schemas.openxmlformats.org/officeDocument/2006/relationships/hyperlink" Target="http://pbs.twimg.com/profile_images/720701486418784257/ScrgFKdc_normal.jpg" TargetMode="External" /><Relationship Id="rId387" Type="http://schemas.openxmlformats.org/officeDocument/2006/relationships/hyperlink" Target="http://pbs.twimg.com/profile_images/720701486418784257/ScrgFKdc_normal.jpg" TargetMode="External" /><Relationship Id="rId388" Type="http://schemas.openxmlformats.org/officeDocument/2006/relationships/hyperlink" Target="http://pbs.twimg.com/profile_images/720701486418784257/ScrgFKdc_normal.jpg" TargetMode="External" /><Relationship Id="rId389" Type="http://schemas.openxmlformats.org/officeDocument/2006/relationships/hyperlink" Target="http://pbs.twimg.com/profile_images/720701486418784257/ScrgFKdc_normal.jpg" TargetMode="External" /><Relationship Id="rId390" Type="http://schemas.openxmlformats.org/officeDocument/2006/relationships/hyperlink" Target="http://pbs.twimg.com/profile_images/720701486418784257/ScrgFKdc_normal.jpg" TargetMode="External" /><Relationship Id="rId391" Type="http://schemas.openxmlformats.org/officeDocument/2006/relationships/hyperlink" Target="http://pbs.twimg.com/profile_images/720701486418784257/ScrgFKdc_normal.jpg" TargetMode="External" /><Relationship Id="rId392" Type="http://schemas.openxmlformats.org/officeDocument/2006/relationships/hyperlink" Target="http://pbs.twimg.com/profile_images/720701486418784257/ScrgFKdc_normal.jpg" TargetMode="External" /><Relationship Id="rId393" Type="http://schemas.openxmlformats.org/officeDocument/2006/relationships/hyperlink" Target="http://pbs.twimg.com/profile_images/720701486418784257/ScrgFKdc_normal.jpg" TargetMode="External" /><Relationship Id="rId394" Type="http://schemas.openxmlformats.org/officeDocument/2006/relationships/hyperlink" Target="http://pbs.twimg.com/profile_images/720701486418784257/ScrgFKdc_normal.jpg" TargetMode="External" /><Relationship Id="rId395" Type="http://schemas.openxmlformats.org/officeDocument/2006/relationships/hyperlink" Target="http://pbs.twimg.com/profile_images/720701486418784257/ScrgFKdc_normal.jpg" TargetMode="External" /><Relationship Id="rId396" Type="http://schemas.openxmlformats.org/officeDocument/2006/relationships/hyperlink" Target="http://pbs.twimg.com/profile_images/720701486418784257/ScrgFKdc_normal.jpg" TargetMode="External" /><Relationship Id="rId397" Type="http://schemas.openxmlformats.org/officeDocument/2006/relationships/hyperlink" Target="http://pbs.twimg.com/profile_images/720701486418784257/ScrgFKdc_normal.jpg" TargetMode="External" /><Relationship Id="rId398" Type="http://schemas.openxmlformats.org/officeDocument/2006/relationships/hyperlink" Target="https://twitter.com/#!/radhunair/status/1092966326186893314" TargetMode="External" /><Relationship Id="rId399" Type="http://schemas.openxmlformats.org/officeDocument/2006/relationships/hyperlink" Target="https://twitter.com/#!/efmdnews/status/1093078598930579456" TargetMode="External" /><Relationship Id="rId400" Type="http://schemas.openxmlformats.org/officeDocument/2006/relationships/hyperlink" Target="https://twitter.com/#!/learnpatch/status/1093090703209582592" TargetMode="External" /><Relationship Id="rId401" Type="http://schemas.openxmlformats.org/officeDocument/2006/relationships/hyperlink" Target="https://twitter.com/#!/giambiasi/status/1093092868338667520" TargetMode="External" /><Relationship Id="rId402" Type="http://schemas.openxmlformats.org/officeDocument/2006/relationships/hyperlink" Target="https://twitter.com/#!/essecknowledge/status/1093131800753389571" TargetMode="External" /><Relationship Id="rId403" Type="http://schemas.openxmlformats.org/officeDocument/2006/relationships/hyperlink" Target="https://twitter.com/#!/karmenblackwood/status/1093274000640241664" TargetMode="External" /><Relationship Id="rId404" Type="http://schemas.openxmlformats.org/officeDocument/2006/relationships/hyperlink" Target="https://twitter.com/#!/northvanrt/status/1093274156907532289" TargetMode="External" /><Relationship Id="rId405" Type="http://schemas.openxmlformats.org/officeDocument/2006/relationships/hyperlink" Target="https://twitter.com/#!/studyatieseg/status/1093447810895233026" TargetMode="External" /><Relationship Id="rId406" Type="http://schemas.openxmlformats.org/officeDocument/2006/relationships/hyperlink" Target="https://twitter.com/#!/mick_le_priol/status/1093503642735390720" TargetMode="External" /><Relationship Id="rId407" Type="http://schemas.openxmlformats.org/officeDocument/2006/relationships/hyperlink" Target="https://twitter.com/#!/libertytude/status/1093541585646731267" TargetMode="External" /><Relationship Id="rId408" Type="http://schemas.openxmlformats.org/officeDocument/2006/relationships/hyperlink" Target="https://twitter.com/#!/1malachid/status/1093590422528630786" TargetMode="External" /><Relationship Id="rId409" Type="http://schemas.openxmlformats.org/officeDocument/2006/relationships/hyperlink" Target="https://twitter.com/#!/1malachid/status/1093590459249762304" TargetMode="External" /><Relationship Id="rId410" Type="http://schemas.openxmlformats.org/officeDocument/2006/relationships/hyperlink" Target="https://twitter.com/#!/1malachid/status/1093590490321219584" TargetMode="External" /><Relationship Id="rId411" Type="http://schemas.openxmlformats.org/officeDocument/2006/relationships/hyperlink" Target="https://twitter.com/#!/kevinanselmo/status/1090597603522289666" TargetMode="External" /><Relationship Id="rId412" Type="http://schemas.openxmlformats.org/officeDocument/2006/relationships/hyperlink" Target="https://twitter.com/#!/kevinanselmo/status/1093950127214153728" TargetMode="External" /><Relationship Id="rId413" Type="http://schemas.openxmlformats.org/officeDocument/2006/relationships/hyperlink" Target="https://twitter.com/#!/funstreets/status/1094343670344699904" TargetMode="External" /><Relationship Id="rId414" Type="http://schemas.openxmlformats.org/officeDocument/2006/relationships/hyperlink" Target="https://twitter.com/#!/ralmahruqy/status/1094648126823120898" TargetMode="External" /><Relationship Id="rId415" Type="http://schemas.openxmlformats.org/officeDocument/2006/relationships/hyperlink" Target="https://twitter.com/#!/mestresegolene/status/1095281723225632768" TargetMode="External" /><Relationship Id="rId416" Type="http://schemas.openxmlformats.org/officeDocument/2006/relationships/hyperlink" Target="https://twitter.com/#!/mbruceabbott/status/1095351539965878272" TargetMode="External" /><Relationship Id="rId417" Type="http://schemas.openxmlformats.org/officeDocument/2006/relationships/hyperlink" Target="https://twitter.com/#!/ajcbailey/status/1095013052213211136" TargetMode="External" /><Relationship Id="rId418" Type="http://schemas.openxmlformats.org/officeDocument/2006/relationships/hyperlink" Target="https://twitter.com/#!/ajcbailey/status/1095371440805666819" TargetMode="External" /><Relationship Id="rId419" Type="http://schemas.openxmlformats.org/officeDocument/2006/relationships/hyperlink" Target="https://twitter.com/#!/lt19uk/status/1095373382290497536" TargetMode="External" /><Relationship Id="rId420" Type="http://schemas.openxmlformats.org/officeDocument/2006/relationships/hyperlink" Target="https://twitter.com/#!/lt19uk/status/1095373029826351105" TargetMode="External" /><Relationship Id="rId421" Type="http://schemas.openxmlformats.org/officeDocument/2006/relationships/hyperlink" Target="https://twitter.com/#!/infonutc/status/1094815830838255618" TargetMode="External" /><Relationship Id="rId422" Type="http://schemas.openxmlformats.org/officeDocument/2006/relationships/hyperlink" Target="https://twitter.com/#!/infonutc/status/1095101433140121600" TargetMode="External" /><Relationship Id="rId423" Type="http://schemas.openxmlformats.org/officeDocument/2006/relationships/hyperlink" Target="https://twitter.com/#!/infonutc/status/1095445999181549568" TargetMode="External" /><Relationship Id="rId424" Type="http://schemas.openxmlformats.org/officeDocument/2006/relationships/hyperlink" Target="https://twitter.com/#!/just_joan/status/1095446102436954112" TargetMode="External" /><Relationship Id="rId425" Type="http://schemas.openxmlformats.org/officeDocument/2006/relationships/hyperlink" Target="https://twitter.com/#!/infonutc/status/1095060270093910017" TargetMode="External" /><Relationship Id="rId426" Type="http://schemas.openxmlformats.org/officeDocument/2006/relationships/hyperlink" Target="https://twitter.com/#!/just_joan/status/1095070091975245824" TargetMode="External" /><Relationship Id="rId427" Type="http://schemas.openxmlformats.org/officeDocument/2006/relationships/hyperlink" Target="https://twitter.com/#!/arickeyes/status/1095563324266139648" TargetMode="External" /><Relationship Id="rId428" Type="http://schemas.openxmlformats.org/officeDocument/2006/relationships/hyperlink" Target="https://twitter.com/#!/p_ensarguet/status/1095578098865713152" TargetMode="External" /><Relationship Id="rId429" Type="http://schemas.openxmlformats.org/officeDocument/2006/relationships/hyperlink" Target="https://twitter.com/#!/edhecmanagement/status/1095613440348094464" TargetMode="External" /><Relationship Id="rId430" Type="http://schemas.openxmlformats.org/officeDocument/2006/relationships/hyperlink" Target="https://twitter.com/#!/edhecmanagement/status/1094900928321372161" TargetMode="External" /><Relationship Id="rId431" Type="http://schemas.openxmlformats.org/officeDocument/2006/relationships/hyperlink" Target="https://twitter.com/#!/leadershipqub/status/1095626712816193537" TargetMode="External" /><Relationship Id="rId432" Type="http://schemas.openxmlformats.org/officeDocument/2006/relationships/hyperlink" Target="https://twitter.com/#!/endayoung/status/1095626888779915265" TargetMode="External" /><Relationship Id="rId433" Type="http://schemas.openxmlformats.org/officeDocument/2006/relationships/hyperlink" Target="https://twitter.com/#!/jenpotten/status/1095632645826990080" TargetMode="External" /><Relationship Id="rId434" Type="http://schemas.openxmlformats.org/officeDocument/2006/relationships/hyperlink" Target="https://twitter.com/#!/nyusternexeced/status/1095695360104820736" TargetMode="External" /><Relationship Id="rId435" Type="http://schemas.openxmlformats.org/officeDocument/2006/relationships/hyperlink" Target="https://twitter.com/#!/andyf_sbs/status/1095703180917329920" TargetMode="External" /><Relationship Id="rId436" Type="http://schemas.openxmlformats.org/officeDocument/2006/relationships/hyperlink" Target="https://twitter.com/#!/imiuoft/status/1095769787601506306" TargetMode="External" /><Relationship Id="rId437" Type="http://schemas.openxmlformats.org/officeDocument/2006/relationships/hyperlink" Target="https://twitter.com/#!/imi_execprogram/status/1095767543573303296" TargetMode="External" /><Relationship Id="rId438" Type="http://schemas.openxmlformats.org/officeDocument/2006/relationships/hyperlink" Target="https://twitter.com/#!/natashawalli/status/1095767644966449152" TargetMode="External" /><Relationship Id="rId439" Type="http://schemas.openxmlformats.org/officeDocument/2006/relationships/hyperlink" Target="https://twitter.com/#!/imi_execprogram/status/1095811291430768640" TargetMode="External" /><Relationship Id="rId440" Type="http://schemas.openxmlformats.org/officeDocument/2006/relationships/hyperlink" Target="https://twitter.com/#!/natashawalli/status/1095811554757496838" TargetMode="External" /><Relationship Id="rId441" Type="http://schemas.openxmlformats.org/officeDocument/2006/relationships/hyperlink" Target="https://twitter.com/#!/ainsleymgm/status/1095949175869587456" TargetMode="External" /><Relationship Id="rId442" Type="http://schemas.openxmlformats.org/officeDocument/2006/relationships/hyperlink" Target="https://twitter.com/#!/sbailey1/status/1096087449288232960" TargetMode="External" /><Relationship Id="rId443" Type="http://schemas.openxmlformats.org/officeDocument/2006/relationships/hyperlink" Target="https://twitter.com/#!/execonlineinc/status/1096092702410723331" TargetMode="External" /><Relationship Id="rId444" Type="http://schemas.openxmlformats.org/officeDocument/2006/relationships/hyperlink" Target="https://twitter.com/#!/5xtqau53tizrvv9/status/1096112023631327232" TargetMode="External" /><Relationship Id="rId445" Type="http://schemas.openxmlformats.org/officeDocument/2006/relationships/hyperlink" Target="https://twitter.com/#!/diversity54/status/1096474539012313088" TargetMode="External" /><Relationship Id="rId446" Type="http://schemas.openxmlformats.org/officeDocument/2006/relationships/hyperlink" Target="https://twitter.com/#!/diversity54/status/1096474584570888192" TargetMode="External" /><Relationship Id="rId447" Type="http://schemas.openxmlformats.org/officeDocument/2006/relationships/hyperlink" Target="https://twitter.com/#!/diversity54/status/1096474829224624128" TargetMode="External" /><Relationship Id="rId448" Type="http://schemas.openxmlformats.org/officeDocument/2006/relationships/hyperlink" Target="https://twitter.com/#!/diversity54/status/1096474920844963840" TargetMode="External" /><Relationship Id="rId449" Type="http://schemas.openxmlformats.org/officeDocument/2006/relationships/hyperlink" Target="https://twitter.com/#!/diversity54/status/1096474988889157632" TargetMode="External" /><Relationship Id="rId450" Type="http://schemas.openxmlformats.org/officeDocument/2006/relationships/hyperlink" Target="https://twitter.com/#!/diversity54/status/1096475064382427136" TargetMode="External" /><Relationship Id="rId451" Type="http://schemas.openxmlformats.org/officeDocument/2006/relationships/hyperlink" Target="https://twitter.com/#!/diversity54/status/1096475101325864960" TargetMode="External" /><Relationship Id="rId452" Type="http://schemas.openxmlformats.org/officeDocument/2006/relationships/hyperlink" Target="https://twitter.com/#!/sebastienmalot/status/1096529340710424576" TargetMode="External" /><Relationship Id="rId453" Type="http://schemas.openxmlformats.org/officeDocument/2006/relationships/hyperlink" Target="https://twitter.com/#!/metoscm/status/1096695661301563397" TargetMode="External" /><Relationship Id="rId454" Type="http://schemas.openxmlformats.org/officeDocument/2006/relationships/hyperlink" Target="https://twitter.com/#!/mba_buddy/status/1096697964502966272" TargetMode="External" /><Relationship Id="rId455" Type="http://schemas.openxmlformats.org/officeDocument/2006/relationships/hyperlink" Target="https://twitter.com/#!/lololaff/status/1096710279570833414" TargetMode="External" /><Relationship Id="rId456" Type="http://schemas.openxmlformats.org/officeDocument/2006/relationships/hyperlink" Target="https://twitter.com/#!/asma_fendri/status/1096723466366210049" TargetMode="External" /><Relationship Id="rId457" Type="http://schemas.openxmlformats.org/officeDocument/2006/relationships/hyperlink" Target="https://twitter.com/#!/nicogla/status/1096733802196598785" TargetMode="External" /><Relationship Id="rId458" Type="http://schemas.openxmlformats.org/officeDocument/2006/relationships/hyperlink" Target="https://twitter.com/#!/denneryhelene/status/1095219872827670529" TargetMode="External" /><Relationship Id="rId459" Type="http://schemas.openxmlformats.org/officeDocument/2006/relationships/hyperlink" Target="https://twitter.com/#!/denneryhelene/status/1095582938991939585" TargetMode="External" /><Relationship Id="rId460" Type="http://schemas.openxmlformats.org/officeDocument/2006/relationships/hyperlink" Target="https://twitter.com/#!/denneryhelene/status/1096307751872024576" TargetMode="External" /><Relationship Id="rId461" Type="http://schemas.openxmlformats.org/officeDocument/2006/relationships/hyperlink" Target="https://twitter.com/#!/denneryhelene/status/1096744623849070593" TargetMode="External" /><Relationship Id="rId462" Type="http://schemas.openxmlformats.org/officeDocument/2006/relationships/hyperlink" Target="https://twitter.com/#!/aboulade/status/1095739021312053248" TargetMode="External" /><Relationship Id="rId463" Type="http://schemas.openxmlformats.org/officeDocument/2006/relationships/hyperlink" Target="https://twitter.com/#!/essec/status/1096695299144335367" TargetMode="External" /><Relationship Id="rId464" Type="http://schemas.openxmlformats.org/officeDocument/2006/relationships/hyperlink" Target="https://twitter.com/#!/sonia_lakehal/status/1095658300954341376" TargetMode="External" /><Relationship Id="rId465" Type="http://schemas.openxmlformats.org/officeDocument/2006/relationships/hyperlink" Target="https://twitter.com/#!/sonia_lakehal/status/1096694831710126081" TargetMode="External" /><Relationship Id="rId466" Type="http://schemas.openxmlformats.org/officeDocument/2006/relationships/hyperlink" Target="https://twitter.com/#!/sonia_lakehal/status/1096718432198901761" TargetMode="External" /><Relationship Id="rId467" Type="http://schemas.openxmlformats.org/officeDocument/2006/relationships/hyperlink" Target="https://twitter.com/#!/sonia_lakehal/status/1096718470430056450" TargetMode="External" /><Relationship Id="rId468" Type="http://schemas.openxmlformats.org/officeDocument/2006/relationships/hyperlink" Target="https://twitter.com/#!/sonia_lakehal/status/1096782024663330819" TargetMode="External" /><Relationship Id="rId469" Type="http://schemas.openxmlformats.org/officeDocument/2006/relationships/hyperlink" Target="https://twitter.com/#!/sonia_lakehal/status/1096782041641902081" TargetMode="External" /><Relationship Id="rId470" Type="http://schemas.openxmlformats.org/officeDocument/2006/relationships/hyperlink" Target="https://twitter.com/#!/sonia_lakehal/status/1096782053419425793" TargetMode="External" /><Relationship Id="rId471" Type="http://schemas.openxmlformats.org/officeDocument/2006/relationships/hyperlink" Target="https://twitter.com/#!/essec/status/1096744831198597120" TargetMode="External" /><Relationship Id="rId472" Type="http://schemas.openxmlformats.org/officeDocument/2006/relationships/hyperlink" Target="https://twitter.com/#!/essecglobalmba/status/1096690080645869568" TargetMode="External" /><Relationship Id="rId473" Type="http://schemas.openxmlformats.org/officeDocument/2006/relationships/hyperlink" Target="https://twitter.com/#!/essecglobalmba/status/1096810034821038080" TargetMode="External" /><Relationship Id="rId474" Type="http://schemas.openxmlformats.org/officeDocument/2006/relationships/hyperlink" Target="https://twitter.com/#!/uniconexed/status/1096454262421442561" TargetMode="External" /><Relationship Id="rId475" Type="http://schemas.openxmlformats.org/officeDocument/2006/relationships/hyperlink" Target="https://twitter.com/#!/uniconexed/status/1096816679986831361" TargetMode="External" /><Relationship Id="rId476" Type="http://schemas.openxmlformats.org/officeDocument/2006/relationships/hyperlink" Target="https://twitter.com/#!/aldo_zaffalon/status/1093981375915610112" TargetMode="External" /><Relationship Id="rId477" Type="http://schemas.openxmlformats.org/officeDocument/2006/relationships/hyperlink" Target="https://twitter.com/#!/aldo_zaffalon/status/1097091872043032577" TargetMode="External" /><Relationship Id="rId478" Type="http://schemas.openxmlformats.org/officeDocument/2006/relationships/hyperlink" Target="https://twitter.com/#!/chezhami/status/1097201453804843009" TargetMode="External" /><Relationship Id="rId479" Type="http://schemas.openxmlformats.org/officeDocument/2006/relationships/hyperlink" Target="https://twitter.com/#!/essec/status/1093117101802442752" TargetMode="External" /><Relationship Id="rId480" Type="http://schemas.openxmlformats.org/officeDocument/2006/relationships/hyperlink" Target="https://twitter.com/#!/essec/status/1094932813764313088" TargetMode="External" /><Relationship Id="rId481" Type="http://schemas.openxmlformats.org/officeDocument/2006/relationships/hyperlink" Target="https://twitter.com/#!/essec/status/1095978453722165248" TargetMode="External" /><Relationship Id="rId482" Type="http://schemas.openxmlformats.org/officeDocument/2006/relationships/hyperlink" Target="https://twitter.com/#!/essec/status/1096673049062064130" TargetMode="External" /><Relationship Id="rId483" Type="http://schemas.openxmlformats.org/officeDocument/2006/relationships/hyperlink" Target="https://twitter.com/#!/essec/status/1096694712130564099" TargetMode="External" /><Relationship Id="rId484" Type="http://schemas.openxmlformats.org/officeDocument/2006/relationships/hyperlink" Target="https://twitter.com/#!/essec/status/1096698641119629313" TargetMode="External" /><Relationship Id="rId485" Type="http://schemas.openxmlformats.org/officeDocument/2006/relationships/hyperlink" Target="https://twitter.com/#!/essec/status/1096703647994523648" TargetMode="External" /><Relationship Id="rId486" Type="http://schemas.openxmlformats.org/officeDocument/2006/relationships/hyperlink" Target="https://twitter.com/#!/essec/status/1096713929630384130" TargetMode="External" /><Relationship Id="rId487" Type="http://schemas.openxmlformats.org/officeDocument/2006/relationships/hyperlink" Target="https://twitter.com/#!/essec/status/1096716264536461312" TargetMode="External" /><Relationship Id="rId488" Type="http://schemas.openxmlformats.org/officeDocument/2006/relationships/hyperlink" Target="https://twitter.com/#!/essec/status/1096744152245694464" TargetMode="External" /><Relationship Id="rId489" Type="http://schemas.openxmlformats.org/officeDocument/2006/relationships/hyperlink" Target="https://twitter.com/#!/essec/status/1096756831475646464" TargetMode="External" /><Relationship Id="rId490" Type="http://schemas.openxmlformats.org/officeDocument/2006/relationships/hyperlink" Target="https://twitter.com/#!/essec/status/1096767749576110081" TargetMode="External" /><Relationship Id="rId491" Type="http://schemas.openxmlformats.org/officeDocument/2006/relationships/hyperlink" Target="https://twitter.com/#!/sz_claire/status/1095582287964635136" TargetMode="External" /><Relationship Id="rId492" Type="http://schemas.openxmlformats.org/officeDocument/2006/relationships/hyperlink" Target="https://twitter.com/#!/sz_claire/status/1096302482077241344" TargetMode="External" /><Relationship Id="rId493" Type="http://schemas.openxmlformats.org/officeDocument/2006/relationships/hyperlink" Target="https://twitter.com/#!/sz_claire/status/1096694799535616001" TargetMode="External" /><Relationship Id="rId494" Type="http://schemas.openxmlformats.org/officeDocument/2006/relationships/hyperlink" Target="https://twitter.com/#!/sz_claire/status/1097400076832514048" TargetMode="External" /><Relationship Id="rId495" Type="http://schemas.openxmlformats.org/officeDocument/2006/relationships/hyperlink" Target="https://twitter.com/#!/cranfieldexec/status/1097475820099194880" TargetMode="External" /><Relationship Id="rId496" Type="http://schemas.openxmlformats.org/officeDocument/2006/relationships/hyperlink" Target="https://twitter.com/#!/planformation/status/1093061598875471872" TargetMode="External" /><Relationship Id="rId497" Type="http://schemas.openxmlformats.org/officeDocument/2006/relationships/hyperlink" Target="https://twitter.com/#!/planformation/status/1097777851322040320" TargetMode="External" /><Relationship Id="rId498" Type="http://schemas.openxmlformats.org/officeDocument/2006/relationships/hyperlink" Target="https://twitter.com/#!/ashridge_biz/status/1093077348059172865" TargetMode="External" /><Relationship Id="rId499" Type="http://schemas.openxmlformats.org/officeDocument/2006/relationships/hyperlink" Target="https://twitter.com/#!/ashridge_biz/status/1095370291365203968" TargetMode="External" /><Relationship Id="rId500" Type="http://schemas.openxmlformats.org/officeDocument/2006/relationships/hyperlink" Target="https://twitter.com/#!/ashridge_biz/status/1096013024891191296" TargetMode="External" /><Relationship Id="rId501" Type="http://schemas.openxmlformats.org/officeDocument/2006/relationships/hyperlink" Target="https://twitter.com/#!/ashridge_biz/status/1097779179309944834" TargetMode="External" /><Relationship Id="rId502" Type="http://schemas.openxmlformats.org/officeDocument/2006/relationships/hyperlink" Target="https://twitter.com/#!/ieseg/status/1093449368152301568" TargetMode="External" /><Relationship Id="rId503" Type="http://schemas.openxmlformats.org/officeDocument/2006/relationships/hyperlink" Target="https://twitter.com/#!/ieseg/status/1093514468246601728" TargetMode="External" /><Relationship Id="rId504" Type="http://schemas.openxmlformats.org/officeDocument/2006/relationships/hyperlink" Target="https://twitter.com/#!/ieseg/status/1097888619208028160" TargetMode="External" /><Relationship Id="rId505" Type="http://schemas.openxmlformats.org/officeDocument/2006/relationships/hyperlink" Target="https://twitter.com/#!/betoherrador/status/1097890523837317120" TargetMode="External" /><Relationship Id="rId506" Type="http://schemas.openxmlformats.org/officeDocument/2006/relationships/hyperlink" Target="https://twitter.com/#!/thjeanjean/status/1092664148503089157" TargetMode="External" /><Relationship Id="rId507" Type="http://schemas.openxmlformats.org/officeDocument/2006/relationships/hyperlink" Target="https://twitter.com/#!/thjeanjean/status/1092830256531193856" TargetMode="External" /><Relationship Id="rId508" Type="http://schemas.openxmlformats.org/officeDocument/2006/relationships/hyperlink" Target="https://twitter.com/#!/thjeanjean/status/1090621594769203206" TargetMode="External" /><Relationship Id="rId509" Type="http://schemas.openxmlformats.org/officeDocument/2006/relationships/hyperlink" Target="https://twitter.com/#!/thjeanjean/status/1089765042118107137" TargetMode="External" /><Relationship Id="rId510" Type="http://schemas.openxmlformats.org/officeDocument/2006/relationships/hyperlink" Target="https://twitter.com/#!/thjeanjean/status/1093026541255168005" TargetMode="External" /><Relationship Id="rId511" Type="http://schemas.openxmlformats.org/officeDocument/2006/relationships/hyperlink" Target="https://twitter.com/#!/thjeanjean/status/1093388923525623808" TargetMode="External" /><Relationship Id="rId512" Type="http://schemas.openxmlformats.org/officeDocument/2006/relationships/hyperlink" Target="https://twitter.com/#!/thjeanjean/status/1093555021994696705" TargetMode="External" /><Relationship Id="rId513" Type="http://schemas.openxmlformats.org/officeDocument/2006/relationships/hyperlink" Target="https://twitter.com/#!/thjeanjean/status/1093751313584799744" TargetMode="External" /><Relationship Id="rId514" Type="http://schemas.openxmlformats.org/officeDocument/2006/relationships/hyperlink" Target="https://twitter.com/#!/thjeanjean/status/1093917410732716032" TargetMode="External" /><Relationship Id="rId515" Type="http://schemas.openxmlformats.org/officeDocument/2006/relationships/hyperlink" Target="https://twitter.com/#!/thjeanjean/status/1094838479727534080" TargetMode="External" /><Relationship Id="rId516" Type="http://schemas.openxmlformats.org/officeDocument/2006/relationships/hyperlink" Target="https://twitter.com/#!/thjeanjean/status/1095004580780351488" TargetMode="External" /><Relationship Id="rId517" Type="http://schemas.openxmlformats.org/officeDocument/2006/relationships/hyperlink" Target="https://twitter.com/#!/thjeanjean/status/1095200872773095424" TargetMode="External" /><Relationship Id="rId518" Type="http://schemas.openxmlformats.org/officeDocument/2006/relationships/hyperlink" Target="https://twitter.com/#!/thjeanjean/status/1095366959842115584" TargetMode="External" /><Relationship Id="rId519" Type="http://schemas.openxmlformats.org/officeDocument/2006/relationships/hyperlink" Target="https://twitter.com/#!/thjeanjean/status/1095563249574207494" TargetMode="External" /><Relationship Id="rId520" Type="http://schemas.openxmlformats.org/officeDocument/2006/relationships/hyperlink" Target="https://twitter.com/#!/thjeanjean/status/1095729356759023616" TargetMode="External" /><Relationship Id="rId521" Type="http://schemas.openxmlformats.org/officeDocument/2006/relationships/hyperlink" Target="https://twitter.com/#!/thjeanjean/status/1095759812007206913" TargetMode="External" /><Relationship Id="rId522" Type="http://schemas.openxmlformats.org/officeDocument/2006/relationships/hyperlink" Target="https://twitter.com/#!/thjeanjean/status/1095925644972699648" TargetMode="External" /><Relationship Id="rId523" Type="http://schemas.openxmlformats.org/officeDocument/2006/relationships/hyperlink" Target="https://twitter.com/#!/thjeanjean/status/1096092003333521408" TargetMode="External" /><Relationship Id="rId524" Type="http://schemas.openxmlformats.org/officeDocument/2006/relationships/hyperlink" Target="https://twitter.com/#!/thjeanjean/status/1096482364379856896" TargetMode="External" /><Relationship Id="rId525" Type="http://schemas.openxmlformats.org/officeDocument/2006/relationships/hyperlink" Target="https://twitter.com/#!/thjeanjean/status/1097375194522492928" TargetMode="External" /><Relationship Id="rId526" Type="http://schemas.openxmlformats.org/officeDocument/2006/relationships/hyperlink" Target="https://twitter.com/#!/thjeanjean/status/1097541288847654912" TargetMode="External" /><Relationship Id="rId527" Type="http://schemas.openxmlformats.org/officeDocument/2006/relationships/hyperlink" Target="https://twitter.com/#!/thjeanjean/status/1097737584061632512" TargetMode="External" /><Relationship Id="rId528" Type="http://schemas.openxmlformats.org/officeDocument/2006/relationships/hyperlink" Target="https://twitter.com/#!/thjeanjean/status/1097828187705405441" TargetMode="External" /><Relationship Id="rId529" Type="http://schemas.openxmlformats.org/officeDocument/2006/relationships/hyperlink" Target="https://twitter.com/#!/thjeanjean/status/1097903679741616128" TargetMode="External" /><Relationship Id="rId530" Type="http://schemas.openxmlformats.org/officeDocument/2006/relationships/hyperlink" Target="https://twitter.com/#!/execedcourses/status/1093437522066137088" TargetMode="External" /><Relationship Id="rId531" Type="http://schemas.openxmlformats.org/officeDocument/2006/relationships/hyperlink" Target="https://twitter.com/#!/execedcourses/status/1093511520951005185" TargetMode="External" /><Relationship Id="rId532" Type="http://schemas.openxmlformats.org/officeDocument/2006/relationships/hyperlink" Target="https://twitter.com/#!/execedcourses/status/1094630403011297280" TargetMode="External" /><Relationship Id="rId533" Type="http://schemas.openxmlformats.org/officeDocument/2006/relationships/hyperlink" Target="https://twitter.com/#!/execedcourses/status/1095853479531241474" TargetMode="External" /><Relationship Id="rId534" Type="http://schemas.openxmlformats.org/officeDocument/2006/relationships/hyperlink" Target="https://twitter.com/#!/execedcourses/status/1092954333103120385" TargetMode="External" /><Relationship Id="rId535" Type="http://schemas.openxmlformats.org/officeDocument/2006/relationships/hyperlink" Target="https://twitter.com/#!/execedcourses/status/1097392150650601472" TargetMode="External" /><Relationship Id="rId536" Type="http://schemas.openxmlformats.org/officeDocument/2006/relationships/hyperlink" Target="https://twitter.com/#!/execedcourses/status/1093033855253008384" TargetMode="External" /><Relationship Id="rId537" Type="http://schemas.openxmlformats.org/officeDocument/2006/relationships/hyperlink" Target="https://twitter.com/#!/execedcourses/status/1093075130324987904" TargetMode="External" /><Relationship Id="rId538" Type="http://schemas.openxmlformats.org/officeDocument/2006/relationships/hyperlink" Target="https://twitter.com/#!/execedcourses/status/1093118926563639296" TargetMode="External" /><Relationship Id="rId539" Type="http://schemas.openxmlformats.org/officeDocument/2006/relationships/hyperlink" Target="https://twitter.com/#!/execedcourses/status/1093199955806679040" TargetMode="External" /><Relationship Id="rId540" Type="http://schemas.openxmlformats.org/officeDocument/2006/relationships/hyperlink" Target="https://twitter.com/#!/execedcourses/status/1093377626339565568" TargetMode="External" /><Relationship Id="rId541" Type="http://schemas.openxmlformats.org/officeDocument/2006/relationships/hyperlink" Target="https://twitter.com/#!/execedcourses/status/1093396251310092289" TargetMode="External" /><Relationship Id="rId542" Type="http://schemas.openxmlformats.org/officeDocument/2006/relationships/hyperlink" Target="https://twitter.com/#!/execedcourses/status/1093573924359532545" TargetMode="External" /><Relationship Id="rId543" Type="http://schemas.openxmlformats.org/officeDocument/2006/relationships/hyperlink" Target="https://twitter.com/#!/execedcourses/status/1093662518365413377" TargetMode="External" /><Relationship Id="rId544" Type="http://schemas.openxmlformats.org/officeDocument/2006/relationships/hyperlink" Target="https://twitter.com/#!/execedcourses/status/1093758643864911872" TargetMode="External" /><Relationship Id="rId545" Type="http://schemas.openxmlformats.org/officeDocument/2006/relationships/hyperlink" Target="https://twitter.com/#!/execedcourses/status/1093813513108185088" TargetMode="External" /><Relationship Id="rId546" Type="http://schemas.openxmlformats.org/officeDocument/2006/relationships/hyperlink" Target="https://twitter.com/#!/execedcourses/status/1093830117816594432" TargetMode="External" /><Relationship Id="rId547" Type="http://schemas.openxmlformats.org/officeDocument/2006/relationships/hyperlink" Target="https://twitter.com/#!/execedcourses/status/1093873910611771392" TargetMode="External" /><Relationship Id="rId548" Type="http://schemas.openxmlformats.org/officeDocument/2006/relationships/hyperlink" Target="https://twitter.com/#!/execedcourses/status/1093954940207194113" TargetMode="External" /><Relationship Id="rId549" Type="http://schemas.openxmlformats.org/officeDocument/2006/relationships/hyperlink" Target="https://twitter.com/#!/execedcourses/status/1093964509234880512" TargetMode="External" /><Relationship Id="rId550" Type="http://schemas.openxmlformats.org/officeDocument/2006/relationships/hyperlink" Target="https://twitter.com/#!/execedcourses/status/1093981115717640192" TargetMode="External" /><Relationship Id="rId551" Type="http://schemas.openxmlformats.org/officeDocument/2006/relationships/hyperlink" Target="https://twitter.com/#!/execedcourses/status/1094206104114933763" TargetMode="External" /><Relationship Id="rId552" Type="http://schemas.openxmlformats.org/officeDocument/2006/relationships/hyperlink" Target="https://twitter.com/#!/execedcourses/status/1094268010343198721" TargetMode="External" /><Relationship Id="rId553" Type="http://schemas.openxmlformats.org/officeDocument/2006/relationships/hyperlink" Target="https://twitter.com/#!/execedcourses/status/1094343507290972160" TargetMode="External" /><Relationship Id="rId554" Type="http://schemas.openxmlformats.org/officeDocument/2006/relationships/hyperlink" Target="https://twitter.com/#!/execedcourses/status/1094493004776128513" TargetMode="External" /><Relationship Id="rId555" Type="http://schemas.openxmlformats.org/officeDocument/2006/relationships/hyperlink" Target="https://twitter.com/#!/execedcourses/status/1094524705858416640" TargetMode="External" /><Relationship Id="rId556" Type="http://schemas.openxmlformats.org/officeDocument/2006/relationships/hyperlink" Target="https://twitter.com/#!/execedcourses/status/1094538304328876033" TargetMode="External" /><Relationship Id="rId557" Type="http://schemas.openxmlformats.org/officeDocument/2006/relationships/hyperlink" Target="https://twitter.com/#!/execedcourses/status/1094568503753924610" TargetMode="External" /><Relationship Id="rId558" Type="http://schemas.openxmlformats.org/officeDocument/2006/relationships/hyperlink" Target="https://twitter.com/#!/execedcourses/status/1094679729062371328" TargetMode="External" /><Relationship Id="rId559" Type="http://schemas.openxmlformats.org/officeDocument/2006/relationships/hyperlink" Target="https://twitter.com/#!/execedcourses/status/1094689299205783554" TargetMode="External" /><Relationship Id="rId560" Type="http://schemas.openxmlformats.org/officeDocument/2006/relationships/hyperlink" Target="https://twitter.com/#!/execedcourses/status/1094766302948864001" TargetMode="External" /><Relationship Id="rId561" Type="http://schemas.openxmlformats.org/officeDocument/2006/relationships/hyperlink" Target="https://twitter.com/#!/execedcourses/status/1094887097905770497" TargetMode="External" /><Relationship Id="rId562" Type="http://schemas.openxmlformats.org/officeDocument/2006/relationships/hyperlink" Target="https://twitter.com/#!/execedcourses/status/1094930895797014528" TargetMode="External" /><Relationship Id="rId563" Type="http://schemas.openxmlformats.org/officeDocument/2006/relationships/hyperlink" Target="https://twitter.com/#!/execedcourses/status/1094961095381401600" TargetMode="External" /><Relationship Id="rId564" Type="http://schemas.openxmlformats.org/officeDocument/2006/relationships/hyperlink" Target="https://twitter.com/#!/execedcourses/status/1095011922787725313" TargetMode="External" /><Relationship Id="rId565" Type="http://schemas.openxmlformats.org/officeDocument/2006/relationships/hyperlink" Target="https://twitter.com/#!/execedcourses/status/1095128695868612608" TargetMode="External" /><Relationship Id="rId566" Type="http://schemas.openxmlformats.org/officeDocument/2006/relationships/hyperlink" Target="https://twitter.com/#!/execedcourses/status/1095144300097073154" TargetMode="External" /><Relationship Id="rId567" Type="http://schemas.openxmlformats.org/officeDocument/2006/relationships/hyperlink" Target="https://twitter.com/#!/execedcourses/status/1095263101757222913" TargetMode="External" /><Relationship Id="rId568" Type="http://schemas.openxmlformats.org/officeDocument/2006/relationships/hyperlink" Target="https://twitter.com/#!/execedcourses/status/1095374315686481920" TargetMode="External" /><Relationship Id="rId569" Type="http://schemas.openxmlformats.org/officeDocument/2006/relationships/hyperlink" Target="https://twitter.com/#!/execedcourses/status/1095385895543332864" TargetMode="External" /><Relationship Id="rId570" Type="http://schemas.openxmlformats.org/officeDocument/2006/relationships/hyperlink" Target="https://twitter.com/#!/execedcourses/status/1095404518076907520" TargetMode="External" /><Relationship Id="rId571" Type="http://schemas.openxmlformats.org/officeDocument/2006/relationships/hyperlink" Target="https://twitter.com/#!/execedcourses/status/1095414088174252032" TargetMode="External" /><Relationship Id="rId572" Type="http://schemas.openxmlformats.org/officeDocument/2006/relationships/hyperlink" Target="https://twitter.com/#!/execedcourses/status/1095474483404521473" TargetMode="External" /><Relationship Id="rId573" Type="http://schemas.openxmlformats.org/officeDocument/2006/relationships/hyperlink" Target="https://twitter.com/#!/execedcourses/status/1095600812108050433" TargetMode="External" /><Relationship Id="rId574" Type="http://schemas.openxmlformats.org/officeDocument/2006/relationships/hyperlink" Target="https://twitter.com/#!/execedcourses/status/1095748286713982977" TargetMode="External" /><Relationship Id="rId575" Type="http://schemas.openxmlformats.org/officeDocument/2006/relationships/hyperlink" Target="https://twitter.com/#!/execedcourses/status/1095808688713916416" TargetMode="External" /><Relationship Id="rId576" Type="http://schemas.openxmlformats.org/officeDocument/2006/relationships/hyperlink" Target="https://twitter.com/#!/execedcourses/status/1096099104369762304" TargetMode="External" /><Relationship Id="rId577" Type="http://schemas.openxmlformats.org/officeDocument/2006/relationships/hyperlink" Target="https://twitter.com/#!/execedcourses/status/1096244569929203713" TargetMode="External" /><Relationship Id="rId578" Type="http://schemas.openxmlformats.org/officeDocument/2006/relationships/hyperlink" Target="https://twitter.com/#!/execedcourses/status/1096366875687014400" TargetMode="External" /><Relationship Id="rId579" Type="http://schemas.openxmlformats.org/officeDocument/2006/relationships/hyperlink" Target="https://twitter.com/#!/execedcourses/status/1096425768303747073" TargetMode="External" /><Relationship Id="rId580" Type="http://schemas.openxmlformats.org/officeDocument/2006/relationships/hyperlink" Target="https://twitter.com/#!/execedcourses/status/1096533473425207296" TargetMode="External" /><Relationship Id="rId581" Type="http://schemas.openxmlformats.org/officeDocument/2006/relationships/hyperlink" Target="https://twitter.com/#!/execedcourses/status/1096578271775342592" TargetMode="External" /><Relationship Id="rId582" Type="http://schemas.openxmlformats.org/officeDocument/2006/relationships/hyperlink" Target="https://twitter.com/#!/execedcourses/status/1096687994143002624" TargetMode="External" /><Relationship Id="rId583" Type="http://schemas.openxmlformats.org/officeDocument/2006/relationships/hyperlink" Target="https://twitter.com/#!/execedcourses/status/1096699068342923265" TargetMode="External" /><Relationship Id="rId584" Type="http://schemas.openxmlformats.org/officeDocument/2006/relationships/hyperlink" Target="https://twitter.com/#!/execedcourses/status/1096823892394401793" TargetMode="External" /><Relationship Id="rId585" Type="http://schemas.openxmlformats.org/officeDocument/2006/relationships/hyperlink" Target="https://twitter.com/#!/execedcourses/status/1096854090561183744" TargetMode="External" /><Relationship Id="rId586" Type="http://schemas.openxmlformats.org/officeDocument/2006/relationships/hyperlink" Target="https://twitter.com/#!/execedcourses/status/1096895870765719552" TargetMode="External" /><Relationship Id="rId587" Type="http://schemas.openxmlformats.org/officeDocument/2006/relationships/hyperlink" Target="https://twitter.com/#!/execedcourses/status/1096969360030130176" TargetMode="External" /><Relationship Id="rId588" Type="http://schemas.openxmlformats.org/officeDocument/2006/relationships/hyperlink" Target="https://twitter.com/#!/execedcourses/status/1097020190611525632" TargetMode="External" /><Relationship Id="rId589" Type="http://schemas.openxmlformats.org/officeDocument/2006/relationships/hyperlink" Target="https://twitter.com/#!/execedcourses/status/1097091662549905409" TargetMode="External" /><Relationship Id="rId590" Type="http://schemas.openxmlformats.org/officeDocument/2006/relationships/hyperlink" Target="https://twitter.com/#!/execedcourses/status/1097167159413731329" TargetMode="External" /><Relationship Id="rId591" Type="http://schemas.openxmlformats.org/officeDocument/2006/relationships/hyperlink" Target="https://twitter.com/#!/execedcourses/status/1097226053045575680" TargetMode="External" /><Relationship Id="rId592" Type="http://schemas.openxmlformats.org/officeDocument/2006/relationships/hyperlink" Target="https://twitter.com/#!/execedcourses/status/1097242659393945601" TargetMode="External" /><Relationship Id="rId593" Type="http://schemas.openxmlformats.org/officeDocument/2006/relationships/hyperlink" Target="https://twitter.com/#!/execedcourses/status/1097363960737583105" TargetMode="External" /><Relationship Id="rId594" Type="http://schemas.openxmlformats.org/officeDocument/2006/relationships/hyperlink" Target="https://twitter.com/#!/execedcourses/status/1097775175662108672" TargetMode="External" /><Relationship Id="rId595" Type="http://schemas.openxmlformats.org/officeDocument/2006/relationships/hyperlink" Target="https://twitter.com/#!/execedcourses/status/1097875344424460290" TargetMode="External" /><Relationship Id="rId596" Type="http://schemas.openxmlformats.org/officeDocument/2006/relationships/hyperlink" Target="https://twitter.com/#!/execedcourses/status/1097891945991393281" TargetMode="External" /><Relationship Id="rId597" Type="http://schemas.openxmlformats.org/officeDocument/2006/relationships/hyperlink" Target="https://twitter.com/#!/execedcourses/status/1097922651308273664" TargetMode="External" /><Relationship Id="rId598" Type="http://schemas.openxmlformats.org/officeDocument/2006/relationships/hyperlink" Target="https://twitter.com/#!/execedcourses/status/1097941273711849472" TargetMode="External" /><Relationship Id="rId599" Type="http://schemas.openxmlformats.org/officeDocument/2006/relationships/hyperlink" Target="https://api.twitter.com/1.1/geo/id/17bb3331bbfe39dc.json" TargetMode="External" /><Relationship Id="rId600" Type="http://schemas.openxmlformats.org/officeDocument/2006/relationships/hyperlink" Target="https://api.twitter.com/1.1/geo/id/09529fe937172001.json" TargetMode="External" /><Relationship Id="rId601" Type="http://schemas.openxmlformats.org/officeDocument/2006/relationships/hyperlink" Target="https://api.twitter.com/1.1/geo/id/09529fe937172001.json" TargetMode="External" /><Relationship Id="rId602" Type="http://schemas.openxmlformats.org/officeDocument/2006/relationships/hyperlink" Target="https://api.twitter.com/1.1/geo/id/09529fe937172001.json" TargetMode="External" /><Relationship Id="rId603" Type="http://schemas.openxmlformats.org/officeDocument/2006/relationships/hyperlink" Target="https://api.twitter.com/1.1/geo/id/09529fe937172001.json" TargetMode="External" /><Relationship Id="rId604" Type="http://schemas.openxmlformats.org/officeDocument/2006/relationships/hyperlink" Target="https://api.twitter.com/1.1/geo/id/09529fe937172001.json" TargetMode="External" /><Relationship Id="rId605" Type="http://schemas.openxmlformats.org/officeDocument/2006/relationships/hyperlink" Target="https://api.twitter.com/1.1/geo/id/09529fe937172001.json" TargetMode="External" /><Relationship Id="rId606" Type="http://schemas.openxmlformats.org/officeDocument/2006/relationships/comments" Target="../comments12.xml" /><Relationship Id="rId607" Type="http://schemas.openxmlformats.org/officeDocument/2006/relationships/vmlDrawing" Target="../drawings/vmlDrawing6.vml" /><Relationship Id="rId608" Type="http://schemas.openxmlformats.org/officeDocument/2006/relationships/table" Target="../tables/table22.xml" /><Relationship Id="rId60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ytsXZsGkOJ" TargetMode="External" /><Relationship Id="rId2" Type="http://schemas.openxmlformats.org/officeDocument/2006/relationships/hyperlink" Target="https://t.co/ZnIku1yAZq" TargetMode="External" /><Relationship Id="rId3" Type="http://schemas.openxmlformats.org/officeDocument/2006/relationships/hyperlink" Target="https://t.co/wbANKmyaJy" TargetMode="External" /><Relationship Id="rId4" Type="http://schemas.openxmlformats.org/officeDocument/2006/relationships/hyperlink" Target="https://t.co/YPHrN5O9i0" TargetMode="External" /><Relationship Id="rId5" Type="http://schemas.openxmlformats.org/officeDocument/2006/relationships/hyperlink" Target="http://t.co/jQEeGRI1kQ" TargetMode="External" /><Relationship Id="rId6" Type="http://schemas.openxmlformats.org/officeDocument/2006/relationships/hyperlink" Target="http://www.efmdglobal.org/" TargetMode="External" /><Relationship Id="rId7" Type="http://schemas.openxmlformats.org/officeDocument/2006/relationships/hyperlink" Target="http://www.experientialcommunications.com/" TargetMode="External" /><Relationship Id="rId8" Type="http://schemas.openxmlformats.org/officeDocument/2006/relationships/hyperlink" Target="http://www.learnpatch.com/" TargetMode="External" /><Relationship Id="rId9" Type="http://schemas.openxmlformats.org/officeDocument/2006/relationships/hyperlink" Target="https://t.co/ssPv447zuF" TargetMode="External" /><Relationship Id="rId10" Type="http://schemas.openxmlformats.org/officeDocument/2006/relationships/hyperlink" Target="http://t.co/CAYxxBHWQ3" TargetMode="External" /><Relationship Id="rId11" Type="http://schemas.openxmlformats.org/officeDocument/2006/relationships/hyperlink" Target="http://t.co/pkxdGqhEpr" TargetMode="External" /><Relationship Id="rId12" Type="http://schemas.openxmlformats.org/officeDocument/2006/relationships/hyperlink" Target="http://t.co/huJGg7itKx" TargetMode="External" /><Relationship Id="rId13" Type="http://schemas.openxmlformats.org/officeDocument/2006/relationships/hyperlink" Target="http://www.essec.edu/" TargetMode="External" /><Relationship Id="rId14" Type="http://schemas.openxmlformats.org/officeDocument/2006/relationships/hyperlink" Target="http://www.capilanou.ca/" TargetMode="External" /><Relationship Id="rId15" Type="http://schemas.openxmlformats.org/officeDocument/2006/relationships/hyperlink" Target="http://capilanou.ca/execed" TargetMode="External" /><Relationship Id="rId16" Type="http://schemas.openxmlformats.org/officeDocument/2006/relationships/hyperlink" Target="http://capilanou.ca/continuingstudies" TargetMode="External" /><Relationship Id="rId17" Type="http://schemas.openxmlformats.org/officeDocument/2006/relationships/hyperlink" Target="http://www.ieseg.fr/" TargetMode="External" /><Relationship Id="rId18" Type="http://schemas.openxmlformats.org/officeDocument/2006/relationships/hyperlink" Target="https://t.co/nPwOvmS9vT" TargetMode="External" /><Relationship Id="rId19" Type="http://schemas.openxmlformats.org/officeDocument/2006/relationships/hyperlink" Target="https://www.linkedin.com/in/mickael-le-priol/" TargetMode="External" /><Relationship Id="rId20" Type="http://schemas.openxmlformats.org/officeDocument/2006/relationships/hyperlink" Target="https://t.co/b5aj6e004o" TargetMode="External" /><Relationship Id="rId21" Type="http://schemas.openxmlformats.org/officeDocument/2006/relationships/hyperlink" Target="https://t.co/Likbg19qYE" TargetMode="External" /><Relationship Id="rId22" Type="http://schemas.openxmlformats.org/officeDocument/2006/relationships/hyperlink" Target="http://www.telus.com/" TargetMode="External" /><Relationship Id="rId23" Type="http://schemas.openxmlformats.org/officeDocument/2006/relationships/hyperlink" Target="https://t.co/cvyvKYpoAa" TargetMode="External" /><Relationship Id="rId24" Type="http://schemas.openxmlformats.org/officeDocument/2006/relationships/hyperlink" Target="https://www.linkedin.com/in/segolene-le-mestre-21359617/?ppe=1" TargetMode="External" /><Relationship Id="rId25" Type="http://schemas.openxmlformats.org/officeDocument/2006/relationships/hyperlink" Target="https://t.co/IIfRCMLwNm" TargetMode="External" /><Relationship Id="rId26" Type="http://schemas.openxmlformats.org/officeDocument/2006/relationships/hyperlink" Target="http://t.co/SKvUfSGEsE" TargetMode="External" /><Relationship Id="rId27" Type="http://schemas.openxmlformats.org/officeDocument/2006/relationships/hyperlink" Target="https://t.co/AsFBpjuCit" TargetMode="External" /><Relationship Id="rId28" Type="http://schemas.openxmlformats.org/officeDocument/2006/relationships/hyperlink" Target="https://t.co/Pqw81P0z6y" TargetMode="External" /><Relationship Id="rId29" Type="http://schemas.openxmlformats.org/officeDocument/2006/relationships/hyperlink" Target="http://t.co/B7kEUSaUzF" TargetMode="External" /><Relationship Id="rId30" Type="http://schemas.openxmlformats.org/officeDocument/2006/relationships/hyperlink" Target="https://t.co/8LjYgE0IcN" TargetMode="External" /><Relationship Id="rId31" Type="http://schemas.openxmlformats.org/officeDocument/2006/relationships/hyperlink" Target="https://t.co/uAgQ8Iiftk" TargetMode="External" /><Relationship Id="rId32" Type="http://schemas.openxmlformats.org/officeDocument/2006/relationships/hyperlink" Target="https://t.co/8mGP1Ut3ok" TargetMode="External" /><Relationship Id="rId33" Type="http://schemas.openxmlformats.org/officeDocument/2006/relationships/hyperlink" Target="http://t.co/4WA3O6m0pb" TargetMode="External" /><Relationship Id="rId34" Type="http://schemas.openxmlformats.org/officeDocument/2006/relationships/hyperlink" Target="https://t.co/LrYCx8wZBf" TargetMode="External" /><Relationship Id="rId35" Type="http://schemas.openxmlformats.org/officeDocument/2006/relationships/hyperlink" Target="http://www.orange-business.com/" TargetMode="External" /><Relationship Id="rId36" Type="http://schemas.openxmlformats.org/officeDocument/2006/relationships/hyperlink" Target="https://t.co/hzcNUj1FMM" TargetMode="External" /><Relationship Id="rId37" Type="http://schemas.openxmlformats.org/officeDocument/2006/relationships/hyperlink" Target="https://t.co/PxjgyzdeCH" TargetMode="External" /><Relationship Id="rId38" Type="http://schemas.openxmlformats.org/officeDocument/2006/relationships/hyperlink" Target="https://t.co/RWyXxZssso" TargetMode="External" /><Relationship Id="rId39" Type="http://schemas.openxmlformats.org/officeDocument/2006/relationships/hyperlink" Target="https://t.co/lBHb3KYYzB" TargetMode="External" /><Relationship Id="rId40" Type="http://schemas.openxmlformats.org/officeDocument/2006/relationships/hyperlink" Target="http://endayoung.com/" TargetMode="External" /><Relationship Id="rId41" Type="http://schemas.openxmlformats.org/officeDocument/2006/relationships/hyperlink" Target="http://t.co/3Mp1iB8X1G" TargetMode="External" /><Relationship Id="rId42" Type="http://schemas.openxmlformats.org/officeDocument/2006/relationships/hyperlink" Target="http://t.co/L77orYg0pt" TargetMode="External" /><Relationship Id="rId43" Type="http://schemas.openxmlformats.org/officeDocument/2006/relationships/hyperlink" Target="http://imiuoft.ca/" TargetMode="External" /><Relationship Id="rId44" Type="http://schemas.openxmlformats.org/officeDocument/2006/relationships/hyperlink" Target="https://t.co/5daCd3KPZY" TargetMode="External" /><Relationship Id="rId45" Type="http://schemas.openxmlformats.org/officeDocument/2006/relationships/hyperlink" Target="https://t.co/NtjXPFcDwr" TargetMode="External" /><Relationship Id="rId46" Type="http://schemas.openxmlformats.org/officeDocument/2006/relationships/hyperlink" Target="https://t.co/SwuzkEpcM7" TargetMode="External" /><Relationship Id="rId47" Type="http://schemas.openxmlformats.org/officeDocument/2006/relationships/hyperlink" Target="http://t.co/I4pPo2aEdf" TargetMode="External" /><Relationship Id="rId48" Type="http://schemas.openxmlformats.org/officeDocument/2006/relationships/hyperlink" Target="http://forbes.com/" TargetMode="External" /><Relationship Id="rId49" Type="http://schemas.openxmlformats.org/officeDocument/2006/relationships/hyperlink" Target="http://t.co/J3bO9BCTTI" TargetMode="External" /><Relationship Id="rId50" Type="http://schemas.openxmlformats.org/officeDocument/2006/relationships/hyperlink" Target="http://t.co/dxQ7O1jm1d" TargetMode="External" /><Relationship Id="rId51" Type="http://schemas.openxmlformats.org/officeDocument/2006/relationships/hyperlink" Target="https://t.co/OVP6wZQV08" TargetMode="External" /><Relationship Id="rId52" Type="http://schemas.openxmlformats.org/officeDocument/2006/relationships/hyperlink" Target="https://t.co/t4UzRRtBuE" TargetMode="External" /><Relationship Id="rId53" Type="http://schemas.openxmlformats.org/officeDocument/2006/relationships/hyperlink" Target="http://pearson.com/" TargetMode="External" /><Relationship Id="rId54" Type="http://schemas.openxmlformats.org/officeDocument/2006/relationships/hyperlink" Target="http://executive-education.essec.edu/" TargetMode="External" /><Relationship Id="rId55" Type="http://schemas.openxmlformats.org/officeDocument/2006/relationships/hyperlink" Target="https://t.co/6XqyfAwUqm" TargetMode="External" /><Relationship Id="rId56" Type="http://schemas.openxmlformats.org/officeDocument/2006/relationships/hyperlink" Target="http://www.essec.edu/globalmba" TargetMode="External" /><Relationship Id="rId57" Type="http://schemas.openxmlformats.org/officeDocument/2006/relationships/hyperlink" Target="http://t.co/LmCFj7LrJK" TargetMode="External" /><Relationship Id="rId58" Type="http://schemas.openxmlformats.org/officeDocument/2006/relationships/hyperlink" Target="http://msb.georgetown.edu/" TargetMode="External" /><Relationship Id="rId59" Type="http://schemas.openxmlformats.org/officeDocument/2006/relationships/hyperlink" Target="http://www.nd.edu/" TargetMode="External" /><Relationship Id="rId60" Type="http://schemas.openxmlformats.org/officeDocument/2006/relationships/hyperlink" Target="http://www.yamatho-consulting.com/" TargetMode="External" /><Relationship Id="rId61" Type="http://schemas.openxmlformats.org/officeDocument/2006/relationships/hyperlink" Target="https://t.co/Rg5Zapvjxh" TargetMode="External" /><Relationship Id="rId62" Type="http://schemas.openxmlformats.org/officeDocument/2006/relationships/hyperlink" Target="http://www.planformation.com/" TargetMode="External" /><Relationship Id="rId63" Type="http://schemas.openxmlformats.org/officeDocument/2006/relationships/hyperlink" Target="http://www.ieseg.fr/" TargetMode="External" /><Relationship Id="rId64" Type="http://schemas.openxmlformats.org/officeDocument/2006/relationships/hyperlink" Target="http://www.darden.virginia.edu/ExEd" TargetMode="External" /><Relationship Id="rId65" Type="http://schemas.openxmlformats.org/officeDocument/2006/relationships/hyperlink" Target="http://www.kellogg.northwestern.edu/execed/" TargetMode="External" /><Relationship Id="rId66" Type="http://schemas.openxmlformats.org/officeDocument/2006/relationships/hyperlink" Target="https://t.co/ip2RfXAXRr" TargetMode="External" /><Relationship Id="rId67" Type="http://schemas.openxmlformats.org/officeDocument/2006/relationships/hyperlink" Target="https://pbs.twimg.com/profile_banners/2177245960/1463788002" TargetMode="External" /><Relationship Id="rId68" Type="http://schemas.openxmlformats.org/officeDocument/2006/relationships/hyperlink" Target="https://pbs.twimg.com/profile_banners/256735205/1544031078" TargetMode="External" /><Relationship Id="rId69" Type="http://schemas.openxmlformats.org/officeDocument/2006/relationships/hyperlink" Target="https://pbs.twimg.com/profile_banners/748186230282551296/1467217116" TargetMode="External" /><Relationship Id="rId70" Type="http://schemas.openxmlformats.org/officeDocument/2006/relationships/hyperlink" Target="https://pbs.twimg.com/profile_banners/87255421/1549041806" TargetMode="External" /><Relationship Id="rId71" Type="http://schemas.openxmlformats.org/officeDocument/2006/relationships/hyperlink" Target="https://pbs.twimg.com/profile_banners/124232071/1544219201" TargetMode="External" /><Relationship Id="rId72" Type="http://schemas.openxmlformats.org/officeDocument/2006/relationships/hyperlink" Target="https://pbs.twimg.com/profile_banners/44920083/1484692377" TargetMode="External" /><Relationship Id="rId73" Type="http://schemas.openxmlformats.org/officeDocument/2006/relationships/hyperlink" Target="https://pbs.twimg.com/profile_banners/18343116/1545340007" TargetMode="External" /><Relationship Id="rId74" Type="http://schemas.openxmlformats.org/officeDocument/2006/relationships/hyperlink" Target="https://pbs.twimg.com/profile_banners/177882220/1397729229" TargetMode="External" /><Relationship Id="rId75" Type="http://schemas.openxmlformats.org/officeDocument/2006/relationships/hyperlink" Target="https://pbs.twimg.com/profile_banners/2249294731/1387227327" TargetMode="External" /><Relationship Id="rId76" Type="http://schemas.openxmlformats.org/officeDocument/2006/relationships/hyperlink" Target="https://pbs.twimg.com/profile_banners/87714254/1403163722" TargetMode="External" /><Relationship Id="rId77" Type="http://schemas.openxmlformats.org/officeDocument/2006/relationships/hyperlink" Target="https://pbs.twimg.com/profile_banners/164257019/1515508455" TargetMode="External" /><Relationship Id="rId78" Type="http://schemas.openxmlformats.org/officeDocument/2006/relationships/hyperlink" Target="https://pbs.twimg.com/profile_banners/65487403/1471583315" TargetMode="External" /><Relationship Id="rId79" Type="http://schemas.openxmlformats.org/officeDocument/2006/relationships/hyperlink" Target="https://pbs.twimg.com/profile_banners/33659170/1535732150" TargetMode="External" /><Relationship Id="rId80" Type="http://schemas.openxmlformats.org/officeDocument/2006/relationships/hyperlink" Target="https://pbs.twimg.com/profile_banners/1024397417423106048/1533071609" TargetMode="External" /><Relationship Id="rId81" Type="http://schemas.openxmlformats.org/officeDocument/2006/relationships/hyperlink" Target="https://pbs.twimg.com/profile_banners/39793010/1480022004" TargetMode="External" /><Relationship Id="rId82" Type="http://schemas.openxmlformats.org/officeDocument/2006/relationships/hyperlink" Target="https://pbs.twimg.com/profile_banners/2484488527/1505254145" TargetMode="External" /><Relationship Id="rId83" Type="http://schemas.openxmlformats.org/officeDocument/2006/relationships/hyperlink" Target="https://pbs.twimg.com/profile_banners/809409029659389954/1502094834" TargetMode="External" /><Relationship Id="rId84" Type="http://schemas.openxmlformats.org/officeDocument/2006/relationships/hyperlink" Target="https://pbs.twimg.com/profile_banners/755314422877417472/1513682109" TargetMode="External" /><Relationship Id="rId85" Type="http://schemas.openxmlformats.org/officeDocument/2006/relationships/hyperlink" Target="https://pbs.twimg.com/profile_banners/2340548316/1497278174" TargetMode="External" /><Relationship Id="rId86" Type="http://schemas.openxmlformats.org/officeDocument/2006/relationships/hyperlink" Target="https://pbs.twimg.com/profile_banners/6975832/1546879868" TargetMode="External" /><Relationship Id="rId87" Type="http://schemas.openxmlformats.org/officeDocument/2006/relationships/hyperlink" Target="https://pbs.twimg.com/profile_banners/345328162/1460190851" TargetMode="External" /><Relationship Id="rId88" Type="http://schemas.openxmlformats.org/officeDocument/2006/relationships/hyperlink" Target="https://pbs.twimg.com/profile_banners/3271611024/1436777033" TargetMode="External" /><Relationship Id="rId89" Type="http://schemas.openxmlformats.org/officeDocument/2006/relationships/hyperlink" Target="https://pbs.twimg.com/profile_banners/4328006607/1511891305" TargetMode="External" /><Relationship Id="rId90" Type="http://schemas.openxmlformats.org/officeDocument/2006/relationships/hyperlink" Target="https://pbs.twimg.com/profile_banners/233393474/1480608845" TargetMode="External" /><Relationship Id="rId91" Type="http://schemas.openxmlformats.org/officeDocument/2006/relationships/hyperlink" Target="https://pbs.twimg.com/profile_banners/5943/1398264631" TargetMode="External" /><Relationship Id="rId92" Type="http://schemas.openxmlformats.org/officeDocument/2006/relationships/hyperlink" Target="https://pbs.twimg.com/profile_banners/86080280/1425661078" TargetMode="External" /><Relationship Id="rId93" Type="http://schemas.openxmlformats.org/officeDocument/2006/relationships/hyperlink" Target="https://pbs.twimg.com/profile_banners/14303536/1548171603" TargetMode="External" /><Relationship Id="rId94" Type="http://schemas.openxmlformats.org/officeDocument/2006/relationships/hyperlink" Target="https://pbs.twimg.com/profile_banners/1011473425/1458227593" TargetMode="External" /><Relationship Id="rId95" Type="http://schemas.openxmlformats.org/officeDocument/2006/relationships/hyperlink" Target="https://pbs.twimg.com/profile_banners/33639255/1537736929" TargetMode="External" /><Relationship Id="rId96" Type="http://schemas.openxmlformats.org/officeDocument/2006/relationships/hyperlink" Target="https://pbs.twimg.com/profile_banners/17496339/1450420726" TargetMode="External" /><Relationship Id="rId97" Type="http://schemas.openxmlformats.org/officeDocument/2006/relationships/hyperlink" Target="https://pbs.twimg.com/profile_banners/33964198/1449160096" TargetMode="External" /><Relationship Id="rId98" Type="http://schemas.openxmlformats.org/officeDocument/2006/relationships/hyperlink" Target="https://pbs.twimg.com/profile_banners/2612248429/1405010958" TargetMode="External" /><Relationship Id="rId99" Type="http://schemas.openxmlformats.org/officeDocument/2006/relationships/hyperlink" Target="https://pbs.twimg.com/profile_banners/2244552900/1522094540" TargetMode="External" /><Relationship Id="rId100" Type="http://schemas.openxmlformats.org/officeDocument/2006/relationships/hyperlink" Target="https://pbs.twimg.com/profile_banners/299305676/1476170246" TargetMode="External" /><Relationship Id="rId101" Type="http://schemas.openxmlformats.org/officeDocument/2006/relationships/hyperlink" Target="https://pbs.twimg.com/profile_banners/374470274/1548168841" TargetMode="External" /><Relationship Id="rId102" Type="http://schemas.openxmlformats.org/officeDocument/2006/relationships/hyperlink" Target="https://pbs.twimg.com/profile_banners/53074437/1548076213" TargetMode="External" /><Relationship Id="rId103" Type="http://schemas.openxmlformats.org/officeDocument/2006/relationships/hyperlink" Target="https://pbs.twimg.com/profile_banners/1091726606/1510737427" TargetMode="External" /><Relationship Id="rId104" Type="http://schemas.openxmlformats.org/officeDocument/2006/relationships/hyperlink" Target="https://pbs.twimg.com/profile_banners/18641214/1504512647" TargetMode="External" /><Relationship Id="rId105" Type="http://schemas.openxmlformats.org/officeDocument/2006/relationships/hyperlink" Target="https://pbs.twimg.com/profile_banners/242388385/1540378431" TargetMode="External" /><Relationship Id="rId106" Type="http://schemas.openxmlformats.org/officeDocument/2006/relationships/hyperlink" Target="https://pbs.twimg.com/profile_banners/173882135/1506445162" TargetMode="External" /><Relationship Id="rId107" Type="http://schemas.openxmlformats.org/officeDocument/2006/relationships/hyperlink" Target="https://pbs.twimg.com/profile_banners/2903710497/1544180655" TargetMode="External" /><Relationship Id="rId108" Type="http://schemas.openxmlformats.org/officeDocument/2006/relationships/hyperlink" Target="https://pbs.twimg.com/profile_banners/2178770604/1516658275" TargetMode="External" /><Relationship Id="rId109" Type="http://schemas.openxmlformats.org/officeDocument/2006/relationships/hyperlink" Target="https://pbs.twimg.com/profile_banners/27870027/1533950557" TargetMode="External" /><Relationship Id="rId110" Type="http://schemas.openxmlformats.org/officeDocument/2006/relationships/hyperlink" Target="https://pbs.twimg.com/profile_banners/955547308480921601/1518118058" TargetMode="External" /><Relationship Id="rId111" Type="http://schemas.openxmlformats.org/officeDocument/2006/relationships/hyperlink" Target="https://pbs.twimg.com/profile_banners/418854900/1501518873" TargetMode="External" /><Relationship Id="rId112" Type="http://schemas.openxmlformats.org/officeDocument/2006/relationships/hyperlink" Target="https://pbs.twimg.com/profile_banners/21312771/1399998265" TargetMode="External" /><Relationship Id="rId113" Type="http://schemas.openxmlformats.org/officeDocument/2006/relationships/hyperlink" Target="https://pbs.twimg.com/profile_banners/744979880580882432/1550161157" TargetMode="External" /><Relationship Id="rId114" Type="http://schemas.openxmlformats.org/officeDocument/2006/relationships/hyperlink" Target="https://pbs.twimg.com/profile_banners/2225997796/1539619545" TargetMode="External" /><Relationship Id="rId115" Type="http://schemas.openxmlformats.org/officeDocument/2006/relationships/hyperlink" Target="https://pbs.twimg.com/profile_banners/91478624/1531316097" TargetMode="External" /><Relationship Id="rId116" Type="http://schemas.openxmlformats.org/officeDocument/2006/relationships/hyperlink" Target="https://pbs.twimg.com/profile_banners/18781059/1507749317" TargetMode="External" /><Relationship Id="rId117" Type="http://schemas.openxmlformats.org/officeDocument/2006/relationships/hyperlink" Target="https://pbs.twimg.com/profile_banners/1083003471601659904/1547313729" TargetMode="External" /><Relationship Id="rId118" Type="http://schemas.openxmlformats.org/officeDocument/2006/relationships/hyperlink" Target="https://pbs.twimg.com/profile_banners/2445692203/1421251689" TargetMode="External" /><Relationship Id="rId119" Type="http://schemas.openxmlformats.org/officeDocument/2006/relationships/hyperlink" Target="https://pbs.twimg.com/profile_banners/316691360/1399581705" TargetMode="External" /><Relationship Id="rId120" Type="http://schemas.openxmlformats.org/officeDocument/2006/relationships/hyperlink" Target="https://pbs.twimg.com/profile_banners/2994261783/1422091520" TargetMode="External" /><Relationship Id="rId121" Type="http://schemas.openxmlformats.org/officeDocument/2006/relationships/hyperlink" Target="https://pbs.twimg.com/profile_banners/983342870554972160/1527586281" TargetMode="External" /><Relationship Id="rId122" Type="http://schemas.openxmlformats.org/officeDocument/2006/relationships/hyperlink" Target="https://pbs.twimg.com/profile_banners/246264429/1545316359" TargetMode="External" /><Relationship Id="rId123" Type="http://schemas.openxmlformats.org/officeDocument/2006/relationships/hyperlink" Target="https://pbs.twimg.com/profile_banners/1119829969/1458232076" TargetMode="External" /><Relationship Id="rId124" Type="http://schemas.openxmlformats.org/officeDocument/2006/relationships/hyperlink" Target="https://pbs.twimg.com/profile_banners/2497268064/1436341611" TargetMode="External" /><Relationship Id="rId125" Type="http://schemas.openxmlformats.org/officeDocument/2006/relationships/hyperlink" Target="https://pbs.twimg.com/profile_banners/515354068/1520532910" TargetMode="External" /><Relationship Id="rId126" Type="http://schemas.openxmlformats.org/officeDocument/2006/relationships/hyperlink" Target="https://pbs.twimg.com/profile_banners/211297592/1543858186" TargetMode="External" /><Relationship Id="rId127" Type="http://schemas.openxmlformats.org/officeDocument/2006/relationships/hyperlink" Target="https://pbs.twimg.com/profile_banners/2968547656/1464802569" TargetMode="External" /><Relationship Id="rId128" Type="http://schemas.openxmlformats.org/officeDocument/2006/relationships/hyperlink" Target="https://pbs.twimg.com/profile_banners/36672696/1515005820" TargetMode="External" /><Relationship Id="rId129" Type="http://schemas.openxmlformats.org/officeDocument/2006/relationships/hyperlink" Target="https://pbs.twimg.com/profile_banners/6507762/1521470970" TargetMode="External" /><Relationship Id="rId130" Type="http://schemas.openxmlformats.org/officeDocument/2006/relationships/hyperlink" Target="https://pbs.twimg.com/profile_banners/758025547016462336/1476298898" TargetMode="External" /><Relationship Id="rId131" Type="http://schemas.openxmlformats.org/officeDocument/2006/relationships/hyperlink" Target="https://pbs.twimg.com/profile_banners/35074809/1476199966" TargetMode="External" /><Relationship Id="rId132" Type="http://schemas.openxmlformats.org/officeDocument/2006/relationships/hyperlink" Target="https://pbs.twimg.com/profile_banners/845241063459737600/1542273857" TargetMode="External" /><Relationship Id="rId133" Type="http://schemas.openxmlformats.org/officeDocument/2006/relationships/hyperlink" Target="https://pbs.twimg.com/profile_banners/87041797/1520586650" TargetMode="External" /><Relationship Id="rId134" Type="http://schemas.openxmlformats.org/officeDocument/2006/relationships/hyperlink" Target="https://pbs.twimg.com/profile_banners/971402102852419584/1520437107" TargetMode="External" /><Relationship Id="rId135" Type="http://schemas.openxmlformats.org/officeDocument/2006/relationships/hyperlink" Target="https://pbs.twimg.com/profile_banners/2930471458/1420557193" TargetMode="External" /><Relationship Id="rId136" Type="http://schemas.openxmlformats.org/officeDocument/2006/relationships/hyperlink" Target="https://pbs.twimg.com/profile_banners/158764155/1447257636" TargetMode="External" /><Relationship Id="rId137" Type="http://schemas.openxmlformats.org/officeDocument/2006/relationships/hyperlink" Target="https://pbs.twimg.com/profile_banners/7717612/1496262879"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7/bg.gif" TargetMode="External" /><Relationship Id="rId145" Type="http://schemas.openxmlformats.org/officeDocument/2006/relationships/hyperlink" Target="http://abs.twimg.com/images/themes/theme17/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5/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4/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5/bg.png" TargetMode="External" /><Relationship Id="rId166" Type="http://schemas.openxmlformats.org/officeDocument/2006/relationships/hyperlink" Target="http://abs.twimg.com/images/themes/theme5/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5/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5/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0/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9/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0.twimg.com/profile_background_images/13722613/___-52.jp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pbs.twimg.com/profile_images/1048963816984272897/mSd6Ecta_normal.jpg" TargetMode="External" /><Relationship Id="rId220" Type="http://schemas.openxmlformats.org/officeDocument/2006/relationships/hyperlink" Target="http://pbs.twimg.com/profile_images/609150481479241728/zgyO2BIB_normal.jpg" TargetMode="External" /><Relationship Id="rId221" Type="http://schemas.openxmlformats.org/officeDocument/2006/relationships/hyperlink" Target="http://pbs.twimg.com/profile_images/2935981190/782b0c25c5a978bb43af6f459e81e30a_normal.jpe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pbs.twimg.com/profile_images/733805589248151552/r-mZCKFJ_normal.jpg" TargetMode="External" /><Relationship Id="rId224" Type="http://schemas.openxmlformats.org/officeDocument/2006/relationships/hyperlink" Target="http://pbs.twimg.com/profile_images/888491906316947456/RGtCyvLI_normal.jpg" TargetMode="External" /><Relationship Id="rId225" Type="http://schemas.openxmlformats.org/officeDocument/2006/relationships/hyperlink" Target="http://pbs.twimg.com/profile_images/748188820533698560/0MsOtNL3_normal.jpg" TargetMode="External" /><Relationship Id="rId226" Type="http://schemas.openxmlformats.org/officeDocument/2006/relationships/hyperlink" Target="http://pbs.twimg.com/profile_images/458693036231237632/9H9g7TO8_normal.jpeg" TargetMode="External" /><Relationship Id="rId227" Type="http://schemas.openxmlformats.org/officeDocument/2006/relationships/hyperlink" Target="http://pbs.twimg.com/profile_images/1071153407644364800/c9SmllZn_normal.jpg" TargetMode="External" /><Relationship Id="rId228" Type="http://schemas.openxmlformats.org/officeDocument/2006/relationships/hyperlink" Target="http://pbs.twimg.com/profile_images/588500113007333379/rdvSwfWO_normal.jpg" TargetMode="External" /><Relationship Id="rId229" Type="http://schemas.openxmlformats.org/officeDocument/2006/relationships/hyperlink" Target="http://pbs.twimg.com/profile_images/2160199293/Logo_Small_normal.jpg" TargetMode="External" /><Relationship Id="rId230" Type="http://schemas.openxmlformats.org/officeDocument/2006/relationships/hyperlink" Target="http://pbs.twimg.com/profile_images/1088464081760116736/c6vO3PGy_normal.jpg" TargetMode="External" /><Relationship Id="rId231" Type="http://schemas.openxmlformats.org/officeDocument/2006/relationships/hyperlink" Target="http://pbs.twimg.com/profile_images/456736728544317440/xO4qBpuS_normal.jpeg" TargetMode="External" /><Relationship Id="rId232" Type="http://schemas.openxmlformats.org/officeDocument/2006/relationships/hyperlink" Target="http://pbs.twimg.com/profile_images/608703287471120385/k7MVslch_normal.jpg" TargetMode="External" /><Relationship Id="rId233" Type="http://schemas.openxmlformats.org/officeDocument/2006/relationships/hyperlink" Target="http://pbs.twimg.com/profile_images/696974100040970240/FNZzko2F_normal.jpg" TargetMode="External" /><Relationship Id="rId234" Type="http://schemas.openxmlformats.org/officeDocument/2006/relationships/hyperlink" Target="http://pbs.twimg.com/profile_images/674858662335238144/eT3Me8_Y_normal.jpg" TargetMode="External" /><Relationship Id="rId235" Type="http://schemas.openxmlformats.org/officeDocument/2006/relationships/hyperlink" Target="http://pbs.twimg.com/profile_images/706201384136237057/kWlcEXyk_normal.jpg" TargetMode="External" /><Relationship Id="rId236" Type="http://schemas.openxmlformats.org/officeDocument/2006/relationships/hyperlink" Target="http://pbs.twimg.com/profile_images/889984044108206080/kAb-RIgr_normal.jpg" TargetMode="External" /><Relationship Id="rId237" Type="http://schemas.openxmlformats.org/officeDocument/2006/relationships/hyperlink" Target="http://pbs.twimg.com/profile_images/1024403733713756160/zfyW9SAJ_normal.jpg" TargetMode="External" /><Relationship Id="rId238" Type="http://schemas.openxmlformats.org/officeDocument/2006/relationships/hyperlink" Target="http://pbs.twimg.com/profile_images/887422715962966016/OjDg348c_normal.jpg" TargetMode="External" /><Relationship Id="rId239" Type="http://schemas.openxmlformats.org/officeDocument/2006/relationships/hyperlink" Target="http://pbs.twimg.com/profile_images/889946218125643776/yLJlGHMG_normal.jpg" TargetMode="External" /><Relationship Id="rId240" Type="http://schemas.openxmlformats.org/officeDocument/2006/relationships/hyperlink" Target="http://pbs.twimg.com/profile_images/1047778426508206080/H4xRs8Z1_normal.jpg" TargetMode="External" /><Relationship Id="rId241" Type="http://schemas.openxmlformats.org/officeDocument/2006/relationships/hyperlink" Target="http://pbs.twimg.com/profile_images/876779511718785027/nQMvMCQz_normal.jpg" TargetMode="External" /><Relationship Id="rId242" Type="http://schemas.openxmlformats.org/officeDocument/2006/relationships/hyperlink" Target="http://pbs.twimg.com/profile_images/676775321325191171/CmGKYzkP_normal.jpg" TargetMode="External" /><Relationship Id="rId243" Type="http://schemas.openxmlformats.org/officeDocument/2006/relationships/hyperlink" Target="http://pbs.twimg.com/profile_images/1093469252726738945/DHf_yrPH_normal.jpg" TargetMode="External" /><Relationship Id="rId244" Type="http://schemas.openxmlformats.org/officeDocument/2006/relationships/hyperlink" Target="http://pbs.twimg.com/profile_images/555513944383553536/p7lZEXh1_normal.jpeg" TargetMode="External" /><Relationship Id="rId245" Type="http://schemas.openxmlformats.org/officeDocument/2006/relationships/hyperlink" Target="http://pbs.twimg.com/profile_images/1062009163855802369/HK-j-rbb_normal.jpg" TargetMode="External" /><Relationship Id="rId246" Type="http://schemas.openxmlformats.org/officeDocument/2006/relationships/hyperlink" Target="http://pbs.twimg.com/profile_images/718718334468894720/hCl7Apn-_normal.jpg" TargetMode="External" /><Relationship Id="rId247" Type="http://schemas.openxmlformats.org/officeDocument/2006/relationships/hyperlink" Target="http://pbs.twimg.com/profile_images/720701486418784257/ScrgFKdc_normal.jpg" TargetMode="External" /><Relationship Id="rId248" Type="http://schemas.openxmlformats.org/officeDocument/2006/relationships/hyperlink" Target="http://pbs.twimg.com/profile_images/698438604490670080/u1HGGFZx_normal.jpg" TargetMode="External" /><Relationship Id="rId249" Type="http://schemas.openxmlformats.org/officeDocument/2006/relationships/hyperlink" Target="http://pbs.twimg.com/profile_images/1059055500745162752/7Q56zuxa_normal.jpg" TargetMode="External" /><Relationship Id="rId250" Type="http://schemas.openxmlformats.org/officeDocument/2006/relationships/hyperlink" Target="http://pbs.twimg.com/profile_images/1205952780/Bruce2007-125Pixel_normal.jpg" TargetMode="External" /><Relationship Id="rId251" Type="http://schemas.openxmlformats.org/officeDocument/2006/relationships/hyperlink" Target="http://pbs.twimg.com/profile_images/500819329/head_normal.jpg" TargetMode="External" /><Relationship Id="rId252" Type="http://schemas.openxmlformats.org/officeDocument/2006/relationships/hyperlink" Target="http://pbs.twimg.com/profile_images/840250034872434688/zgRKbBtf_normal.jpg" TargetMode="External" /><Relationship Id="rId253" Type="http://schemas.openxmlformats.org/officeDocument/2006/relationships/hyperlink" Target="http://pbs.twimg.com/profile_images/1688746030/LT2012nodate180x180_normal.jpg" TargetMode="External" /><Relationship Id="rId254" Type="http://schemas.openxmlformats.org/officeDocument/2006/relationships/hyperlink" Target="http://pbs.twimg.com/profile_images/1092821430356639744/UxJHG1Oq_normal.jpg" TargetMode="External" /><Relationship Id="rId255" Type="http://schemas.openxmlformats.org/officeDocument/2006/relationships/hyperlink" Target="http://pbs.twimg.com/profile_images/714888966789537795/ohH-U9hl_normal.jpg" TargetMode="External" /><Relationship Id="rId256" Type="http://schemas.openxmlformats.org/officeDocument/2006/relationships/hyperlink" Target="http://pbs.twimg.com/profile_images/878641233245163520/Qj-gLi0v_normal.jpg" TargetMode="External" /><Relationship Id="rId257" Type="http://schemas.openxmlformats.org/officeDocument/2006/relationships/hyperlink" Target="http://abs.twimg.com/sticky/default_profile_images/default_profile_6_normal.png" TargetMode="External" /><Relationship Id="rId258" Type="http://schemas.openxmlformats.org/officeDocument/2006/relationships/hyperlink" Target="http://pbs.twimg.com/profile_images/677737251158274048/4FuLIToI_normal.jpg" TargetMode="External" /><Relationship Id="rId259" Type="http://schemas.openxmlformats.org/officeDocument/2006/relationships/hyperlink" Target="http://pbs.twimg.com/profile_images/880864012048764928/z6SvzqPs_normal.jpg" TargetMode="External" /><Relationship Id="rId260" Type="http://schemas.openxmlformats.org/officeDocument/2006/relationships/hyperlink" Target="http://pbs.twimg.com/profile_images/486951178773622785/u6SLn_Zo_normal.jpeg" TargetMode="External" /><Relationship Id="rId261" Type="http://schemas.openxmlformats.org/officeDocument/2006/relationships/hyperlink" Target="http://pbs.twimg.com/profile_images/1019400743034523648/6lvBtzSf_normal.jpg" TargetMode="External" /><Relationship Id="rId262" Type="http://schemas.openxmlformats.org/officeDocument/2006/relationships/hyperlink" Target="http://pbs.twimg.com/profile_images/921377054452535297/TZkJxWav_normal.jpg" TargetMode="External" /><Relationship Id="rId263" Type="http://schemas.openxmlformats.org/officeDocument/2006/relationships/hyperlink" Target="http://pbs.twimg.com/profile_images/922406156265455616/sB58Fka5_normal.jpg" TargetMode="External" /><Relationship Id="rId264" Type="http://schemas.openxmlformats.org/officeDocument/2006/relationships/hyperlink" Target="http://pbs.twimg.com/profile_images/921367787037253632/-MOXybWN_normal.jpg" TargetMode="External" /><Relationship Id="rId265" Type="http://schemas.openxmlformats.org/officeDocument/2006/relationships/hyperlink" Target="http://pbs.twimg.com/profile_images/915919227856523264/9-Tf7_gN_normal.jpg" TargetMode="External" /><Relationship Id="rId266" Type="http://schemas.openxmlformats.org/officeDocument/2006/relationships/hyperlink" Target="http://pbs.twimg.com/profile_images/917719670223929344/zgr_9wKW_normal.jpg" TargetMode="External" /><Relationship Id="rId267" Type="http://schemas.openxmlformats.org/officeDocument/2006/relationships/hyperlink" Target="http://pbs.twimg.com/profile_images/879975363375505408/_w0E2SJX_normal.jpg" TargetMode="External" /><Relationship Id="rId268" Type="http://schemas.openxmlformats.org/officeDocument/2006/relationships/hyperlink" Target="http://pbs.twimg.com/profile_images/742830194399006724/abnF5JIJ_normal.jpg" TargetMode="External" /><Relationship Id="rId269" Type="http://schemas.openxmlformats.org/officeDocument/2006/relationships/hyperlink" Target="http://pbs.twimg.com/profile_images/912724853689593859/fbgvhLa1_normal.jpg" TargetMode="External" /><Relationship Id="rId270" Type="http://schemas.openxmlformats.org/officeDocument/2006/relationships/hyperlink" Target="http://pbs.twimg.com/profile_images/849591464954920960/p9GZ7Pv3_normal.jpg" TargetMode="External" /><Relationship Id="rId271" Type="http://schemas.openxmlformats.org/officeDocument/2006/relationships/hyperlink" Target="http://pbs.twimg.com/profile_images/1088471292481744901/RBtpQ3i5_normal.jpg" TargetMode="External" /><Relationship Id="rId272" Type="http://schemas.openxmlformats.org/officeDocument/2006/relationships/hyperlink" Target="http://pbs.twimg.com/profile_images/1047589380188241926/Y2X8OohI_normal.jpg" TargetMode="External" /><Relationship Id="rId273" Type="http://schemas.openxmlformats.org/officeDocument/2006/relationships/hyperlink" Target="http://pbs.twimg.com/profile_images/961678945195315200/BVjTW1O9_normal.jpg" TargetMode="External" /><Relationship Id="rId274" Type="http://schemas.openxmlformats.org/officeDocument/2006/relationships/hyperlink" Target="http://pbs.twimg.com/profile_images/714411605753249793/NZcz-XFi_normal.jpg" TargetMode="External" /><Relationship Id="rId275" Type="http://schemas.openxmlformats.org/officeDocument/2006/relationships/hyperlink" Target="http://pbs.twimg.com/profile_images/378800000605351103/f219819d9a7bed41f4e9c5f4c3b92a9f_normal.png" TargetMode="External" /><Relationship Id="rId276" Type="http://schemas.openxmlformats.org/officeDocument/2006/relationships/hyperlink" Target="http://pbs.twimg.com/profile_images/745985005034344448/2x-TY-VH_normal.jpg" TargetMode="External" /><Relationship Id="rId277" Type="http://schemas.openxmlformats.org/officeDocument/2006/relationships/hyperlink" Target="http://pbs.twimg.com/profile_images/918120311882768384/3hXkR_q5_normal.jpg" TargetMode="External" /><Relationship Id="rId278" Type="http://schemas.openxmlformats.org/officeDocument/2006/relationships/hyperlink" Target="http://pbs.twimg.com/profile_images/1017039596083974149/6AUhxLpr_normal.jpg" TargetMode="External" /><Relationship Id="rId279" Type="http://schemas.openxmlformats.org/officeDocument/2006/relationships/hyperlink" Target="http://pbs.twimg.com/profile_images/1052252469667872768/rxj4sf7p_normal.jpg" TargetMode="External" /><Relationship Id="rId280" Type="http://schemas.openxmlformats.org/officeDocument/2006/relationships/hyperlink" Target="http://pbs.twimg.com/profile_images/877910548100329472/ENIm5pUS_normal.jpg" TargetMode="External" /><Relationship Id="rId281" Type="http://schemas.openxmlformats.org/officeDocument/2006/relationships/hyperlink" Target="http://pbs.twimg.com/profile_images/1084138475736129536/Re_UgYMD_normal.jpg" TargetMode="External" /><Relationship Id="rId282" Type="http://schemas.openxmlformats.org/officeDocument/2006/relationships/hyperlink" Target="http://pbs.twimg.com/profile_images/510421817429745664/IOWYFRqF_normal.jpeg" TargetMode="External" /><Relationship Id="rId283" Type="http://schemas.openxmlformats.org/officeDocument/2006/relationships/hyperlink" Target="http://pbs.twimg.com/profile_images/586487514925436928/gCiwhN-q_normal.png" TargetMode="External" /><Relationship Id="rId284" Type="http://schemas.openxmlformats.org/officeDocument/2006/relationships/hyperlink" Target="http://pbs.twimg.com/profile_images/558650482902573058/h9CkaT2R_normal.jpeg" TargetMode="External" /><Relationship Id="rId285" Type="http://schemas.openxmlformats.org/officeDocument/2006/relationships/hyperlink" Target="http://pbs.twimg.com/profile_images/1064709504393072641/pI0lZvUw_normal.jpg" TargetMode="External" /><Relationship Id="rId286" Type="http://schemas.openxmlformats.org/officeDocument/2006/relationships/hyperlink" Target="http://pbs.twimg.com/profile_images/378800000079182245/3153ef21a0ba3c1378580b15e4d8aa1c_normal.jpeg" TargetMode="External" /><Relationship Id="rId287" Type="http://schemas.openxmlformats.org/officeDocument/2006/relationships/hyperlink" Target="http://pbs.twimg.com/profile_images/1001396435038982144/Xu68EZK0_normal.jpg" TargetMode="External" /><Relationship Id="rId288" Type="http://schemas.openxmlformats.org/officeDocument/2006/relationships/hyperlink" Target="http://pbs.twimg.com/profile_images/1075759005438541824/OIrIdHBV_normal.jpg" TargetMode="External" /><Relationship Id="rId289" Type="http://schemas.openxmlformats.org/officeDocument/2006/relationships/hyperlink" Target="http://pbs.twimg.com/profile_images/710214028572884992/mqUCvHSr_normal.jpg" TargetMode="External" /><Relationship Id="rId290" Type="http://schemas.openxmlformats.org/officeDocument/2006/relationships/hyperlink" Target="http://pbs.twimg.com/profile_images/592690225337507842/DWGPmWpL_normal.jpg" TargetMode="External" /><Relationship Id="rId291" Type="http://schemas.openxmlformats.org/officeDocument/2006/relationships/hyperlink" Target="http://pbs.twimg.com/profile_images/1015729960378609665/yjRypNdQ_normal.jpg" TargetMode="External" /><Relationship Id="rId292" Type="http://schemas.openxmlformats.org/officeDocument/2006/relationships/hyperlink" Target="http://pbs.twimg.com/profile_images/971811571201699842/f6iLrqz9_normal.jpg" TargetMode="External" /><Relationship Id="rId293" Type="http://schemas.openxmlformats.org/officeDocument/2006/relationships/hyperlink" Target="http://pbs.twimg.com/profile_images/656490474933493760/S5IRd3U4_normal.jpg" TargetMode="External" /><Relationship Id="rId294" Type="http://schemas.openxmlformats.org/officeDocument/2006/relationships/hyperlink" Target="http://pbs.twimg.com/profile_images/738061544819429376/KxngvD6F_normal.jpg" TargetMode="External" /><Relationship Id="rId295" Type="http://schemas.openxmlformats.org/officeDocument/2006/relationships/hyperlink" Target="http://pbs.twimg.com/profile_images/907254865012903936/x6-JsSoo_normal.jpg" TargetMode="External" /><Relationship Id="rId296" Type="http://schemas.openxmlformats.org/officeDocument/2006/relationships/hyperlink" Target="http://pbs.twimg.com/profile_images/875381756848988164/nTjtsz1T_normal.jpg" TargetMode="External" /><Relationship Id="rId297" Type="http://schemas.openxmlformats.org/officeDocument/2006/relationships/hyperlink" Target="http://pbs.twimg.com/profile_images/775795537689862144/ZdtKsGVV_normal.jpg" TargetMode="External" /><Relationship Id="rId298" Type="http://schemas.openxmlformats.org/officeDocument/2006/relationships/hyperlink" Target="http://pbs.twimg.com/profile_images/670534488506687488/Z7zrOLim_normal.jpg" TargetMode="External" /><Relationship Id="rId299" Type="http://schemas.openxmlformats.org/officeDocument/2006/relationships/hyperlink" Target="http://pbs.twimg.com/profile_images/798214078661623808/MuKwrSL2_normal.jpg" TargetMode="External" /><Relationship Id="rId300" Type="http://schemas.openxmlformats.org/officeDocument/2006/relationships/hyperlink" Target="http://pbs.twimg.com/profile_images/907532487856988161/co13EXyb_normal.jpg" TargetMode="External" /><Relationship Id="rId301" Type="http://schemas.openxmlformats.org/officeDocument/2006/relationships/hyperlink" Target="http://pbs.twimg.com/profile_images/723186926916911104/T0_e8v4G_normal.jpg" TargetMode="External" /><Relationship Id="rId302" Type="http://schemas.openxmlformats.org/officeDocument/2006/relationships/hyperlink" Target="http://pbs.twimg.com/profile_images/1085602447828103168/IvTYCSc__normal.jpg" TargetMode="External" /><Relationship Id="rId303" Type="http://schemas.openxmlformats.org/officeDocument/2006/relationships/hyperlink" Target="http://pbs.twimg.com/profile_images/803301955913162752/AobMFOkJ_normal.jpg" TargetMode="External" /><Relationship Id="rId304" Type="http://schemas.openxmlformats.org/officeDocument/2006/relationships/hyperlink" Target="http://pbs.twimg.com/profile_images/664471103830695940/8xF54cqC_normal.png" TargetMode="External" /><Relationship Id="rId305" Type="http://schemas.openxmlformats.org/officeDocument/2006/relationships/hyperlink" Target="http://a0.twimg.com/profile_images/206873152/random_normal.jpg" TargetMode="External" /><Relationship Id="rId306" Type="http://schemas.openxmlformats.org/officeDocument/2006/relationships/hyperlink" Target="http://pbs.twimg.com/profile_images/738029739953229824/RpvygzFf_normal.jpg" TargetMode="External" /><Relationship Id="rId307" Type="http://schemas.openxmlformats.org/officeDocument/2006/relationships/hyperlink" Target="https://twitter.com/radhunair" TargetMode="External" /><Relationship Id="rId308" Type="http://schemas.openxmlformats.org/officeDocument/2006/relationships/hyperlink" Target="https://twitter.com/eddieisted" TargetMode="External" /><Relationship Id="rId309" Type="http://schemas.openxmlformats.org/officeDocument/2006/relationships/hyperlink" Target="https://twitter.com/dbarrett1" TargetMode="External" /><Relationship Id="rId310" Type="http://schemas.openxmlformats.org/officeDocument/2006/relationships/hyperlink" Target="https://twitter.com/landdoug" TargetMode="External" /><Relationship Id="rId311" Type="http://schemas.openxmlformats.org/officeDocument/2006/relationships/hyperlink" Target="https://twitter.com/execprog" TargetMode="External" /><Relationship Id="rId312" Type="http://schemas.openxmlformats.org/officeDocument/2006/relationships/hyperlink" Target="https://twitter.com/uvic" TargetMode="External" /><Relationship Id="rId313" Type="http://schemas.openxmlformats.org/officeDocument/2006/relationships/hyperlink" Target="https://twitter.com/execprogsuvic" TargetMode="External" /><Relationship Id="rId314" Type="http://schemas.openxmlformats.org/officeDocument/2006/relationships/hyperlink" Target="https://twitter.com/gustavsonuvic" TargetMode="External" /><Relationship Id="rId315" Type="http://schemas.openxmlformats.org/officeDocument/2006/relationships/hyperlink" Target="https://twitter.com/efmdnews" TargetMode="External" /><Relationship Id="rId316" Type="http://schemas.openxmlformats.org/officeDocument/2006/relationships/hyperlink" Target="https://twitter.com/kevinanselmo" TargetMode="External" /><Relationship Id="rId317" Type="http://schemas.openxmlformats.org/officeDocument/2006/relationships/hyperlink" Target="https://twitter.com/learnpatch" TargetMode="External" /><Relationship Id="rId318" Type="http://schemas.openxmlformats.org/officeDocument/2006/relationships/hyperlink" Target="https://twitter.com/dpontefract" TargetMode="External" /><Relationship Id="rId319" Type="http://schemas.openxmlformats.org/officeDocument/2006/relationships/hyperlink" Target="https://twitter.com/giambiasi" TargetMode="External" /><Relationship Id="rId320" Type="http://schemas.openxmlformats.org/officeDocument/2006/relationships/hyperlink" Target="https://twitter.com/thjeanjean" TargetMode="External" /><Relationship Id="rId321" Type="http://schemas.openxmlformats.org/officeDocument/2006/relationships/hyperlink" Target="https://twitter.com/essecknowledge" TargetMode="External" /><Relationship Id="rId322" Type="http://schemas.openxmlformats.org/officeDocument/2006/relationships/hyperlink" Target="https://twitter.com/essec" TargetMode="External" /><Relationship Id="rId323" Type="http://schemas.openxmlformats.org/officeDocument/2006/relationships/hyperlink" Target="https://twitter.com/karmenblackwood" TargetMode="External" /><Relationship Id="rId324" Type="http://schemas.openxmlformats.org/officeDocument/2006/relationships/hyperlink" Target="https://twitter.com/capilanou" TargetMode="External" /><Relationship Id="rId325" Type="http://schemas.openxmlformats.org/officeDocument/2006/relationships/hyperlink" Target="https://twitter.com/northvanrt" TargetMode="External" /><Relationship Id="rId326" Type="http://schemas.openxmlformats.org/officeDocument/2006/relationships/hyperlink" Target="https://twitter.com/capuexeced" TargetMode="External" /><Relationship Id="rId327" Type="http://schemas.openxmlformats.org/officeDocument/2006/relationships/hyperlink" Target="https://twitter.com/capu_cs" TargetMode="External" /><Relationship Id="rId328" Type="http://schemas.openxmlformats.org/officeDocument/2006/relationships/hyperlink" Target="https://twitter.com/studyatieseg" TargetMode="External" /><Relationship Id="rId329" Type="http://schemas.openxmlformats.org/officeDocument/2006/relationships/hyperlink" Target="https://twitter.com/iesegexecutive" TargetMode="External" /><Relationship Id="rId330" Type="http://schemas.openxmlformats.org/officeDocument/2006/relationships/hyperlink" Target="https://twitter.com/mick_le_priol" TargetMode="External" /><Relationship Id="rId331" Type="http://schemas.openxmlformats.org/officeDocument/2006/relationships/hyperlink" Target="https://twitter.com/libertytude" TargetMode="External" /><Relationship Id="rId332" Type="http://schemas.openxmlformats.org/officeDocument/2006/relationships/hyperlink" Target="https://twitter.com/1malachid" TargetMode="External" /><Relationship Id="rId333" Type="http://schemas.openxmlformats.org/officeDocument/2006/relationships/hyperlink" Target="https://twitter.com/telus" TargetMode="External" /><Relationship Id="rId334" Type="http://schemas.openxmlformats.org/officeDocument/2006/relationships/hyperlink" Target="https://twitter.com/funstreets" TargetMode="External" /><Relationship Id="rId335" Type="http://schemas.openxmlformats.org/officeDocument/2006/relationships/hyperlink" Target="https://twitter.com/execedcourses" TargetMode="External" /><Relationship Id="rId336" Type="http://schemas.openxmlformats.org/officeDocument/2006/relationships/hyperlink" Target="https://twitter.com/ralmahruqy" TargetMode="External" /><Relationship Id="rId337" Type="http://schemas.openxmlformats.org/officeDocument/2006/relationships/hyperlink" Target="https://twitter.com/mestresegolene" TargetMode="External" /><Relationship Id="rId338" Type="http://schemas.openxmlformats.org/officeDocument/2006/relationships/hyperlink" Target="https://twitter.com/mbruceabbott" TargetMode="External" /><Relationship Id="rId339" Type="http://schemas.openxmlformats.org/officeDocument/2006/relationships/hyperlink" Target="https://twitter.com/ajcbailey" TargetMode="External" /><Relationship Id="rId340" Type="http://schemas.openxmlformats.org/officeDocument/2006/relationships/hyperlink" Target="https://twitter.com/brian" TargetMode="External" /><Relationship Id="rId341" Type="http://schemas.openxmlformats.org/officeDocument/2006/relationships/hyperlink" Target="https://twitter.com/lt19uk" TargetMode="External" /><Relationship Id="rId342" Type="http://schemas.openxmlformats.org/officeDocument/2006/relationships/hyperlink" Target="https://twitter.com/ashridge_biz" TargetMode="External" /><Relationship Id="rId343" Type="http://schemas.openxmlformats.org/officeDocument/2006/relationships/hyperlink" Target="https://twitter.com/infonutc" TargetMode="External" /><Relationship Id="rId344" Type="http://schemas.openxmlformats.org/officeDocument/2006/relationships/hyperlink" Target="https://twitter.com/northwesternu" TargetMode="External" /><Relationship Id="rId345" Type="http://schemas.openxmlformats.org/officeDocument/2006/relationships/hyperlink" Target="https://twitter.com/northw" TargetMode="External" /><Relationship Id="rId346" Type="http://schemas.openxmlformats.org/officeDocument/2006/relationships/hyperlink" Target="https://twitter.com/just_joan" TargetMode="External" /><Relationship Id="rId347" Type="http://schemas.openxmlformats.org/officeDocument/2006/relationships/hyperlink" Target="https://twitter.com/northwesterneng" TargetMode="External" /><Relationship Id="rId348" Type="http://schemas.openxmlformats.org/officeDocument/2006/relationships/hyperlink" Target="https://twitter.com/arickeyes" TargetMode="External" /><Relationship Id="rId349" Type="http://schemas.openxmlformats.org/officeDocument/2006/relationships/hyperlink" Target="https://twitter.com/p_ensarguet" TargetMode="External" /><Relationship Id="rId350" Type="http://schemas.openxmlformats.org/officeDocument/2006/relationships/hyperlink" Target="https://twitter.com/edhecmanagement" TargetMode="External" /><Relationship Id="rId351" Type="http://schemas.openxmlformats.org/officeDocument/2006/relationships/hyperlink" Target="https://twitter.com/edhecalumni" TargetMode="External" /><Relationship Id="rId352" Type="http://schemas.openxmlformats.org/officeDocument/2006/relationships/hyperlink" Target="https://twitter.com/edhec_bschool" TargetMode="External" /><Relationship Id="rId353" Type="http://schemas.openxmlformats.org/officeDocument/2006/relationships/hyperlink" Target="https://twitter.com/aresmarchand" TargetMode="External" /><Relationship Id="rId354" Type="http://schemas.openxmlformats.org/officeDocument/2006/relationships/hyperlink" Target="https://twitter.com/leadershipqub" TargetMode="External" /><Relationship Id="rId355" Type="http://schemas.openxmlformats.org/officeDocument/2006/relationships/hyperlink" Target="https://twitter.com/endayoung" TargetMode="External" /><Relationship Id="rId356" Type="http://schemas.openxmlformats.org/officeDocument/2006/relationships/hyperlink" Target="https://twitter.com/jenpotten" TargetMode="External" /><Relationship Id="rId357" Type="http://schemas.openxmlformats.org/officeDocument/2006/relationships/hyperlink" Target="https://twitter.com/nyusternexeced" TargetMode="External" /><Relationship Id="rId358" Type="http://schemas.openxmlformats.org/officeDocument/2006/relationships/hyperlink" Target="https://twitter.com/andyf_sbs" TargetMode="External" /><Relationship Id="rId359" Type="http://schemas.openxmlformats.org/officeDocument/2006/relationships/hyperlink" Target="https://twitter.com/imiuoft" TargetMode="External" /><Relationship Id="rId360" Type="http://schemas.openxmlformats.org/officeDocument/2006/relationships/hyperlink" Target="https://twitter.com/natashawalli" TargetMode="External" /><Relationship Id="rId361" Type="http://schemas.openxmlformats.org/officeDocument/2006/relationships/hyperlink" Target="https://twitter.com/imi_execprogram" TargetMode="External" /><Relationship Id="rId362" Type="http://schemas.openxmlformats.org/officeDocument/2006/relationships/hyperlink" Target="https://twitter.com/ainsleymgm" TargetMode="External" /><Relationship Id="rId363" Type="http://schemas.openxmlformats.org/officeDocument/2006/relationships/hyperlink" Target="https://twitter.com/sbailey1" TargetMode="External" /><Relationship Id="rId364" Type="http://schemas.openxmlformats.org/officeDocument/2006/relationships/hyperlink" Target="https://twitter.com/masonexeced" TargetMode="External" /><Relationship Id="rId365" Type="http://schemas.openxmlformats.org/officeDocument/2006/relationships/hyperlink" Target="https://twitter.com/execonlineinc" TargetMode="External" /><Relationship Id="rId366" Type="http://schemas.openxmlformats.org/officeDocument/2006/relationships/hyperlink" Target="https://twitter.com/forbes" TargetMode="External" /><Relationship Id="rId367" Type="http://schemas.openxmlformats.org/officeDocument/2006/relationships/hyperlink" Target="https://twitter.com/amywrzesniewski" TargetMode="External" /><Relationship Id="rId368" Type="http://schemas.openxmlformats.org/officeDocument/2006/relationships/hyperlink" Target="https://twitter.com/yalesom" TargetMode="External" /><Relationship Id="rId369" Type="http://schemas.openxmlformats.org/officeDocument/2006/relationships/hyperlink" Target="https://twitter.com/5xtqau53tizrvv9" TargetMode="External" /><Relationship Id="rId370" Type="http://schemas.openxmlformats.org/officeDocument/2006/relationships/hyperlink" Target="https://twitter.com/diversity54" TargetMode="External" /><Relationship Id="rId371" Type="http://schemas.openxmlformats.org/officeDocument/2006/relationships/hyperlink" Target="https://twitter.com/sebastienmalot" TargetMode="External" /><Relationship Id="rId372" Type="http://schemas.openxmlformats.org/officeDocument/2006/relationships/hyperlink" Target="https://twitter.com/metoscm" TargetMode="External" /><Relationship Id="rId373" Type="http://schemas.openxmlformats.org/officeDocument/2006/relationships/hyperlink" Target="https://twitter.com/mba_buddy" TargetMode="External" /><Relationship Id="rId374" Type="http://schemas.openxmlformats.org/officeDocument/2006/relationships/hyperlink" Target="https://twitter.com/lololaff" TargetMode="External" /><Relationship Id="rId375" Type="http://schemas.openxmlformats.org/officeDocument/2006/relationships/hyperlink" Target="https://twitter.com/asma_fendri" TargetMode="External" /><Relationship Id="rId376" Type="http://schemas.openxmlformats.org/officeDocument/2006/relationships/hyperlink" Target="https://twitter.com/nicogla" TargetMode="External" /><Relationship Id="rId377" Type="http://schemas.openxmlformats.org/officeDocument/2006/relationships/hyperlink" Target="https://twitter.com/sonia_lakehal" TargetMode="External" /><Relationship Id="rId378" Type="http://schemas.openxmlformats.org/officeDocument/2006/relationships/hyperlink" Target="https://twitter.com/denneryhelene" TargetMode="External" /><Relationship Id="rId379" Type="http://schemas.openxmlformats.org/officeDocument/2006/relationships/hyperlink" Target="https://twitter.com/sz_claire" TargetMode="External" /><Relationship Id="rId380" Type="http://schemas.openxmlformats.org/officeDocument/2006/relationships/hyperlink" Target="https://twitter.com/aboulade" TargetMode="External" /><Relationship Id="rId381" Type="http://schemas.openxmlformats.org/officeDocument/2006/relationships/hyperlink" Target="https://twitter.com/essecglobalmba" TargetMode="External" /><Relationship Id="rId382" Type="http://schemas.openxmlformats.org/officeDocument/2006/relationships/hyperlink" Target="https://twitter.com/uniconexed" TargetMode="External" /><Relationship Id="rId383" Type="http://schemas.openxmlformats.org/officeDocument/2006/relationships/hyperlink" Target="https://twitter.com/msbgu" TargetMode="External" /><Relationship Id="rId384" Type="http://schemas.openxmlformats.org/officeDocument/2006/relationships/hyperlink" Target="https://twitter.com/notredame" TargetMode="External" /><Relationship Id="rId385" Type="http://schemas.openxmlformats.org/officeDocument/2006/relationships/hyperlink" Target="https://twitter.com/aldo_zaffalon" TargetMode="External" /><Relationship Id="rId386" Type="http://schemas.openxmlformats.org/officeDocument/2006/relationships/hyperlink" Target="https://twitter.com/chezhami" TargetMode="External" /><Relationship Id="rId387" Type="http://schemas.openxmlformats.org/officeDocument/2006/relationships/hyperlink" Target="https://twitter.com/cranfieldexec" TargetMode="External" /><Relationship Id="rId388" Type="http://schemas.openxmlformats.org/officeDocument/2006/relationships/hyperlink" Target="https://twitter.com/planformation" TargetMode="External" /><Relationship Id="rId389" Type="http://schemas.openxmlformats.org/officeDocument/2006/relationships/hyperlink" Target="https://twitter.com/ieseg" TargetMode="External" /><Relationship Id="rId390" Type="http://schemas.openxmlformats.org/officeDocument/2006/relationships/hyperlink" Target="https://twitter.com/betoherrador" TargetMode="External" /><Relationship Id="rId391" Type="http://schemas.openxmlformats.org/officeDocument/2006/relationships/hyperlink" Target="https://twitter.com/dardenexeced" TargetMode="External" /><Relationship Id="rId392" Type="http://schemas.openxmlformats.org/officeDocument/2006/relationships/hyperlink" Target="https://twitter.com/kelloggexeced" TargetMode="External" /><Relationship Id="rId393" Type="http://schemas.openxmlformats.org/officeDocument/2006/relationships/hyperlink" Target="https://twitter.com/www" TargetMode="External" /><Relationship Id="rId394" Type="http://schemas.openxmlformats.org/officeDocument/2006/relationships/hyperlink" Target="https://twitter.com/wharton" TargetMode="External" /><Relationship Id="rId395" Type="http://schemas.openxmlformats.org/officeDocument/2006/relationships/comments" Target="../comments2.xml" /><Relationship Id="rId396" Type="http://schemas.openxmlformats.org/officeDocument/2006/relationships/vmlDrawing" Target="../drawings/vmlDrawing2.vml" /><Relationship Id="rId397" Type="http://schemas.openxmlformats.org/officeDocument/2006/relationships/table" Target="../tables/table2.xml" /><Relationship Id="rId3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medium.com/@jurgenappelo/the-design-thinking-and-lean-startup-models-are-broken-here-is-the-innovation-vortex-43592a4414d" TargetMode="External" /><Relationship Id="rId2" Type="http://schemas.openxmlformats.org/officeDocument/2006/relationships/hyperlink" Target="https://www.hult.edu/en/executive-education/events/learning-technologies-13-14-feb/" TargetMode="External" /><Relationship Id="rId3" Type="http://schemas.openxmlformats.org/officeDocument/2006/relationships/hyperlink" Target="http://po.st/scms/OrMCe04Lcp0lOFmbAka8Um6V2jAD7SYdZTjvhHbnYZ0lOA/ywZxlV" TargetMode="External" /><Relationship Id="rId4" Type="http://schemas.openxmlformats.org/officeDocument/2006/relationships/hyperlink" Target="https://www.forbes.com/sites/tomaspremuzic/2018/12/09/talent-not-gender-should-be-the-focus-of-leadership-selection-and-development-interventions/" TargetMode="External" /><Relationship Id="rId5" Type="http://schemas.openxmlformats.org/officeDocument/2006/relationships/hyperlink" Target="https://www.forbes.fr/management/et-si-nous-valorisions-linnovation-manageriale-au-plus-pres-du-terrain/" TargetMode="External" /><Relationship Id="rId6" Type="http://schemas.openxmlformats.org/officeDocument/2006/relationships/hyperlink" Target="https://www.forbes.com/sites/forbeshumanresourcescouncil/2018/10/26/how-leaders-and-employees-should-harness-the-power-of-mentorship/" TargetMode="External" /><Relationship Id="rId7" Type="http://schemas.openxmlformats.org/officeDocument/2006/relationships/hyperlink" Target="https://www.forbes.com/sites/markmurphy/2019/01/27/are-you-managing-when-you-should-be-coaching-test-yourself-with-these-five-questions/" TargetMode="External" /><Relationship Id="rId8" Type="http://schemas.openxmlformats.org/officeDocument/2006/relationships/hyperlink" Target="https://mailchi.mp/northwestern/compass-2019-01" TargetMode="External" /><Relationship Id="rId9" Type="http://schemas.openxmlformats.org/officeDocument/2006/relationships/hyperlink" Target="http://experientialcommunications.com/launching-a-corporate-mba-program/" TargetMode="External" /><Relationship Id="rId10" Type="http://schemas.openxmlformats.org/officeDocument/2006/relationships/hyperlink" Target="http://info.essec.edu/20190216-RDS-JPO_01-Registration-news.html" TargetMode="External" /><Relationship Id="rId11" Type="http://schemas.openxmlformats.org/officeDocument/2006/relationships/hyperlink" Target="https://medium.com/@jurgenappelo/the-design-thinking-and-lean-startup-models-are-broken-here-is-the-innovation-vortex-43592a4414d" TargetMode="External" /><Relationship Id="rId12" Type="http://schemas.openxmlformats.org/officeDocument/2006/relationships/hyperlink" Target="https://www.forbes.com/sites/forbeshumanresourcescouncil/2018/10/26/how-leaders-and-employees-should-harness-the-power-of-mentorship/" TargetMode="External" /><Relationship Id="rId13" Type="http://schemas.openxmlformats.org/officeDocument/2006/relationships/hyperlink" Target="https://www.forbes.com/sites/tomaspremuzic/2018/12/09/talent-not-gender-should-be-the-focus-of-leadership-selection-and-development-interventions/" TargetMode="External" /><Relationship Id="rId14" Type="http://schemas.openxmlformats.org/officeDocument/2006/relationships/hyperlink" Target="https://www.forbes.com/sites/markmurphy/2019/01/27/are-you-managing-when-you-should-be-coaching-test-yourself-with-these-five-questions/" TargetMode="External" /><Relationship Id="rId15" Type="http://schemas.openxmlformats.org/officeDocument/2006/relationships/hyperlink" Target="https://www.fongecif-idf.fr/telechargement-dossiers-cpf-de-transition/" TargetMode="External" /><Relationship Id="rId16" Type="http://schemas.openxmlformats.org/officeDocument/2006/relationships/hyperlink" Target="https://www.moncompteactivite.gouv.fr/cpa-public/mes-droits-formation/mon-cpf-compte-personnel-de-formation/consulter-mes-droits-cpf" TargetMode="External" /><Relationship Id="rId17" Type="http://schemas.openxmlformats.org/officeDocument/2006/relationships/hyperlink" Target="https://www.inc.com/jessica-stillman/want-to-learn-faster-make-your-life-more-unpredictable.html" TargetMode="External" /><Relationship Id="rId18" Type="http://schemas.openxmlformats.org/officeDocument/2006/relationships/hyperlink" Target="https://www.forbes.fr/management/et-si-nous-valorisions-linnovation-manageriale-au-plus-pres-du-terrain/" TargetMode="External" /><Relationship Id="rId19" Type="http://schemas.openxmlformats.org/officeDocument/2006/relationships/hyperlink" Target="https://www.fastcompany.com/90302603/this-is-how-you-keep-your-most-ambitious-employees-from-leaving" TargetMode="External" /><Relationship Id="rId20" Type="http://schemas.openxmlformats.org/officeDocument/2006/relationships/hyperlink" Target="https://www.entrepreneur.com/article/321323" TargetMode="External" /><Relationship Id="rId21" Type="http://schemas.openxmlformats.org/officeDocument/2006/relationships/hyperlink" Target="http://info.essec.edu/20190216-RDS-JPO_01-Registration-news.html" TargetMode="External" /><Relationship Id="rId22" Type="http://schemas.openxmlformats.org/officeDocument/2006/relationships/hyperlink" Target="https://www.forbes.fr/management/et-si-nous-valorisions-linnovation-manageriale-au-plus-pres-du-terrain/" TargetMode="External" /><Relationship Id="rId23" Type="http://schemas.openxmlformats.org/officeDocument/2006/relationships/hyperlink" Target="https://twitter.com/essec/status/1094932813764313088" TargetMode="External" /><Relationship Id="rId24" Type="http://schemas.openxmlformats.org/officeDocument/2006/relationships/hyperlink" Target="https://www.fongecif-idf.fr/la-transformation-des-heures-du-compte-personnel-de-formation-cpf-en-euros/" TargetMode="External" /><Relationship Id="rId25" Type="http://schemas.openxmlformats.org/officeDocument/2006/relationships/hyperlink" Target="http://po.st/scms/OrMCe04Lcp0lOFmbAka8Um6V2jAD7SYdZTjvhHbnYZ0lOA/ywZxlV" TargetMode="External" /><Relationship Id="rId26" Type="http://schemas.openxmlformats.org/officeDocument/2006/relationships/hyperlink" Target="http://po.st/scms/OrMCe04Lcp0lOFmbAka8Um6V2jAD7SYdZTjvhHbnYZ0lOA/X0pav6" TargetMode="External" /><Relationship Id="rId27" Type="http://schemas.openxmlformats.org/officeDocument/2006/relationships/hyperlink" Target="http://po.st/scms/OrMCe04Lcp0lOFmbAka8Um6V2jAD7SYdZTjvhHbnYZ0lOA/VnoG1n" TargetMode="External" /><Relationship Id="rId28" Type="http://schemas.openxmlformats.org/officeDocument/2006/relationships/hyperlink" Target="http://po.st/scms/OrMCe04Lcp0lOFmbAka8Um6V2jAD7SYdZTjvhHbnYZ0lOA/fBSWq4" TargetMode="External" /><Relationship Id="rId29" Type="http://schemas.openxmlformats.org/officeDocument/2006/relationships/hyperlink" Target="http://po.st/scms/OrMCe04Lcp0lOFmbAka8Um6V2jAD7SYdZTjvhHbnYZ0lOA/EmjOcB" TargetMode="External" /><Relationship Id="rId30" Type="http://schemas.openxmlformats.org/officeDocument/2006/relationships/hyperlink" Target="http://po.st/scms/OrMCe04Lcp0lOFmbAka8Um6V2jAD7SYdZTjvhHbnYZ0lOA/PTidxs" TargetMode="External" /><Relationship Id="rId31" Type="http://schemas.openxmlformats.org/officeDocument/2006/relationships/hyperlink" Target="http://po.st/scms/OrMCe04Lcp0lOFmbAka8Um6V2jAD7SYdZTjvhHbnYZ0lOA/KQBicW" TargetMode="External" /><Relationship Id="rId32" Type="http://schemas.openxmlformats.org/officeDocument/2006/relationships/hyperlink" Target="http://po.st/scms/OrMCe04Lcp0lOFmbAka8Um6V2jAD7SYdZTjvhHbnYZ0lOA/CEsm9W" TargetMode="External" /><Relationship Id="rId33" Type="http://schemas.openxmlformats.org/officeDocument/2006/relationships/hyperlink" Target="http://po.st/scms/OrMCe04Lcp0lOFmbAka8Um6V2jAD7SYdZTjvhHbnYZ0lOA/xgkJga" TargetMode="External" /><Relationship Id="rId34" Type="http://schemas.openxmlformats.org/officeDocument/2006/relationships/hyperlink" Target="http://po.st/scms/OrMCe04Lcp0lOFmbAka8Um6V2jAD7SYdZTjvhHbnYZ0lOA/EgQw6K" TargetMode="External" /><Relationship Id="rId35" Type="http://schemas.openxmlformats.org/officeDocument/2006/relationships/hyperlink" Target="https://www.hult.edu/en/executive-education/events/learning-technologies-13-14-feb/" TargetMode="External" /><Relationship Id="rId36" Type="http://schemas.openxmlformats.org/officeDocument/2006/relationships/hyperlink" Target="https://www.hult.edu/editor/?path=en/executive-education/events/degree-apprenticeships-webinar&amp;_storyblok=513275&amp;_storyblok_c=page_execed&amp;_storyblok_tk%5bspace_id%5d=45434&amp;_storyblok_tk%5btimestamp%5d=1548857409&amp;_storyblok_tk%5btoken%5d=fed2e9e51dd232c5a74363995f6d5b62849474b3" TargetMode="External" /><Relationship Id="rId37" Type="http://schemas.openxmlformats.org/officeDocument/2006/relationships/hyperlink" Target="https://lnkd.in/gRfsJgR" TargetMode="External" /><Relationship Id="rId38" Type="http://schemas.openxmlformats.org/officeDocument/2006/relationships/hyperlink" Target="https://www.hult.edu/en/executive-education/insights/Learning-in-a-virtual-world/" TargetMode="External" /><Relationship Id="rId39" Type="http://schemas.openxmlformats.org/officeDocument/2006/relationships/hyperlink" Target="https://lnkd.in/g3HFzdt" TargetMode="External" /><Relationship Id="rId40" Type="http://schemas.openxmlformats.org/officeDocument/2006/relationships/hyperlink" Target="https://mailchi.mp/northwestern/compass-2019-01" TargetMode="External" /><Relationship Id="rId41" Type="http://schemas.openxmlformats.org/officeDocument/2006/relationships/hyperlink" Target="https://www.transportation.northwestern.edu/education/executive-education/" TargetMode="External" /><Relationship Id="rId42" Type="http://schemas.openxmlformats.org/officeDocument/2006/relationships/hyperlink" Target="http://experientialcommunications.com/launching-a-corporate-mba-program/" TargetMode="External" /><Relationship Id="rId43" Type="http://schemas.openxmlformats.org/officeDocument/2006/relationships/hyperlink" Target="https://www.forbes.com/sites/quora/2019/02/13/three-important-questions-that-can-help-you-unlock-extra-motivation-at-work/#e888ecb5ad0c" TargetMode="External" /><Relationship Id="rId44" Type="http://schemas.openxmlformats.org/officeDocument/2006/relationships/hyperlink" Target="https://executive.edhec.edu/fr/blog/developper-leadership-humain-lere-digitalisation?utm_source=Twitter&amp;utm_medium=article&amp;utm_campaign=developper-leadership-humain-lere-digitalisation-2018-12-12" TargetMode="Externa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 Id="rId5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1881</v>
      </c>
      <c r="BB2" s="13" t="s">
        <v>1911</v>
      </c>
      <c r="BC2" s="13" t="s">
        <v>1912</v>
      </c>
      <c r="BD2" s="117" t="s">
        <v>2828</v>
      </c>
      <c r="BE2" s="117" t="s">
        <v>2829</v>
      </c>
      <c r="BF2" s="117" t="s">
        <v>2830</v>
      </c>
      <c r="BG2" s="117" t="s">
        <v>2831</v>
      </c>
      <c r="BH2" s="117" t="s">
        <v>2832</v>
      </c>
      <c r="BI2" s="117" t="s">
        <v>2833</v>
      </c>
      <c r="BJ2" s="117" t="s">
        <v>2834</v>
      </c>
      <c r="BK2" s="117" t="s">
        <v>2835</v>
      </c>
      <c r="BL2" s="117" t="s">
        <v>2836</v>
      </c>
    </row>
    <row r="3" spans="1:64" ht="15" customHeight="1">
      <c r="A3" s="64" t="s">
        <v>212</v>
      </c>
      <c r="B3" s="64" t="s">
        <v>270</v>
      </c>
      <c r="C3" s="65" t="s">
        <v>2887</v>
      </c>
      <c r="D3" s="66">
        <v>3</v>
      </c>
      <c r="E3" s="67" t="s">
        <v>132</v>
      </c>
      <c r="F3" s="68">
        <v>35</v>
      </c>
      <c r="G3" s="65"/>
      <c r="H3" s="69"/>
      <c r="I3" s="70"/>
      <c r="J3" s="70"/>
      <c r="K3" s="34" t="s">
        <v>65</v>
      </c>
      <c r="L3" s="71">
        <v>3</v>
      </c>
      <c r="M3" s="71"/>
      <c r="N3" s="72"/>
      <c r="O3" s="78" t="s">
        <v>300</v>
      </c>
      <c r="P3" s="80">
        <v>43502.08394675926</v>
      </c>
      <c r="Q3" s="78" t="s">
        <v>302</v>
      </c>
      <c r="R3" s="78"/>
      <c r="S3" s="78"/>
      <c r="T3" s="78" t="s">
        <v>627</v>
      </c>
      <c r="U3" s="83" t="s">
        <v>694</v>
      </c>
      <c r="V3" s="83" t="s">
        <v>694</v>
      </c>
      <c r="W3" s="80">
        <v>43502.08394675926</v>
      </c>
      <c r="X3" s="83" t="s">
        <v>796</v>
      </c>
      <c r="Y3" s="78"/>
      <c r="Z3" s="78"/>
      <c r="AA3" s="84" t="s">
        <v>997</v>
      </c>
      <c r="AB3" s="78"/>
      <c r="AC3" s="78" t="b">
        <v>0</v>
      </c>
      <c r="AD3" s="78">
        <v>3</v>
      </c>
      <c r="AE3" s="84" t="s">
        <v>1198</v>
      </c>
      <c r="AF3" s="78" t="b">
        <v>0</v>
      </c>
      <c r="AG3" s="78" t="s">
        <v>1200</v>
      </c>
      <c r="AH3" s="78"/>
      <c r="AI3" s="84" t="s">
        <v>1198</v>
      </c>
      <c r="AJ3" s="78" t="b">
        <v>0</v>
      </c>
      <c r="AK3" s="78">
        <v>0</v>
      </c>
      <c r="AL3" s="84" t="s">
        <v>1198</v>
      </c>
      <c r="AM3" s="78" t="s">
        <v>1203</v>
      </c>
      <c r="AN3" s="78" t="b">
        <v>0</v>
      </c>
      <c r="AO3" s="84" t="s">
        <v>997</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271</v>
      </c>
      <c r="C4" s="65" t="s">
        <v>2887</v>
      </c>
      <c r="D4" s="66">
        <v>3</v>
      </c>
      <c r="E4" s="67" t="s">
        <v>132</v>
      </c>
      <c r="F4" s="68">
        <v>35</v>
      </c>
      <c r="G4" s="65"/>
      <c r="H4" s="69"/>
      <c r="I4" s="70"/>
      <c r="J4" s="70"/>
      <c r="K4" s="34" t="s">
        <v>65</v>
      </c>
      <c r="L4" s="77">
        <v>4</v>
      </c>
      <c r="M4" s="77"/>
      <c r="N4" s="72"/>
      <c r="O4" s="79" t="s">
        <v>300</v>
      </c>
      <c r="P4" s="81">
        <v>43502.08394675926</v>
      </c>
      <c r="Q4" s="79" t="s">
        <v>302</v>
      </c>
      <c r="R4" s="79"/>
      <c r="S4" s="79"/>
      <c r="T4" s="79" t="s">
        <v>627</v>
      </c>
      <c r="U4" s="82" t="s">
        <v>694</v>
      </c>
      <c r="V4" s="82" t="s">
        <v>694</v>
      </c>
      <c r="W4" s="81">
        <v>43502.08394675926</v>
      </c>
      <c r="X4" s="82" t="s">
        <v>796</v>
      </c>
      <c r="Y4" s="79"/>
      <c r="Z4" s="79"/>
      <c r="AA4" s="85" t="s">
        <v>997</v>
      </c>
      <c r="AB4" s="79"/>
      <c r="AC4" s="79" t="b">
        <v>0</v>
      </c>
      <c r="AD4" s="79">
        <v>3</v>
      </c>
      <c r="AE4" s="85" t="s">
        <v>1198</v>
      </c>
      <c r="AF4" s="79" t="b">
        <v>0</v>
      </c>
      <c r="AG4" s="79" t="s">
        <v>1200</v>
      </c>
      <c r="AH4" s="79"/>
      <c r="AI4" s="85" t="s">
        <v>1198</v>
      </c>
      <c r="AJ4" s="79" t="b">
        <v>0</v>
      </c>
      <c r="AK4" s="79">
        <v>0</v>
      </c>
      <c r="AL4" s="85" t="s">
        <v>1198</v>
      </c>
      <c r="AM4" s="79" t="s">
        <v>1203</v>
      </c>
      <c r="AN4" s="79" t="b">
        <v>0</v>
      </c>
      <c r="AO4" s="85" t="s">
        <v>997</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272</v>
      </c>
      <c r="C5" s="65" t="s">
        <v>2887</v>
      </c>
      <c r="D5" s="66">
        <v>3</v>
      </c>
      <c r="E5" s="67" t="s">
        <v>132</v>
      </c>
      <c r="F5" s="68">
        <v>35</v>
      </c>
      <c r="G5" s="65"/>
      <c r="H5" s="69"/>
      <c r="I5" s="70"/>
      <c r="J5" s="70"/>
      <c r="K5" s="34" t="s">
        <v>65</v>
      </c>
      <c r="L5" s="77">
        <v>5</v>
      </c>
      <c r="M5" s="77"/>
      <c r="N5" s="72"/>
      <c r="O5" s="79" t="s">
        <v>300</v>
      </c>
      <c r="P5" s="81">
        <v>43502.08394675926</v>
      </c>
      <c r="Q5" s="79" t="s">
        <v>302</v>
      </c>
      <c r="R5" s="79"/>
      <c r="S5" s="79"/>
      <c r="T5" s="79" t="s">
        <v>627</v>
      </c>
      <c r="U5" s="82" t="s">
        <v>694</v>
      </c>
      <c r="V5" s="82" t="s">
        <v>694</v>
      </c>
      <c r="W5" s="81">
        <v>43502.08394675926</v>
      </c>
      <c r="X5" s="82" t="s">
        <v>796</v>
      </c>
      <c r="Y5" s="79"/>
      <c r="Z5" s="79"/>
      <c r="AA5" s="85" t="s">
        <v>997</v>
      </c>
      <c r="AB5" s="79"/>
      <c r="AC5" s="79" t="b">
        <v>0</v>
      </c>
      <c r="AD5" s="79">
        <v>3</v>
      </c>
      <c r="AE5" s="85" t="s">
        <v>1198</v>
      </c>
      <c r="AF5" s="79" t="b">
        <v>0</v>
      </c>
      <c r="AG5" s="79" t="s">
        <v>1200</v>
      </c>
      <c r="AH5" s="79"/>
      <c r="AI5" s="85" t="s">
        <v>1198</v>
      </c>
      <c r="AJ5" s="79" t="b">
        <v>0</v>
      </c>
      <c r="AK5" s="79">
        <v>0</v>
      </c>
      <c r="AL5" s="85" t="s">
        <v>1198</v>
      </c>
      <c r="AM5" s="79" t="s">
        <v>1203</v>
      </c>
      <c r="AN5" s="79" t="b">
        <v>0</v>
      </c>
      <c r="AO5" s="85" t="s">
        <v>997</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212</v>
      </c>
      <c r="B6" s="64" t="s">
        <v>273</v>
      </c>
      <c r="C6" s="65" t="s">
        <v>2887</v>
      </c>
      <c r="D6" s="66">
        <v>3</v>
      </c>
      <c r="E6" s="67" t="s">
        <v>132</v>
      </c>
      <c r="F6" s="68">
        <v>35</v>
      </c>
      <c r="G6" s="65"/>
      <c r="H6" s="69"/>
      <c r="I6" s="70"/>
      <c r="J6" s="70"/>
      <c r="K6" s="34" t="s">
        <v>65</v>
      </c>
      <c r="L6" s="77">
        <v>6</v>
      </c>
      <c r="M6" s="77"/>
      <c r="N6" s="72"/>
      <c r="O6" s="79" t="s">
        <v>300</v>
      </c>
      <c r="P6" s="81">
        <v>43502.08394675926</v>
      </c>
      <c r="Q6" s="79" t="s">
        <v>302</v>
      </c>
      <c r="R6" s="79"/>
      <c r="S6" s="79"/>
      <c r="T6" s="79" t="s">
        <v>627</v>
      </c>
      <c r="U6" s="82" t="s">
        <v>694</v>
      </c>
      <c r="V6" s="82" t="s">
        <v>694</v>
      </c>
      <c r="W6" s="81">
        <v>43502.08394675926</v>
      </c>
      <c r="X6" s="82" t="s">
        <v>796</v>
      </c>
      <c r="Y6" s="79"/>
      <c r="Z6" s="79"/>
      <c r="AA6" s="85" t="s">
        <v>997</v>
      </c>
      <c r="AB6" s="79"/>
      <c r="AC6" s="79" t="b">
        <v>0</v>
      </c>
      <c r="AD6" s="79">
        <v>3</v>
      </c>
      <c r="AE6" s="85" t="s">
        <v>1198</v>
      </c>
      <c r="AF6" s="79" t="b">
        <v>0</v>
      </c>
      <c r="AG6" s="79" t="s">
        <v>1200</v>
      </c>
      <c r="AH6" s="79"/>
      <c r="AI6" s="85" t="s">
        <v>1198</v>
      </c>
      <c r="AJ6" s="79" t="b">
        <v>0</v>
      </c>
      <c r="AK6" s="79">
        <v>0</v>
      </c>
      <c r="AL6" s="85" t="s">
        <v>1198</v>
      </c>
      <c r="AM6" s="79" t="s">
        <v>1203</v>
      </c>
      <c r="AN6" s="79" t="b">
        <v>0</v>
      </c>
      <c r="AO6" s="85" t="s">
        <v>997</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212</v>
      </c>
      <c r="B7" s="64" t="s">
        <v>274</v>
      </c>
      <c r="C7" s="65" t="s">
        <v>2887</v>
      </c>
      <c r="D7" s="66">
        <v>3</v>
      </c>
      <c r="E7" s="67" t="s">
        <v>132</v>
      </c>
      <c r="F7" s="68">
        <v>35</v>
      </c>
      <c r="G7" s="65"/>
      <c r="H7" s="69"/>
      <c r="I7" s="70"/>
      <c r="J7" s="70"/>
      <c r="K7" s="34" t="s">
        <v>65</v>
      </c>
      <c r="L7" s="77">
        <v>7</v>
      </c>
      <c r="M7" s="77"/>
      <c r="N7" s="72"/>
      <c r="O7" s="79" t="s">
        <v>300</v>
      </c>
      <c r="P7" s="81">
        <v>43502.08394675926</v>
      </c>
      <c r="Q7" s="79" t="s">
        <v>302</v>
      </c>
      <c r="R7" s="79"/>
      <c r="S7" s="79"/>
      <c r="T7" s="79" t="s">
        <v>627</v>
      </c>
      <c r="U7" s="82" t="s">
        <v>694</v>
      </c>
      <c r="V7" s="82" t="s">
        <v>694</v>
      </c>
      <c r="W7" s="81">
        <v>43502.08394675926</v>
      </c>
      <c r="X7" s="82" t="s">
        <v>796</v>
      </c>
      <c r="Y7" s="79"/>
      <c r="Z7" s="79"/>
      <c r="AA7" s="85" t="s">
        <v>997</v>
      </c>
      <c r="AB7" s="79"/>
      <c r="AC7" s="79" t="b">
        <v>0</v>
      </c>
      <c r="AD7" s="79">
        <v>3</v>
      </c>
      <c r="AE7" s="85" t="s">
        <v>1198</v>
      </c>
      <c r="AF7" s="79" t="b">
        <v>0</v>
      </c>
      <c r="AG7" s="79" t="s">
        <v>1200</v>
      </c>
      <c r="AH7" s="79"/>
      <c r="AI7" s="85" t="s">
        <v>1198</v>
      </c>
      <c r="AJ7" s="79" t="b">
        <v>0</v>
      </c>
      <c r="AK7" s="79">
        <v>0</v>
      </c>
      <c r="AL7" s="85" t="s">
        <v>1198</v>
      </c>
      <c r="AM7" s="79" t="s">
        <v>1203</v>
      </c>
      <c r="AN7" s="79" t="b">
        <v>0</v>
      </c>
      <c r="AO7" s="85" t="s">
        <v>997</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212</v>
      </c>
      <c r="B8" s="64" t="s">
        <v>275</v>
      </c>
      <c r="C8" s="65" t="s">
        <v>2887</v>
      </c>
      <c r="D8" s="66">
        <v>3</v>
      </c>
      <c r="E8" s="67" t="s">
        <v>132</v>
      </c>
      <c r="F8" s="68">
        <v>35</v>
      </c>
      <c r="G8" s="65"/>
      <c r="H8" s="69"/>
      <c r="I8" s="70"/>
      <c r="J8" s="70"/>
      <c r="K8" s="34" t="s">
        <v>65</v>
      </c>
      <c r="L8" s="77">
        <v>8</v>
      </c>
      <c r="M8" s="77"/>
      <c r="N8" s="72"/>
      <c r="O8" s="79" t="s">
        <v>300</v>
      </c>
      <c r="P8" s="81">
        <v>43502.08394675926</v>
      </c>
      <c r="Q8" s="79" t="s">
        <v>302</v>
      </c>
      <c r="R8" s="79"/>
      <c r="S8" s="79"/>
      <c r="T8" s="79" t="s">
        <v>627</v>
      </c>
      <c r="U8" s="82" t="s">
        <v>694</v>
      </c>
      <c r="V8" s="82" t="s">
        <v>694</v>
      </c>
      <c r="W8" s="81">
        <v>43502.08394675926</v>
      </c>
      <c r="X8" s="82" t="s">
        <v>796</v>
      </c>
      <c r="Y8" s="79"/>
      <c r="Z8" s="79"/>
      <c r="AA8" s="85" t="s">
        <v>997</v>
      </c>
      <c r="AB8" s="79"/>
      <c r="AC8" s="79" t="b">
        <v>0</v>
      </c>
      <c r="AD8" s="79">
        <v>3</v>
      </c>
      <c r="AE8" s="85" t="s">
        <v>1198</v>
      </c>
      <c r="AF8" s="79" t="b">
        <v>0</v>
      </c>
      <c r="AG8" s="79" t="s">
        <v>1200</v>
      </c>
      <c r="AH8" s="79"/>
      <c r="AI8" s="85" t="s">
        <v>1198</v>
      </c>
      <c r="AJ8" s="79" t="b">
        <v>0</v>
      </c>
      <c r="AK8" s="79">
        <v>0</v>
      </c>
      <c r="AL8" s="85" t="s">
        <v>1198</v>
      </c>
      <c r="AM8" s="79" t="s">
        <v>1203</v>
      </c>
      <c r="AN8" s="79" t="b">
        <v>0</v>
      </c>
      <c r="AO8" s="85" t="s">
        <v>997</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212</v>
      </c>
      <c r="B9" s="64" t="s">
        <v>276</v>
      </c>
      <c r="C9" s="65" t="s">
        <v>2887</v>
      </c>
      <c r="D9" s="66">
        <v>3</v>
      </c>
      <c r="E9" s="67" t="s">
        <v>132</v>
      </c>
      <c r="F9" s="68">
        <v>35</v>
      </c>
      <c r="G9" s="65"/>
      <c r="H9" s="69"/>
      <c r="I9" s="70"/>
      <c r="J9" s="70"/>
      <c r="K9" s="34" t="s">
        <v>65</v>
      </c>
      <c r="L9" s="77">
        <v>9</v>
      </c>
      <c r="M9" s="77"/>
      <c r="N9" s="72"/>
      <c r="O9" s="79" t="s">
        <v>300</v>
      </c>
      <c r="P9" s="81">
        <v>43502.08394675926</v>
      </c>
      <c r="Q9" s="79" t="s">
        <v>302</v>
      </c>
      <c r="R9" s="79"/>
      <c r="S9" s="79"/>
      <c r="T9" s="79" t="s">
        <v>627</v>
      </c>
      <c r="U9" s="82" t="s">
        <v>694</v>
      </c>
      <c r="V9" s="82" t="s">
        <v>694</v>
      </c>
      <c r="W9" s="81">
        <v>43502.08394675926</v>
      </c>
      <c r="X9" s="82" t="s">
        <v>796</v>
      </c>
      <c r="Y9" s="79"/>
      <c r="Z9" s="79"/>
      <c r="AA9" s="85" t="s">
        <v>997</v>
      </c>
      <c r="AB9" s="79"/>
      <c r="AC9" s="79" t="b">
        <v>0</v>
      </c>
      <c r="AD9" s="79">
        <v>3</v>
      </c>
      <c r="AE9" s="85" t="s">
        <v>1198</v>
      </c>
      <c r="AF9" s="79" t="b">
        <v>0</v>
      </c>
      <c r="AG9" s="79" t="s">
        <v>1200</v>
      </c>
      <c r="AH9" s="79"/>
      <c r="AI9" s="85" t="s">
        <v>1198</v>
      </c>
      <c r="AJ9" s="79" t="b">
        <v>0</v>
      </c>
      <c r="AK9" s="79">
        <v>0</v>
      </c>
      <c r="AL9" s="85" t="s">
        <v>1198</v>
      </c>
      <c r="AM9" s="79" t="s">
        <v>1203</v>
      </c>
      <c r="AN9" s="79" t="b">
        <v>0</v>
      </c>
      <c r="AO9" s="85" t="s">
        <v>997</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3</v>
      </c>
      <c r="BE9" s="49">
        <v>12.5</v>
      </c>
      <c r="BF9" s="48">
        <v>0</v>
      </c>
      <c r="BG9" s="49">
        <v>0</v>
      </c>
      <c r="BH9" s="48">
        <v>0</v>
      </c>
      <c r="BI9" s="49">
        <v>0</v>
      </c>
      <c r="BJ9" s="48">
        <v>21</v>
      </c>
      <c r="BK9" s="49">
        <v>87.5</v>
      </c>
      <c r="BL9" s="48">
        <v>24</v>
      </c>
    </row>
    <row r="10" spans="1:64" ht="15">
      <c r="A10" s="64" t="s">
        <v>213</v>
      </c>
      <c r="B10" s="64" t="s">
        <v>223</v>
      </c>
      <c r="C10" s="65" t="s">
        <v>2887</v>
      </c>
      <c r="D10" s="66">
        <v>3</v>
      </c>
      <c r="E10" s="67" t="s">
        <v>132</v>
      </c>
      <c r="F10" s="68">
        <v>35</v>
      </c>
      <c r="G10" s="65"/>
      <c r="H10" s="69"/>
      <c r="I10" s="70"/>
      <c r="J10" s="70"/>
      <c r="K10" s="34" t="s">
        <v>65</v>
      </c>
      <c r="L10" s="77">
        <v>10</v>
      </c>
      <c r="M10" s="77"/>
      <c r="N10" s="72"/>
      <c r="O10" s="79" t="s">
        <v>300</v>
      </c>
      <c r="P10" s="81">
        <v>43502.39376157407</v>
      </c>
      <c r="Q10" s="79" t="s">
        <v>303</v>
      </c>
      <c r="R10" s="79"/>
      <c r="S10" s="79"/>
      <c r="T10" s="79"/>
      <c r="U10" s="79"/>
      <c r="V10" s="82" t="s">
        <v>746</v>
      </c>
      <c r="W10" s="81">
        <v>43502.39376157407</v>
      </c>
      <c r="X10" s="82" t="s">
        <v>797</v>
      </c>
      <c r="Y10" s="79"/>
      <c r="Z10" s="79"/>
      <c r="AA10" s="85" t="s">
        <v>998</v>
      </c>
      <c r="AB10" s="79"/>
      <c r="AC10" s="79" t="b">
        <v>0</v>
      </c>
      <c r="AD10" s="79">
        <v>0</v>
      </c>
      <c r="AE10" s="85" t="s">
        <v>1198</v>
      </c>
      <c r="AF10" s="79" t="b">
        <v>0</v>
      </c>
      <c r="AG10" s="79" t="s">
        <v>1200</v>
      </c>
      <c r="AH10" s="79"/>
      <c r="AI10" s="85" t="s">
        <v>1198</v>
      </c>
      <c r="AJ10" s="79" t="b">
        <v>0</v>
      </c>
      <c r="AK10" s="79">
        <v>1</v>
      </c>
      <c r="AL10" s="85" t="s">
        <v>1010</v>
      </c>
      <c r="AM10" s="79" t="s">
        <v>1204</v>
      </c>
      <c r="AN10" s="79" t="b">
        <v>0</v>
      </c>
      <c r="AO10" s="85" t="s">
        <v>1010</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1</v>
      </c>
      <c r="BE10" s="49">
        <v>4.545454545454546</v>
      </c>
      <c r="BF10" s="48">
        <v>0</v>
      </c>
      <c r="BG10" s="49">
        <v>0</v>
      </c>
      <c r="BH10" s="48">
        <v>0</v>
      </c>
      <c r="BI10" s="49">
        <v>0</v>
      </c>
      <c r="BJ10" s="48">
        <v>21</v>
      </c>
      <c r="BK10" s="49">
        <v>95.45454545454545</v>
      </c>
      <c r="BL10" s="48">
        <v>22</v>
      </c>
    </row>
    <row r="11" spans="1:64" ht="15">
      <c r="A11" s="64" t="s">
        <v>214</v>
      </c>
      <c r="B11" s="64" t="s">
        <v>277</v>
      </c>
      <c r="C11" s="65" t="s">
        <v>2887</v>
      </c>
      <c r="D11" s="66">
        <v>3</v>
      </c>
      <c r="E11" s="67" t="s">
        <v>132</v>
      </c>
      <c r="F11" s="68">
        <v>35</v>
      </c>
      <c r="G11" s="65"/>
      <c r="H11" s="69"/>
      <c r="I11" s="70"/>
      <c r="J11" s="70"/>
      <c r="K11" s="34" t="s">
        <v>65</v>
      </c>
      <c r="L11" s="77">
        <v>11</v>
      </c>
      <c r="M11" s="77"/>
      <c r="N11" s="72"/>
      <c r="O11" s="79" t="s">
        <v>300</v>
      </c>
      <c r="P11" s="81">
        <v>43502.427152777775</v>
      </c>
      <c r="Q11" s="79" t="s">
        <v>304</v>
      </c>
      <c r="R11" s="82" t="s">
        <v>481</v>
      </c>
      <c r="S11" s="79" t="s">
        <v>594</v>
      </c>
      <c r="T11" s="79" t="s">
        <v>628</v>
      </c>
      <c r="U11" s="79"/>
      <c r="V11" s="82" t="s">
        <v>747</v>
      </c>
      <c r="W11" s="81">
        <v>43502.427152777775</v>
      </c>
      <c r="X11" s="82" t="s">
        <v>798</v>
      </c>
      <c r="Y11" s="79"/>
      <c r="Z11" s="79"/>
      <c r="AA11" s="85" t="s">
        <v>999</v>
      </c>
      <c r="AB11" s="79"/>
      <c r="AC11" s="79" t="b">
        <v>0</v>
      </c>
      <c r="AD11" s="79">
        <v>1</v>
      </c>
      <c r="AE11" s="85" t="s">
        <v>1198</v>
      </c>
      <c r="AF11" s="79" t="b">
        <v>0</v>
      </c>
      <c r="AG11" s="79" t="s">
        <v>1200</v>
      </c>
      <c r="AH11" s="79"/>
      <c r="AI11" s="85" t="s">
        <v>1198</v>
      </c>
      <c r="AJ11" s="79" t="b">
        <v>0</v>
      </c>
      <c r="AK11" s="79">
        <v>0</v>
      </c>
      <c r="AL11" s="85" t="s">
        <v>1198</v>
      </c>
      <c r="AM11" s="79" t="s">
        <v>1205</v>
      </c>
      <c r="AN11" s="79" t="b">
        <v>0</v>
      </c>
      <c r="AO11" s="85" t="s">
        <v>999</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v>1</v>
      </c>
      <c r="BE11" s="49">
        <v>2.5641025641025643</v>
      </c>
      <c r="BF11" s="48">
        <v>0</v>
      </c>
      <c r="BG11" s="49">
        <v>0</v>
      </c>
      <c r="BH11" s="48">
        <v>0</v>
      </c>
      <c r="BI11" s="49">
        <v>0</v>
      </c>
      <c r="BJ11" s="48">
        <v>38</v>
      </c>
      <c r="BK11" s="49">
        <v>97.43589743589743</v>
      </c>
      <c r="BL11" s="48">
        <v>39</v>
      </c>
    </row>
    <row r="12" spans="1:64" ht="15">
      <c r="A12" s="64" t="s">
        <v>214</v>
      </c>
      <c r="B12" s="64" t="s">
        <v>223</v>
      </c>
      <c r="C12" s="65" t="s">
        <v>2887</v>
      </c>
      <c r="D12" s="66">
        <v>3</v>
      </c>
      <c r="E12" s="67" t="s">
        <v>132</v>
      </c>
      <c r="F12" s="68">
        <v>35</v>
      </c>
      <c r="G12" s="65"/>
      <c r="H12" s="69"/>
      <c r="I12" s="70"/>
      <c r="J12" s="70"/>
      <c r="K12" s="34" t="s">
        <v>65</v>
      </c>
      <c r="L12" s="77">
        <v>12</v>
      </c>
      <c r="M12" s="77"/>
      <c r="N12" s="72"/>
      <c r="O12" s="79" t="s">
        <v>300</v>
      </c>
      <c r="P12" s="81">
        <v>43502.427152777775</v>
      </c>
      <c r="Q12" s="79" t="s">
        <v>304</v>
      </c>
      <c r="R12" s="82" t="s">
        <v>481</v>
      </c>
      <c r="S12" s="79" t="s">
        <v>594</v>
      </c>
      <c r="T12" s="79" t="s">
        <v>628</v>
      </c>
      <c r="U12" s="79"/>
      <c r="V12" s="82" t="s">
        <v>747</v>
      </c>
      <c r="W12" s="81">
        <v>43502.427152777775</v>
      </c>
      <c r="X12" s="82" t="s">
        <v>798</v>
      </c>
      <c r="Y12" s="79"/>
      <c r="Z12" s="79"/>
      <c r="AA12" s="85" t="s">
        <v>999</v>
      </c>
      <c r="AB12" s="79"/>
      <c r="AC12" s="79" t="b">
        <v>0</v>
      </c>
      <c r="AD12" s="79">
        <v>1</v>
      </c>
      <c r="AE12" s="85" t="s">
        <v>1198</v>
      </c>
      <c r="AF12" s="79" t="b">
        <v>0</v>
      </c>
      <c r="AG12" s="79" t="s">
        <v>1200</v>
      </c>
      <c r="AH12" s="79"/>
      <c r="AI12" s="85" t="s">
        <v>1198</v>
      </c>
      <c r="AJ12" s="79" t="b">
        <v>0</v>
      </c>
      <c r="AK12" s="79">
        <v>0</v>
      </c>
      <c r="AL12" s="85" t="s">
        <v>1198</v>
      </c>
      <c r="AM12" s="79" t="s">
        <v>1205</v>
      </c>
      <c r="AN12" s="79" t="b">
        <v>0</v>
      </c>
      <c r="AO12" s="85" t="s">
        <v>999</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c r="BE12" s="49"/>
      <c r="BF12" s="48"/>
      <c r="BG12" s="49"/>
      <c r="BH12" s="48"/>
      <c r="BI12" s="49"/>
      <c r="BJ12" s="48"/>
      <c r="BK12" s="49"/>
      <c r="BL12" s="48"/>
    </row>
    <row r="13" spans="1:64" ht="15">
      <c r="A13" s="64" t="s">
        <v>215</v>
      </c>
      <c r="B13" s="64" t="s">
        <v>268</v>
      </c>
      <c r="C13" s="65" t="s">
        <v>2887</v>
      </c>
      <c r="D13" s="66">
        <v>3</v>
      </c>
      <c r="E13" s="67" t="s">
        <v>132</v>
      </c>
      <c r="F13" s="68">
        <v>35</v>
      </c>
      <c r="G13" s="65"/>
      <c r="H13" s="69"/>
      <c r="I13" s="70"/>
      <c r="J13" s="70"/>
      <c r="K13" s="34" t="s">
        <v>65</v>
      </c>
      <c r="L13" s="77">
        <v>13</v>
      </c>
      <c r="M13" s="77"/>
      <c r="N13" s="72"/>
      <c r="O13" s="79" t="s">
        <v>300</v>
      </c>
      <c r="P13" s="81">
        <v>43502.43313657407</v>
      </c>
      <c r="Q13" s="79" t="s">
        <v>305</v>
      </c>
      <c r="R13" s="82" t="s">
        <v>482</v>
      </c>
      <c r="S13" s="79" t="s">
        <v>595</v>
      </c>
      <c r="T13" s="79" t="s">
        <v>629</v>
      </c>
      <c r="U13" s="79"/>
      <c r="V13" s="82" t="s">
        <v>748</v>
      </c>
      <c r="W13" s="81">
        <v>43502.43313657407</v>
      </c>
      <c r="X13" s="82" t="s">
        <v>799</v>
      </c>
      <c r="Y13" s="79"/>
      <c r="Z13" s="79"/>
      <c r="AA13" s="85" t="s">
        <v>1000</v>
      </c>
      <c r="AB13" s="79"/>
      <c r="AC13" s="79" t="b">
        <v>0</v>
      </c>
      <c r="AD13" s="79">
        <v>0</v>
      </c>
      <c r="AE13" s="85" t="s">
        <v>1198</v>
      </c>
      <c r="AF13" s="79" t="b">
        <v>0</v>
      </c>
      <c r="AG13" s="79" t="s">
        <v>1200</v>
      </c>
      <c r="AH13" s="79"/>
      <c r="AI13" s="85" t="s">
        <v>1198</v>
      </c>
      <c r="AJ13" s="79" t="b">
        <v>0</v>
      </c>
      <c r="AK13" s="79">
        <v>2</v>
      </c>
      <c r="AL13" s="85" t="s">
        <v>1106</v>
      </c>
      <c r="AM13" s="79" t="s">
        <v>1203</v>
      </c>
      <c r="AN13" s="79" t="b">
        <v>0</v>
      </c>
      <c r="AO13" s="85" t="s">
        <v>1106</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11.764705882352942</v>
      </c>
      <c r="BF13" s="48">
        <v>1</v>
      </c>
      <c r="BG13" s="49">
        <v>5.882352941176471</v>
      </c>
      <c r="BH13" s="48">
        <v>0</v>
      </c>
      <c r="BI13" s="49">
        <v>0</v>
      </c>
      <c r="BJ13" s="48">
        <v>14</v>
      </c>
      <c r="BK13" s="49">
        <v>82.3529411764706</v>
      </c>
      <c r="BL13" s="48">
        <v>17</v>
      </c>
    </row>
    <row r="14" spans="1:64" ht="15">
      <c r="A14" s="64" t="s">
        <v>216</v>
      </c>
      <c r="B14" s="64" t="s">
        <v>256</v>
      </c>
      <c r="C14" s="65" t="s">
        <v>2887</v>
      </c>
      <c r="D14" s="66">
        <v>3</v>
      </c>
      <c r="E14" s="67" t="s">
        <v>132</v>
      </c>
      <c r="F14" s="68">
        <v>35</v>
      </c>
      <c r="G14" s="65"/>
      <c r="H14" s="69"/>
      <c r="I14" s="70"/>
      <c r="J14" s="70"/>
      <c r="K14" s="34" t="s">
        <v>65</v>
      </c>
      <c r="L14" s="77">
        <v>14</v>
      </c>
      <c r="M14" s="77"/>
      <c r="N14" s="72"/>
      <c r="O14" s="79" t="s">
        <v>300</v>
      </c>
      <c r="P14" s="81">
        <v>43502.54056712963</v>
      </c>
      <c r="Q14" s="79" t="s">
        <v>306</v>
      </c>
      <c r="R14" s="79"/>
      <c r="S14" s="79"/>
      <c r="T14" s="79" t="s">
        <v>630</v>
      </c>
      <c r="U14" s="79"/>
      <c r="V14" s="82" t="s">
        <v>749</v>
      </c>
      <c r="W14" s="81">
        <v>43502.54056712963</v>
      </c>
      <c r="X14" s="82" t="s">
        <v>800</v>
      </c>
      <c r="Y14" s="79"/>
      <c r="Z14" s="79"/>
      <c r="AA14" s="85" t="s">
        <v>1001</v>
      </c>
      <c r="AB14" s="79"/>
      <c r="AC14" s="79" t="b">
        <v>0</v>
      </c>
      <c r="AD14" s="79">
        <v>0</v>
      </c>
      <c r="AE14" s="85" t="s">
        <v>1198</v>
      </c>
      <c r="AF14" s="79" t="b">
        <v>0</v>
      </c>
      <c r="AG14" s="79" t="s">
        <v>1201</v>
      </c>
      <c r="AH14" s="79"/>
      <c r="AI14" s="85" t="s">
        <v>1198</v>
      </c>
      <c r="AJ14" s="79" t="b">
        <v>0</v>
      </c>
      <c r="AK14" s="79">
        <v>1</v>
      </c>
      <c r="AL14" s="85" t="s">
        <v>1078</v>
      </c>
      <c r="AM14" s="79" t="s">
        <v>1204</v>
      </c>
      <c r="AN14" s="79" t="b">
        <v>0</v>
      </c>
      <c r="AO14" s="85" t="s">
        <v>1078</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0</v>
      </c>
      <c r="BE14" s="49">
        <v>0</v>
      </c>
      <c r="BF14" s="48">
        <v>0</v>
      </c>
      <c r="BG14" s="49">
        <v>0</v>
      </c>
      <c r="BH14" s="48">
        <v>0</v>
      </c>
      <c r="BI14" s="49">
        <v>0</v>
      </c>
      <c r="BJ14" s="48">
        <v>22</v>
      </c>
      <c r="BK14" s="49">
        <v>100</v>
      </c>
      <c r="BL14" s="48">
        <v>22</v>
      </c>
    </row>
    <row r="15" spans="1:64" ht="15">
      <c r="A15" s="64" t="s">
        <v>217</v>
      </c>
      <c r="B15" s="64" t="s">
        <v>278</v>
      </c>
      <c r="C15" s="65" t="s">
        <v>2887</v>
      </c>
      <c r="D15" s="66">
        <v>3</v>
      </c>
      <c r="E15" s="67" t="s">
        <v>132</v>
      </c>
      <c r="F15" s="68">
        <v>35</v>
      </c>
      <c r="G15" s="65"/>
      <c r="H15" s="69"/>
      <c r="I15" s="70"/>
      <c r="J15" s="70"/>
      <c r="K15" s="34" t="s">
        <v>65</v>
      </c>
      <c r="L15" s="77">
        <v>15</v>
      </c>
      <c r="M15" s="77"/>
      <c r="N15" s="72"/>
      <c r="O15" s="79" t="s">
        <v>300</v>
      </c>
      <c r="P15" s="81">
        <v>43502.932962962965</v>
      </c>
      <c r="Q15" s="79" t="s">
        <v>307</v>
      </c>
      <c r="R15" s="79"/>
      <c r="S15" s="79"/>
      <c r="T15" s="79" t="s">
        <v>631</v>
      </c>
      <c r="U15" s="82" t="s">
        <v>695</v>
      </c>
      <c r="V15" s="82" t="s">
        <v>695</v>
      </c>
      <c r="W15" s="81">
        <v>43502.932962962965</v>
      </c>
      <c r="X15" s="82" t="s">
        <v>801</v>
      </c>
      <c r="Y15" s="79"/>
      <c r="Z15" s="79"/>
      <c r="AA15" s="85" t="s">
        <v>1002</v>
      </c>
      <c r="AB15" s="79"/>
      <c r="AC15" s="79" t="b">
        <v>0</v>
      </c>
      <c r="AD15" s="79">
        <v>0</v>
      </c>
      <c r="AE15" s="85" t="s">
        <v>1198</v>
      </c>
      <c r="AF15" s="79" t="b">
        <v>0</v>
      </c>
      <c r="AG15" s="79" t="s">
        <v>1200</v>
      </c>
      <c r="AH15" s="79"/>
      <c r="AI15" s="85" t="s">
        <v>1198</v>
      </c>
      <c r="AJ15" s="79" t="b">
        <v>0</v>
      </c>
      <c r="AK15" s="79">
        <v>1</v>
      </c>
      <c r="AL15" s="85" t="s">
        <v>1198</v>
      </c>
      <c r="AM15" s="79" t="s">
        <v>1206</v>
      </c>
      <c r="AN15" s="79" t="b">
        <v>0</v>
      </c>
      <c r="AO15" s="85" t="s">
        <v>1002</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218</v>
      </c>
      <c r="B16" s="64" t="s">
        <v>278</v>
      </c>
      <c r="C16" s="65" t="s">
        <v>2887</v>
      </c>
      <c r="D16" s="66">
        <v>3</v>
      </c>
      <c r="E16" s="67" t="s">
        <v>132</v>
      </c>
      <c r="F16" s="68">
        <v>35</v>
      </c>
      <c r="G16" s="65"/>
      <c r="H16" s="69"/>
      <c r="I16" s="70"/>
      <c r="J16" s="70"/>
      <c r="K16" s="34" t="s">
        <v>65</v>
      </c>
      <c r="L16" s="77">
        <v>16</v>
      </c>
      <c r="M16" s="77"/>
      <c r="N16" s="72"/>
      <c r="O16" s="79" t="s">
        <v>300</v>
      </c>
      <c r="P16" s="81">
        <v>43502.933391203704</v>
      </c>
      <c r="Q16" s="79" t="s">
        <v>308</v>
      </c>
      <c r="R16" s="79"/>
      <c r="S16" s="79"/>
      <c r="T16" s="79"/>
      <c r="U16" s="79"/>
      <c r="V16" s="82" t="s">
        <v>750</v>
      </c>
      <c r="W16" s="81">
        <v>43502.933391203704</v>
      </c>
      <c r="X16" s="82" t="s">
        <v>802</v>
      </c>
      <c r="Y16" s="79"/>
      <c r="Z16" s="79"/>
      <c r="AA16" s="85" t="s">
        <v>1003</v>
      </c>
      <c r="AB16" s="79"/>
      <c r="AC16" s="79" t="b">
        <v>0</v>
      </c>
      <c r="AD16" s="79">
        <v>0</v>
      </c>
      <c r="AE16" s="85" t="s">
        <v>1198</v>
      </c>
      <c r="AF16" s="79" t="b">
        <v>0</v>
      </c>
      <c r="AG16" s="79" t="s">
        <v>1200</v>
      </c>
      <c r="AH16" s="79"/>
      <c r="AI16" s="85" t="s">
        <v>1198</v>
      </c>
      <c r="AJ16" s="79" t="b">
        <v>0</v>
      </c>
      <c r="AK16" s="79">
        <v>1</v>
      </c>
      <c r="AL16" s="85" t="s">
        <v>1002</v>
      </c>
      <c r="AM16" s="79" t="s">
        <v>1207</v>
      </c>
      <c r="AN16" s="79" t="b">
        <v>0</v>
      </c>
      <c r="AO16" s="85" t="s">
        <v>1002</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c r="BE16" s="49"/>
      <c r="BF16" s="48"/>
      <c r="BG16" s="49"/>
      <c r="BH16" s="48"/>
      <c r="BI16" s="49"/>
      <c r="BJ16" s="48"/>
      <c r="BK16" s="49"/>
      <c r="BL16" s="48"/>
    </row>
    <row r="17" spans="1:64" ht="15">
      <c r="A17" s="64" t="s">
        <v>217</v>
      </c>
      <c r="B17" s="64" t="s">
        <v>279</v>
      </c>
      <c r="C17" s="65" t="s">
        <v>2887</v>
      </c>
      <c r="D17" s="66">
        <v>3</v>
      </c>
      <c r="E17" s="67" t="s">
        <v>132</v>
      </c>
      <c r="F17" s="68">
        <v>35</v>
      </c>
      <c r="G17" s="65"/>
      <c r="H17" s="69"/>
      <c r="I17" s="70"/>
      <c r="J17" s="70"/>
      <c r="K17" s="34" t="s">
        <v>65</v>
      </c>
      <c r="L17" s="77">
        <v>17</v>
      </c>
      <c r="M17" s="77"/>
      <c r="N17" s="72"/>
      <c r="O17" s="79" t="s">
        <v>300</v>
      </c>
      <c r="P17" s="81">
        <v>43502.932962962965</v>
      </c>
      <c r="Q17" s="79" t="s">
        <v>307</v>
      </c>
      <c r="R17" s="79"/>
      <c r="S17" s="79"/>
      <c r="T17" s="79" t="s">
        <v>631</v>
      </c>
      <c r="U17" s="82" t="s">
        <v>695</v>
      </c>
      <c r="V17" s="82" t="s">
        <v>695</v>
      </c>
      <c r="W17" s="81">
        <v>43502.932962962965</v>
      </c>
      <c r="X17" s="82" t="s">
        <v>801</v>
      </c>
      <c r="Y17" s="79"/>
      <c r="Z17" s="79"/>
      <c r="AA17" s="85" t="s">
        <v>1002</v>
      </c>
      <c r="AB17" s="79"/>
      <c r="AC17" s="79" t="b">
        <v>0</v>
      </c>
      <c r="AD17" s="79">
        <v>0</v>
      </c>
      <c r="AE17" s="85" t="s">
        <v>1198</v>
      </c>
      <c r="AF17" s="79" t="b">
        <v>0</v>
      </c>
      <c r="AG17" s="79" t="s">
        <v>1200</v>
      </c>
      <c r="AH17" s="79"/>
      <c r="AI17" s="85" t="s">
        <v>1198</v>
      </c>
      <c r="AJ17" s="79" t="b">
        <v>0</v>
      </c>
      <c r="AK17" s="79">
        <v>1</v>
      </c>
      <c r="AL17" s="85" t="s">
        <v>1198</v>
      </c>
      <c r="AM17" s="79" t="s">
        <v>1206</v>
      </c>
      <c r="AN17" s="79" t="b">
        <v>0</v>
      </c>
      <c r="AO17" s="85" t="s">
        <v>1002</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8</v>
      </c>
      <c r="BD17" s="48"/>
      <c r="BE17" s="49"/>
      <c r="BF17" s="48"/>
      <c r="BG17" s="49"/>
      <c r="BH17" s="48"/>
      <c r="BI17" s="49"/>
      <c r="BJ17" s="48"/>
      <c r="BK17" s="49"/>
      <c r="BL17" s="48"/>
    </row>
    <row r="18" spans="1:64" ht="15">
      <c r="A18" s="64" t="s">
        <v>218</v>
      </c>
      <c r="B18" s="64" t="s">
        <v>279</v>
      </c>
      <c r="C18" s="65" t="s">
        <v>2887</v>
      </c>
      <c r="D18" s="66">
        <v>3</v>
      </c>
      <c r="E18" s="67" t="s">
        <v>132</v>
      </c>
      <c r="F18" s="68">
        <v>35</v>
      </c>
      <c r="G18" s="65"/>
      <c r="H18" s="69"/>
      <c r="I18" s="70"/>
      <c r="J18" s="70"/>
      <c r="K18" s="34" t="s">
        <v>65</v>
      </c>
      <c r="L18" s="77">
        <v>18</v>
      </c>
      <c r="M18" s="77"/>
      <c r="N18" s="72"/>
      <c r="O18" s="79" t="s">
        <v>300</v>
      </c>
      <c r="P18" s="81">
        <v>43502.933391203704</v>
      </c>
      <c r="Q18" s="79" t="s">
        <v>308</v>
      </c>
      <c r="R18" s="79"/>
      <c r="S18" s="79"/>
      <c r="T18" s="79"/>
      <c r="U18" s="79"/>
      <c r="V18" s="82" t="s">
        <v>750</v>
      </c>
      <c r="W18" s="81">
        <v>43502.933391203704</v>
      </c>
      <c r="X18" s="82" t="s">
        <v>802</v>
      </c>
      <c r="Y18" s="79"/>
      <c r="Z18" s="79"/>
      <c r="AA18" s="85" t="s">
        <v>1003</v>
      </c>
      <c r="AB18" s="79"/>
      <c r="AC18" s="79" t="b">
        <v>0</v>
      </c>
      <c r="AD18" s="79">
        <v>0</v>
      </c>
      <c r="AE18" s="85" t="s">
        <v>1198</v>
      </c>
      <c r="AF18" s="79" t="b">
        <v>0</v>
      </c>
      <c r="AG18" s="79" t="s">
        <v>1200</v>
      </c>
      <c r="AH18" s="79"/>
      <c r="AI18" s="85" t="s">
        <v>1198</v>
      </c>
      <c r="AJ18" s="79" t="b">
        <v>0</v>
      </c>
      <c r="AK18" s="79">
        <v>1</v>
      </c>
      <c r="AL18" s="85" t="s">
        <v>1002</v>
      </c>
      <c r="AM18" s="79" t="s">
        <v>1207</v>
      </c>
      <c r="AN18" s="79" t="b">
        <v>0</v>
      </c>
      <c r="AO18" s="85" t="s">
        <v>1002</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c r="BE18" s="49"/>
      <c r="BF18" s="48"/>
      <c r="BG18" s="49"/>
      <c r="BH18" s="48"/>
      <c r="BI18" s="49"/>
      <c r="BJ18" s="48"/>
      <c r="BK18" s="49"/>
      <c r="BL18" s="48"/>
    </row>
    <row r="19" spans="1:64" ht="15">
      <c r="A19" s="64" t="s">
        <v>217</v>
      </c>
      <c r="B19" s="64" t="s">
        <v>280</v>
      </c>
      <c r="C19" s="65" t="s">
        <v>2887</v>
      </c>
      <c r="D19" s="66">
        <v>3</v>
      </c>
      <c r="E19" s="67" t="s">
        <v>132</v>
      </c>
      <c r="F19" s="68">
        <v>35</v>
      </c>
      <c r="G19" s="65"/>
      <c r="H19" s="69"/>
      <c r="I19" s="70"/>
      <c r="J19" s="70"/>
      <c r="K19" s="34" t="s">
        <v>65</v>
      </c>
      <c r="L19" s="77">
        <v>19</v>
      </c>
      <c r="M19" s="77"/>
      <c r="N19" s="72"/>
      <c r="O19" s="79" t="s">
        <v>300</v>
      </c>
      <c r="P19" s="81">
        <v>43502.932962962965</v>
      </c>
      <c r="Q19" s="79" t="s">
        <v>307</v>
      </c>
      <c r="R19" s="79"/>
      <c r="S19" s="79"/>
      <c r="T19" s="79" t="s">
        <v>631</v>
      </c>
      <c r="U19" s="82" t="s">
        <v>695</v>
      </c>
      <c r="V19" s="82" t="s">
        <v>695</v>
      </c>
      <c r="W19" s="81">
        <v>43502.932962962965</v>
      </c>
      <c r="X19" s="82" t="s">
        <v>801</v>
      </c>
      <c r="Y19" s="79"/>
      <c r="Z19" s="79"/>
      <c r="AA19" s="85" t="s">
        <v>1002</v>
      </c>
      <c r="AB19" s="79"/>
      <c r="AC19" s="79" t="b">
        <v>0</v>
      </c>
      <c r="AD19" s="79">
        <v>0</v>
      </c>
      <c r="AE19" s="85" t="s">
        <v>1198</v>
      </c>
      <c r="AF19" s="79" t="b">
        <v>0</v>
      </c>
      <c r="AG19" s="79" t="s">
        <v>1200</v>
      </c>
      <c r="AH19" s="79"/>
      <c r="AI19" s="85" t="s">
        <v>1198</v>
      </c>
      <c r="AJ19" s="79" t="b">
        <v>0</v>
      </c>
      <c r="AK19" s="79">
        <v>1</v>
      </c>
      <c r="AL19" s="85" t="s">
        <v>1198</v>
      </c>
      <c r="AM19" s="79" t="s">
        <v>1206</v>
      </c>
      <c r="AN19" s="79" t="b">
        <v>0</v>
      </c>
      <c r="AO19" s="85" t="s">
        <v>1002</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v>4</v>
      </c>
      <c r="BE19" s="49">
        <v>12.121212121212121</v>
      </c>
      <c r="BF19" s="48">
        <v>0</v>
      </c>
      <c r="BG19" s="49">
        <v>0</v>
      </c>
      <c r="BH19" s="48">
        <v>0</v>
      </c>
      <c r="BI19" s="49">
        <v>0</v>
      </c>
      <c r="BJ19" s="48">
        <v>29</v>
      </c>
      <c r="BK19" s="49">
        <v>87.87878787878788</v>
      </c>
      <c r="BL19" s="48">
        <v>33</v>
      </c>
    </row>
    <row r="20" spans="1:64" ht="15">
      <c r="A20" s="64" t="s">
        <v>218</v>
      </c>
      <c r="B20" s="64" t="s">
        <v>280</v>
      </c>
      <c r="C20" s="65" t="s">
        <v>2887</v>
      </c>
      <c r="D20" s="66">
        <v>3</v>
      </c>
      <c r="E20" s="67" t="s">
        <v>132</v>
      </c>
      <c r="F20" s="68">
        <v>35</v>
      </c>
      <c r="G20" s="65"/>
      <c r="H20" s="69"/>
      <c r="I20" s="70"/>
      <c r="J20" s="70"/>
      <c r="K20" s="34" t="s">
        <v>65</v>
      </c>
      <c r="L20" s="77">
        <v>20</v>
      </c>
      <c r="M20" s="77"/>
      <c r="N20" s="72"/>
      <c r="O20" s="79" t="s">
        <v>300</v>
      </c>
      <c r="P20" s="81">
        <v>43502.933391203704</v>
      </c>
      <c r="Q20" s="79" t="s">
        <v>308</v>
      </c>
      <c r="R20" s="79"/>
      <c r="S20" s="79"/>
      <c r="T20" s="79"/>
      <c r="U20" s="79"/>
      <c r="V20" s="82" t="s">
        <v>750</v>
      </c>
      <c r="W20" s="81">
        <v>43502.933391203704</v>
      </c>
      <c r="X20" s="82" t="s">
        <v>802</v>
      </c>
      <c r="Y20" s="79"/>
      <c r="Z20" s="79"/>
      <c r="AA20" s="85" t="s">
        <v>1003</v>
      </c>
      <c r="AB20" s="79"/>
      <c r="AC20" s="79" t="b">
        <v>0</v>
      </c>
      <c r="AD20" s="79">
        <v>0</v>
      </c>
      <c r="AE20" s="85" t="s">
        <v>1198</v>
      </c>
      <c r="AF20" s="79" t="b">
        <v>0</v>
      </c>
      <c r="AG20" s="79" t="s">
        <v>1200</v>
      </c>
      <c r="AH20" s="79"/>
      <c r="AI20" s="85" t="s">
        <v>1198</v>
      </c>
      <c r="AJ20" s="79" t="b">
        <v>0</v>
      </c>
      <c r="AK20" s="79">
        <v>1</v>
      </c>
      <c r="AL20" s="85" t="s">
        <v>1002</v>
      </c>
      <c r="AM20" s="79" t="s">
        <v>1207</v>
      </c>
      <c r="AN20" s="79" t="b">
        <v>0</v>
      </c>
      <c r="AO20" s="85" t="s">
        <v>1002</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2</v>
      </c>
      <c r="BE20" s="49">
        <v>9.090909090909092</v>
      </c>
      <c r="BF20" s="48">
        <v>0</v>
      </c>
      <c r="BG20" s="49">
        <v>0</v>
      </c>
      <c r="BH20" s="48">
        <v>0</v>
      </c>
      <c r="BI20" s="49">
        <v>0</v>
      </c>
      <c r="BJ20" s="48">
        <v>20</v>
      </c>
      <c r="BK20" s="49">
        <v>90.9090909090909</v>
      </c>
      <c r="BL20" s="48">
        <v>22</v>
      </c>
    </row>
    <row r="21" spans="1:64" ht="15">
      <c r="A21" s="64" t="s">
        <v>218</v>
      </c>
      <c r="B21" s="64" t="s">
        <v>217</v>
      </c>
      <c r="C21" s="65" t="s">
        <v>2887</v>
      </c>
      <c r="D21" s="66">
        <v>3</v>
      </c>
      <c r="E21" s="67" t="s">
        <v>132</v>
      </c>
      <c r="F21" s="68">
        <v>35</v>
      </c>
      <c r="G21" s="65"/>
      <c r="H21" s="69"/>
      <c r="I21" s="70"/>
      <c r="J21" s="70"/>
      <c r="K21" s="34" t="s">
        <v>65</v>
      </c>
      <c r="L21" s="77">
        <v>21</v>
      </c>
      <c r="M21" s="77"/>
      <c r="N21" s="72"/>
      <c r="O21" s="79" t="s">
        <v>300</v>
      </c>
      <c r="P21" s="81">
        <v>43502.933391203704</v>
      </c>
      <c r="Q21" s="79" t="s">
        <v>308</v>
      </c>
      <c r="R21" s="79"/>
      <c r="S21" s="79"/>
      <c r="T21" s="79"/>
      <c r="U21" s="79"/>
      <c r="V21" s="82" t="s">
        <v>750</v>
      </c>
      <c r="W21" s="81">
        <v>43502.933391203704</v>
      </c>
      <c r="X21" s="82" t="s">
        <v>802</v>
      </c>
      <c r="Y21" s="79"/>
      <c r="Z21" s="79"/>
      <c r="AA21" s="85" t="s">
        <v>1003</v>
      </c>
      <c r="AB21" s="79"/>
      <c r="AC21" s="79" t="b">
        <v>0</v>
      </c>
      <c r="AD21" s="79">
        <v>0</v>
      </c>
      <c r="AE21" s="85" t="s">
        <v>1198</v>
      </c>
      <c r="AF21" s="79" t="b">
        <v>0</v>
      </c>
      <c r="AG21" s="79" t="s">
        <v>1200</v>
      </c>
      <c r="AH21" s="79"/>
      <c r="AI21" s="85" t="s">
        <v>1198</v>
      </c>
      <c r="AJ21" s="79" t="b">
        <v>0</v>
      </c>
      <c r="AK21" s="79">
        <v>1</v>
      </c>
      <c r="AL21" s="85" t="s">
        <v>1002</v>
      </c>
      <c r="AM21" s="79" t="s">
        <v>1207</v>
      </c>
      <c r="AN21" s="79" t="b">
        <v>0</v>
      </c>
      <c r="AO21" s="85" t="s">
        <v>1002</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c r="BE21" s="49"/>
      <c r="BF21" s="48"/>
      <c r="BG21" s="49"/>
      <c r="BH21" s="48"/>
      <c r="BI21" s="49"/>
      <c r="BJ21" s="48"/>
      <c r="BK21" s="49"/>
      <c r="BL21" s="48"/>
    </row>
    <row r="22" spans="1:64" ht="15">
      <c r="A22" s="64" t="s">
        <v>219</v>
      </c>
      <c r="B22" s="64" t="s">
        <v>281</v>
      </c>
      <c r="C22" s="65" t="s">
        <v>2887</v>
      </c>
      <c r="D22" s="66">
        <v>3</v>
      </c>
      <c r="E22" s="67" t="s">
        <v>132</v>
      </c>
      <c r="F22" s="68">
        <v>35</v>
      </c>
      <c r="G22" s="65"/>
      <c r="H22" s="69"/>
      <c r="I22" s="70"/>
      <c r="J22" s="70"/>
      <c r="K22" s="34" t="s">
        <v>65</v>
      </c>
      <c r="L22" s="77">
        <v>22</v>
      </c>
      <c r="M22" s="77"/>
      <c r="N22" s="72"/>
      <c r="O22" s="79" t="s">
        <v>300</v>
      </c>
      <c r="P22" s="81">
        <v>43503.41259259259</v>
      </c>
      <c r="Q22" s="79" t="s">
        <v>309</v>
      </c>
      <c r="R22" s="79"/>
      <c r="S22" s="79"/>
      <c r="T22" s="79" t="s">
        <v>632</v>
      </c>
      <c r="U22" s="82" t="s">
        <v>696</v>
      </c>
      <c r="V22" s="82" t="s">
        <v>696</v>
      </c>
      <c r="W22" s="81">
        <v>43503.41259259259</v>
      </c>
      <c r="X22" s="82" t="s">
        <v>803</v>
      </c>
      <c r="Y22" s="79"/>
      <c r="Z22" s="79"/>
      <c r="AA22" s="85" t="s">
        <v>1004</v>
      </c>
      <c r="AB22" s="79"/>
      <c r="AC22" s="79" t="b">
        <v>0</v>
      </c>
      <c r="AD22" s="79">
        <v>1</v>
      </c>
      <c r="AE22" s="85" t="s">
        <v>1198</v>
      </c>
      <c r="AF22" s="79" t="b">
        <v>0</v>
      </c>
      <c r="AG22" s="79" t="s">
        <v>1200</v>
      </c>
      <c r="AH22" s="79"/>
      <c r="AI22" s="85" t="s">
        <v>1198</v>
      </c>
      <c r="AJ22" s="79" t="b">
        <v>0</v>
      </c>
      <c r="AK22" s="79">
        <v>1</v>
      </c>
      <c r="AL22" s="85" t="s">
        <v>1198</v>
      </c>
      <c r="AM22" s="79" t="s">
        <v>1204</v>
      </c>
      <c r="AN22" s="79" t="b">
        <v>0</v>
      </c>
      <c r="AO22" s="85" t="s">
        <v>1004</v>
      </c>
      <c r="AP22" s="79" t="s">
        <v>176</v>
      </c>
      <c r="AQ22" s="79">
        <v>0</v>
      </c>
      <c r="AR22" s="79">
        <v>0</v>
      </c>
      <c r="AS22" s="79"/>
      <c r="AT22" s="79"/>
      <c r="AU22" s="79"/>
      <c r="AV22" s="79"/>
      <c r="AW22" s="79"/>
      <c r="AX22" s="79"/>
      <c r="AY22" s="79"/>
      <c r="AZ22" s="79"/>
      <c r="BA22">
        <v>1</v>
      </c>
      <c r="BB22" s="78" t="str">
        <f>REPLACE(INDEX(GroupVertices[Group],MATCH(Edges[[#This Row],[Vertex 1]],GroupVertices[Vertex],0)),1,1,"")</f>
        <v>11</v>
      </c>
      <c r="BC22" s="78" t="str">
        <f>REPLACE(INDEX(GroupVertices[Group],MATCH(Edges[[#This Row],[Vertex 2]],GroupVertices[Vertex],0)),1,1,"")</f>
        <v>11</v>
      </c>
      <c r="BD22" s="48"/>
      <c r="BE22" s="49"/>
      <c r="BF22" s="48"/>
      <c r="BG22" s="49"/>
      <c r="BH22" s="48"/>
      <c r="BI22" s="49"/>
      <c r="BJ22" s="48"/>
      <c r="BK22" s="49"/>
      <c r="BL22" s="48"/>
    </row>
    <row r="23" spans="1:64" ht="15">
      <c r="A23" s="64" t="s">
        <v>220</v>
      </c>
      <c r="B23" s="64" t="s">
        <v>268</v>
      </c>
      <c r="C23" s="65" t="s">
        <v>2887</v>
      </c>
      <c r="D23" s="66">
        <v>3</v>
      </c>
      <c r="E23" s="67" t="s">
        <v>132</v>
      </c>
      <c r="F23" s="68">
        <v>35</v>
      </c>
      <c r="G23" s="65"/>
      <c r="H23" s="69"/>
      <c r="I23" s="70"/>
      <c r="J23" s="70"/>
      <c r="K23" s="34" t="s">
        <v>65</v>
      </c>
      <c r="L23" s="77">
        <v>23</v>
      </c>
      <c r="M23" s="77"/>
      <c r="N23" s="72"/>
      <c r="O23" s="79" t="s">
        <v>300</v>
      </c>
      <c r="P23" s="81">
        <v>43503.566655092596</v>
      </c>
      <c r="Q23" s="79" t="s">
        <v>310</v>
      </c>
      <c r="R23" s="79"/>
      <c r="S23" s="79"/>
      <c r="T23" s="79" t="s">
        <v>633</v>
      </c>
      <c r="U23" s="79"/>
      <c r="V23" s="82" t="s">
        <v>751</v>
      </c>
      <c r="W23" s="81">
        <v>43503.566655092596</v>
      </c>
      <c r="X23" s="82" t="s">
        <v>804</v>
      </c>
      <c r="Y23" s="79"/>
      <c r="Z23" s="79"/>
      <c r="AA23" s="85" t="s">
        <v>1005</v>
      </c>
      <c r="AB23" s="79"/>
      <c r="AC23" s="79" t="b">
        <v>0</v>
      </c>
      <c r="AD23" s="79">
        <v>0</v>
      </c>
      <c r="AE23" s="85" t="s">
        <v>1198</v>
      </c>
      <c r="AF23" s="79" t="b">
        <v>0</v>
      </c>
      <c r="AG23" s="79" t="s">
        <v>1201</v>
      </c>
      <c r="AH23" s="79"/>
      <c r="AI23" s="85" t="s">
        <v>1198</v>
      </c>
      <c r="AJ23" s="79" t="b">
        <v>0</v>
      </c>
      <c r="AK23" s="79">
        <v>0</v>
      </c>
      <c r="AL23" s="85" t="s">
        <v>1198</v>
      </c>
      <c r="AM23" s="79" t="s">
        <v>1203</v>
      </c>
      <c r="AN23" s="79" t="b">
        <v>0</v>
      </c>
      <c r="AO23" s="85" t="s">
        <v>1005</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8</v>
      </c>
      <c r="BK23" s="49">
        <v>100</v>
      </c>
      <c r="BL23" s="48">
        <v>8</v>
      </c>
    </row>
    <row r="24" spans="1:64" ht="15">
      <c r="A24" s="64" t="s">
        <v>221</v>
      </c>
      <c r="B24" s="64" t="s">
        <v>268</v>
      </c>
      <c r="C24" s="65" t="s">
        <v>2887</v>
      </c>
      <c r="D24" s="66">
        <v>3</v>
      </c>
      <c r="E24" s="67" t="s">
        <v>132</v>
      </c>
      <c r="F24" s="68">
        <v>35</v>
      </c>
      <c r="G24" s="65"/>
      <c r="H24" s="69"/>
      <c r="I24" s="70"/>
      <c r="J24" s="70"/>
      <c r="K24" s="34" t="s">
        <v>65</v>
      </c>
      <c r="L24" s="77">
        <v>24</v>
      </c>
      <c r="M24" s="77"/>
      <c r="N24" s="72"/>
      <c r="O24" s="79" t="s">
        <v>300</v>
      </c>
      <c r="P24" s="81">
        <v>43503.67135416667</v>
      </c>
      <c r="Q24" s="79" t="s">
        <v>311</v>
      </c>
      <c r="R24" s="79"/>
      <c r="S24" s="79"/>
      <c r="T24" s="79"/>
      <c r="U24" s="79"/>
      <c r="V24" s="82" t="s">
        <v>752</v>
      </c>
      <c r="W24" s="81">
        <v>43503.67135416667</v>
      </c>
      <c r="X24" s="82" t="s">
        <v>805</v>
      </c>
      <c r="Y24" s="79"/>
      <c r="Z24" s="79"/>
      <c r="AA24" s="85" t="s">
        <v>1006</v>
      </c>
      <c r="AB24" s="79"/>
      <c r="AC24" s="79" t="b">
        <v>0</v>
      </c>
      <c r="AD24" s="79">
        <v>0</v>
      </c>
      <c r="AE24" s="85" t="s">
        <v>1198</v>
      </c>
      <c r="AF24" s="79" t="b">
        <v>0</v>
      </c>
      <c r="AG24" s="79" t="s">
        <v>1201</v>
      </c>
      <c r="AH24" s="79"/>
      <c r="AI24" s="85" t="s">
        <v>1198</v>
      </c>
      <c r="AJ24" s="79" t="b">
        <v>0</v>
      </c>
      <c r="AK24" s="79">
        <v>1</v>
      </c>
      <c r="AL24" s="85" t="s">
        <v>1110</v>
      </c>
      <c r="AM24" s="79" t="s">
        <v>1204</v>
      </c>
      <c r="AN24" s="79" t="b">
        <v>0</v>
      </c>
      <c r="AO24" s="85" t="s">
        <v>1110</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19</v>
      </c>
      <c r="BK24" s="49">
        <v>100</v>
      </c>
      <c r="BL24" s="48">
        <v>19</v>
      </c>
    </row>
    <row r="25" spans="1:64" ht="15">
      <c r="A25" s="64" t="s">
        <v>222</v>
      </c>
      <c r="B25" s="64" t="s">
        <v>268</v>
      </c>
      <c r="C25" s="65" t="s">
        <v>2888</v>
      </c>
      <c r="D25" s="66">
        <v>3.608695652173913</v>
      </c>
      <c r="E25" s="67" t="s">
        <v>136</v>
      </c>
      <c r="F25" s="68">
        <v>33</v>
      </c>
      <c r="G25" s="65"/>
      <c r="H25" s="69"/>
      <c r="I25" s="70"/>
      <c r="J25" s="70"/>
      <c r="K25" s="34" t="s">
        <v>65</v>
      </c>
      <c r="L25" s="77">
        <v>25</v>
      </c>
      <c r="M25" s="77"/>
      <c r="N25" s="72"/>
      <c r="O25" s="79" t="s">
        <v>300</v>
      </c>
      <c r="P25" s="81">
        <v>43503.806122685186</v>
      </c>
      <c r="Q25" s="79" t="s">
        <v>312</v>
      </c>
      <c r="R25" s="82" t="s">
        <v>483</v>
      </c>
      <c r="S25" s="79" t="s">
        <v>596</v>
      </c>
      <c r="T25" s="79" t="s">
        <v>634</v>
      </c>
      <c r="U25" s="79"/>
      <c r="V25" s="82" t="s">
        <v>753</v>
      </c>
      <c r="W25" s="81">
        <v>43503.806122685186</v>
      </c>
      <c r="X25" s="82" t="s">
        <v>806</v>
      </c>
      <c r="Y25" s="79"/>
      <c r="Z25" s="79"/>
      <c r="AA25" s="85" t="s">
        <v>1007</v>
      </c>
      <c r="AB25" s="79"/>
      <c r="AC25" s="79" t="b">
        <v>0</v>
      </c>
      <c r="AD25" s="79">
        <v>0</v>
      </c>
      <c r="AE25" s="85" t="s">
        <v>1198</v>
      </c>
      <c r="AF25" s="79" t="b">
        <v>0</v>
      </c>
      <c r="AG25" s="79" t="s">
        <v>1200</v>
      </c>
      <c r="AH25" s="79"/>
      <c r="AI25" s="85" t="s">
        <v>1198</v>
      </c>
      <c r="AJ25" s="79" t="b">
        <v>0</v>
      </c>
      <c r="AK25" s="79">
        <v>1</v>
      </c>
      <c r="AL25" s="85" t="s">
        <v>1111</v>
      </c>
      <c r="AM25" s="79" t="s">
        <v>1204</v>
      </c>
      <c r="AN25" s="79" t="b">
        <v>0</v>
      </c>
      <c r="AO25" s="85" t="s">
        <v>1111</v>
      </c>
      <c r="AP25" s="79" t="s">
        <v>176</v>
      </c>
      <c r="AQ25" s="79">
        <v>0</v>
      </c>
      <c r="AR25" s="79">
        <v>0</v>
      </c>
      <c r="AS25" s="79"/>
      <c r="AT25" s="79"/>
      <c r="AU25" s="79"/>
      <c r="AV25" s="79"/>
      <c r="AW25" s="79"/>
      <c r="AX25" s="79"/>
      <c r="AY25" s="79"/>
      <c r="AZ25" s="79"/>
      <c r="BA25">
        <v>3</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16</v>
      </c>
      <c r="BK25" s="49">
        <v>100</v>
      </c>
      <c r="BL25" s="48">
        <v>16</v>
      </c>
    </row>
    <row r="26" spans="1:64" ht="15">
      <c r="A26" s="64" t="s">
        <v>222</v>
      </c>
      <c r="B26" s="64" t="s">
        <v>268</v>
      </c>
      <c r="C26" s="65" t="s">
        <v>2888</v>
      </c>
      <c r="D26" s="66">
        <v>3.608695652173913</v>
      </c>
      <c r="E26" s="67" t="s">
        <v>136</v>
      </c>
      <c r="F26" s="68">
        <v>33</v>
      </c>
      <c r="G26" s="65"/>
      <c r="H26" s="69"/>
      <c r="I26" s="70"/>
      <c r="J26" s="70"/>
      <c r="K26" s="34" t="s">
        <v>65</v>
      </c>
      <c r="L26" s="77">
        <v>26</v>
      </c>
      <c r="M26" s="77"/>
      <c r="N26" s="72"/>
      <c r="O26" s="79" t="s">
        <v>300</v>
      </c>
      <c r="P26" s="81">
        <v>43503.806226851855</v>
      </c>
      <c r="Q26" s="79" t="s">
        <v>305</v>
      </c>
      <c r="R26" s="82" t="s">
        <v>482</v>
      </c>
      <c r="S26" s="79" t="s">
        <v>595</v>
      </c>
      <c r="T26" s="79" t="s">
        <v>629</v>
      </c>
      <c r="U26" s="79"/>
      <c r="V26" s="82" t="s">
        <v>753</v>
      </c>
      <c r="W26" s="81">
        <v>43503.806226851855</v>
      </c>
      <c r="X26" s="82" t="s">
        <v>807</v>
      </c>
      <c r="Y26" s="79"/>
      <c r="Z26" s="79"/>
      <c r="AA26" s="85" t="s">
        <v>1008</v>
      </c>
      <c r="AB26" s="79"/>
      <c r="AC26" s="79" t="b">
        <v>0</v>
      </c>
      <c r="AD26" s="79">
        <v>0</v>
      </c>
      <c r="AE26" s="85" t="s">
        <v>1198</v>
      </c>
      <c r="AF26" s="79" t="b">
        <v>0</v>
      </c>
      <c r="AG26" s="79" t="s">
        <v>1200</v>
      </c>
      <c r="AH26" s="79"/>
      <c r="AI26" s="85" t="s">
        <v>1198</v>
      </c>
      <c r="AJ26" s="79" t="b">
        <v>0</v>
      </c>
      <c r="AK26" s="79">
        <v>2</v>
      </c>
      <c r="AL26" s="85" t="s">
        <v>1106</v>
      </c>
      <c r="AM26" s="79" t="s">
        <v>1204</v>
      </c>
      <c r="AN26" s="79" t="b">
        <v>0</v>
      </c>
      <c r="AO26" s="85" t="s">
        <v>1106</v>
      </c>
      <c r="AP26" s="79" t="s">
        <v>176</v>
      </c>
      <c r="AQ26" s="79">
        <v>0</v>
      </c>
      <c r="AR26" s="79">
        <v>0</v>
      </c>
      <c r="AS26" s="79"/>
      <c r="AT26" s="79"/>
      <c r="AU26" s="79"/>
      <c r="AV26" s="79"/>
      <c r="AW26" s="79"/>
      <c r="AX26" s="79"/>
      <c r="AY26" s="79"/>
      <c r="AZ26" s="79"/>
      <c r="BA26">
        <v>3</v>
      </c>
      <c r="BB26" s="78" t="str">
        <f>REPLACE(INDEX(GroupVertices[Group],MATCH(Edges[[#This Row],[Vertex 1]],GroupVertices[Vertex],0)),1,1,"")</f>
        <v>1</v>
      </c>
      <c r="BC26" s="78" t="str">
        <f>REPLACE(INDEX(GroupVertices[Group],MATCH(Edges[[#This Row],[Vertex 2]],GroupVertices[Vertex],0)),1,1,"")</f>
        <v>1</v>
      </c>
      <c r="BD26" s="48">
        <v>2</v>
      </c>
      <c r="BE26" s="49">
        <v>11.764705882352942</v>
      </c>
      <c r="BF26" s="48">
        <v>1</v>
      </c>
      <c r="BG26" s="49">
        <v>5.882352941176471</v>
      </c>
      <c r="BH26" s="48">
        <v>0</v>
      </c>
      <c r="BI26" s="49">
        <v>0</v>
      </c>
      <c r="BJ26" s="48">
        <v>14</v>
      </c>
      <c r="BK26" s="49">
        <v>82.3529411764706</v>
      </c>
      <c r="BL26" s="48">
        <v>17</v>
      </c>
    </row>
    <row r="27" spans="1:64" ht="15">
      <c r="A27" s="64" t="s">
        <v>222</v>
      </c>
      <c r="B27" s="64" t="s">
        <v>268</v>
      </c>
      <c r="C27" s="65" t="s">
        <v>2888</v>
      </c>
      <c r="D27" s="66">
        <v>3.608695652173913</v>
      </c>
      <c r="E27" s="67" t="s">
        <v>136</v>
      </c>
      <c r="F27" s="68">
        <v>33</v>
      </c>
      <c r="G27" s="65"/>
      <c r="H27" s="69"/>
      <c r="I27" s="70"/>
      <c r="J27" s="70"/>
      <c r="K27" s="34" t="s">
        <v>65</v>
      </c>
      <c r="L27" s="77">
        <v>27</v>
      </c>
      <c r="M27" s="77"/>
      <c r="N27" s="72"/>
      <c r="O27" s="79" t="s">
        <v>300</v>
      </c>
      <c r="P27" s="81">
        <v>43503.80630787037</v>
      </c>
      <c r="Q27" s="79" t="s">
        <v>313</v>
      </c>
      <c r="R27" s="82" t="s">
        <v>484</v>
      </c>
      <c r="S27" s="79" t="s">
        <v>597</v>
      </c>
      <c r="T27" s="79"/>
      <c r="U27" s="79"/>
      <c r="V27" s="82" t="s">
        <v>753</v>
      </c>
      <c r="W27" s="81">
        <v>43503.80630787037</v>
      </c>
      <c r="X27" s="82" t="s">
        <v>808</v>
      </c>
      <c r="Y27" s="79"/>
      <c r="Z27" s="79"/>
      <c r="AA27" s="85" t="s">
        <v>1009</v>
      </c>
      <c r="AB27" s="79"/>
      <c r="AC27" s="79" t="b">
        <v>0</v>
      </c>
      <c r="AD27" s="79">
        <v>0</v>
      </c>
      <c r="AE27" s="85" t="s">
        <v>1198</v>
      </c>
      <c r="AF27" s="79" t="b">
        <v>0</v>
      </c>
      <c r="AG27" s="79" t="s">
        <v>1200</v>
      </c>
      <c r="AH27" s="79"/>
      <c r="AI27" s="85" t="s">
        <v>1198</v>
      </c>
      <c r="AJ27" s="79" t="b">
        <v>0</v>
      </c>
      <c r="AK27" s="79">
        <v>1</v>
      </c>
      <c r="AL27" s="85" t="s">
        <v>1105</v>
      </c>
      <c r="AM27" s="79" t="s">
        <v>1204</v>
      </c>
      <c r="AN27" s="79" t="b">
        <v>0</v>
      </c>
      <c r="AO27" s="85" t="s">
        <v>1105</v>
      </c>
      <c r="AP27" s="79" t="s">
        <v>176</v>
      </c>
      <c r="AQ27" s="79">
        <v>0</v>
      </c>
      <c r="AR27" s="79">
        <v>0</v>
      </c>
      <c r="AS27" s="79"/>
      <c r="AT27" s="79"/>
      <c r="AU27" s="79"/>
      <c r="AV27" s="79"/>
      <c r="AW27" s="79"/>
      <c r="AX27" s="79"/>
      <c r="AY27" s="79"/>
      <c r="AZ27" s="79"/>
      <c r="BA27">
        <v>3</v>
      </c>
      <c r="BB27" s="78" t="str">
        <f>REPLACE(INDEX(GroupVertices[Group],MATCH(Edges[[#This Row],[Vertex 1]],GroupVertices[Vertex],0)),1,1,"")</f>
        <v>1</v>
      </c>
      <c r="BC27" s="78" t="str">
        <f>REPLACE(INDEX(GroupVertices[Group],MATCH(Edges[[#This Row],[Vertex 2]],GroupVertices[Vertex],0)),1,1,"")</f>
        <v>1</v>
      </c>
      <c r="BD27" s="48">
        <v>1</v>
      </c>
      <c r="BE27" s="49">
        <v>5.555555555555555</v>
      </c>
      <c r="BF27" s="48">
        <v>0</v>
      </c>
      <c r="BG27" s="49">
        <v>0</v>
      </c>
      <c r="BH27" s="48">
        <v>0</v>
      </c>
      <c r="BI27" s="49">
        <v>0</v>
      </c>
      <c r="BJ27" s="48">
        <v>17</v>
      </c>
      <c r="BK27" s="49">
        <v>94.44444444444444</v>
      </c>
      <c r="BL27" s="48">
        <v>18</v>
      </c>
    </row>
    <row r="28" spans="1:64" ht="15">
      <c r="A28" s="64" t="s">
        <v>223</v>
      </c>
      <c r="B28" s="64" t="s">
        <v>277</v>
      </c>
      <c r="C28" s="65" t="s">
        <v>2887</v>
      </c>
      <c r="D28" s="66">
        <v>3</v>
      </c>
      <c r="E28" s="67" t="s">
        <v>132</v>
      </c>
      <c r="F28" s="68">
        <v>35</v>
      </c>
      <c r="G28" s="65"/>
      <c r="H28" s="69"/>
      <c r="I28" s="70"/>
      <c r="J28" s="70"/>
      <c r="K28" s="34" t="s">
        <v>65</v>
      </c>
      <c r="L28" s="77">
        <v>28</v>
      </c>
      <c r="M28" s="77"/>
      <c r="N28" s="72"/>
      <c r="O28" s="79" t="s">
        <v>300</v>
      </c>
      <c r="P28" s="81">
        <v>43495.54751157408</v>
      </c>
      <c r="Q28" s="79" t="s">
        <v>314</v>
      </c>
      <c r="R28" s="82" t="s">
        <v>481</v>
      </c>
      <c r="S28" s="79" t="s">
        <v>594</v>
      </c>
      <c r="T28" s="79" t="s">
        <v>628</v>
      </c>
      <c r="U28" s="79"/>
      <c r="V28" s="82" t="s">
        <v>754</v>
      </c>
      <c r="W28" s="81">
        <v>43495.54751157408</v>
      </c>
      <c r="X28" s="82" t="s">
        <v>809</v>
      </c>
      <c r="Y28" s="79"/>
      <c r="Z28" s="79"/>
      <c r="AA28" s="85" t="s">
        <v>1010</v>
      </c>
      <c r="AB28" s="79"/>
      <c r="AC28" s="79" t="b">
        <v>0</v>
      </c>
      <c r="AD28" s="79">
        <v>0</v>
      </c>
      <c r="AE28" s="85" t="s">
        <v>1198</v>
      </c>
      <c r="AF28" s="79" t="b">
        <v>0</v>
      </c>
      <c r="AG28" s="79" t="s">
        <v>1200</v>
      </c>
      <c r="AH28" s="79"/>
      <c r="AI28" s="85" t="s">
        <v>1198</v>
      </c>
      <c r="AJ28" s="79" t="b">
        <v>0</v>
      </c>
      <c r="AK28" s="79">
        <v>1</v>
      </c>
      <c r="AL28" s="85" t="s">
        <v>1198</v>
      </c>
      <c r="AM28" s="79" t="s">
        <v>1204</v>
      </c>
      <c r="AN28" s="79" t="b">
        <v>0</v>
      </c>
      <c r="AO28" s="85" t="s">
        <v>1010</v>
      </c>
      <c r="AP28" s="79" t="s">
        <v>1220</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v>1</v>
      </c>
      <c r="BE28" s="49">
        <v>2.5</v>
      </c>
      <c r="BF28" s="48">
        <v>0</v>
      </c>
      <c r="BG28" s="49">
        <v>0</v>
      </c>
      <c r="BH28" s="48">
        <v>0</v>
      </c>
      <c r="BI28" s="49">
        <v>0</v>
      </c>
      <c r="BJ28" s="48">
        <v>39</v>
      </c>
      <c r="BK28" s="49">
        <v>97.5</v>
      </c>
      <c r="BL28" s="48">
        <v>40</v>
      </c>
    </row>
    <row r="29" spans="1:64" ht="15">
      <c r="A29" s="64" t="s">
        <v>223</v>
      </c>
      <c r="B29" s="64" t="s">
        <v>282</v>
      </c>
      <c r="C29" s="65" t="s">
        <v>2887</v>
      </c>
      <c r="D29" s="66">
        <v>3</v>
      </c>
      <c r="E29" s="67" t="s">
        <v>132</v>
      </c>
      <c r="F29" s="68">
        <v>35</v>
      </c>
      <c r="G29" s="65"/>
      <c r="H29" s="69"/>
      <c r="I29" s="70"/>
      <c r="J29" s="70"/>
      <c r="K29" s="34" t="s">
        <v>65</v>
      </c>
      <c r="L29" s="77">
        <v>29</v>
      </c>
      <c r="M29" s="77"/>
      <c r="N29" s="72"/>
      <c r="O29" s="79" t="s">
        <v>300</v>
      </c>
      <c r="P29" s="81">
        <v>43504.79871527778</v>
      </c>
      <c r="Q29" s="79" t="s">
        <v>315</v>
      </c>
      <c r="R29" s="82" t="s">
        <v>481</v>
      </c>
      <c r="S29" s="79" t="s">
        <v>594</v>
      </c>
      <c r="T29" s="79" t="s">
        <v>635</v>
      </c>
      <c r="U29" s="82" t="s">
        <v>697</v>
      </c>
      <c r="V29" s="82" t="s">
        <v>697</v>
      </c>
      <c r="W29" s="81">
        <v>43504.79871527778</v>
      </c>
      <c r="X29" s="82" t="s">
        <v>810</v>
      </c>
      <c r="Y29" s="79"/>
      <c r="Z29" s="79"/>
      <c r="AA29" s="85" t="s">
        <v>1011</v>
      </c>
      <c r="AB29" s="79"/>
      <c r="AC29" s="79" t="b">
        <v>0</v>
      </c>
      <c r="AD29" s="79">
        <v>0</v>
      </c>
      <c r="AE29" s="85" t="s">
        <v>1198</v>
      </c>
      <c r="AF29" s="79" t="b">
        <v>0</v>
      </c>
      <c r="AG29" s="79" t="s">
        <v>1200</v>
      </c>
      <c r="AH29" s="79"/>
      <c r="AI29" s="85" t="s">
        <v>1198</v>
      </c>
      <c r="AJ29" s="79" t="b">
        <v>0</v>
      </c>
      <c r="AK29" s="79">
        <v>0</v>
      </c>
      <c r="AL29" s="85" t="s">
        <v>1198</v>
      </c>
      <c r="AM29" s="79" t="s">
        <v>1204</v>
      </c>
      <c r="AN29" s="79" t="b">
        <v>0</v>
      </c>
      <c r="AO29" s="85" t="s">
        <v>1011</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v>0</v>
      </c>
      <c r="BE29" s="49">
        <v>0</v>
      </c>
      <c r="BF29" s="48">
        <v>0</v>
      </c>
      <c r="BG29" s="49">
        <v>0</v>
      </c>
      <c r="BH29" s="48">
        <v>0</v>
      </c>
      <c r="BI29" s="49">
        <v>0</v>
      </c>
      <c r="BJ29" s="48">
        <v>10</v>
      </c>
      <c r="BK29" s="49">
        <v>100</v>
      </c>
      <c r="BL29" s="48">
        <v>10</v>
      </c>
    </row>
    <row r="30" spans="1:64" ht="15">
      <c r="A30" s="64" t="s">
        <v>224</v>
      </c>
      <c r="B30" s="64" t="s">
        <v>269</v>
      </c>
      <c r="C30" s="65" t="s">
        <v>2887</v>
      </c>
      <c r="D30" s="66">
        <v>3</v>
      </c>
      <c r="E30" s="67" t="s">
        <v>132</v>
      </c>
      <c r="F30" s="68">
        <v>35</v>
      </c>
      <c r="G30" s="65"/>
      <c r="H30" s="69"/>
      <c r="I30" s="70"/>
      <c r="J30" s="70"/>
      <c r="K30" s="34" t="s">
        <v>65</v>
      </c>
      <c r="L30" s="77">
        <v>30</v>
      </c>
      <c r="M30" s="77"/>
      <c r="N30" s="72"/>
      <c r="O30" s="79" t="s">
        <v>300</v>
      </c>
      <c r="P30" s="81">
        <v>43505.8846875</v>
      </c>
      <c r="Q30" s="79" t="s">
        <v>316</v>
      </c>
      <c r="R30" s="79"/>
      <c r="S30" s="79"/>
      <c r="T30" s="79"/>
      <c r="U30" s="79"/>
      <c r="V30" s="82" t="s">
        <v>755</v>
      </c>
      <c r="W30" s="81">
        <v>43505.8846875</v>
      </c>
      <c r="X30" s="82" t="s">
        <v>811</v>
      </c>
      <c r="Y30" s="79"/>
      <c r="Z30" s="79"/>
      <c r="AA30" s="85" t="s">
        <v>1012</v>
      </c>
      <c r="AB30" s="79"/>
      <c r="AC30" s="79" t="b">
        <v>0</v>
      </c>
      <c r="AD30" s="79">
        <v>0</v>
      </c>
      <c r="AE30" s="85" t="s">
        <v>1198</v>
      </c>
      <c r="AF30" s="79" t="b">
        <v>0</v>
      </c>
      <c r="AG30" s="79" t="s">
        <v>1200</v>
      </c>
      <c r="AH30" s="79"/>
      <c r="AI30" s="85" t="s">
        <v>1198</v>
      </c>
      <c r="AJ30" s="79" t="b">
        <v>0</v>
      </c>
      <c r="AK30" s="79">
        <v>1</v>
      </c>
      <c r="AL30" s="85" t="s">
        <v>1152</v>
      </c>
      <c r="AM30" s="79" t="s">
        <v>1208</v>
      </c>
      <c r="AN30" s="79" t="b">
        <v>0</v>
      </c>
      <c r="AO30" s="85" t="s">
        <v>1152</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3</v>
      </c>
      <c r="BE30" s="49">
        <v>16.666666666666668</v>
      </c>
      <c r="BF30" s="48">
        <v>0</v>
      </c>
      <c r="BG30" s="49">
        <v>0</v>
      </c>
      <c r="BH30" s="48">
        <v>0</v>
      </c>
      <c r="BI30" s="49">
        <v>0</v>
      </c>
      <c r="BJ30" s="48">
        <v>15</v>
      </c>
      <c r="BK30" s="49">
        <v>83.33333333333333</v>
      </c>
      <c r="BL30" s="48">
        <v>18</v>
      </c>
    </row>
    <row r="31" spans="1:64" ht="15">
      <c r="A31" s="64" t="s">
        <v>225</v>
      </c>
      <c r="B31" s="64" t="s">
        <v>268</v>
      </c>
      <c r="C31" s="65" t="s">
        <v>2887</v>
      </c>
      <c r="D31" s="66">
        <v>3</v>
      </c>
      <c r="E31" s="67" t="s">
        <v>132</v>
      </c>
      <c r="F31" s="68">
        <v>35</v>
      </c>
      <c r="G31" s="65"/>
      <c r="H31" s="69"/>
      <c r="I31" s="70"/>
      <c r="J31" s="70"/>
      <c r="K31" s="34" t="s">
        <v>65</v>
      </c>
      <c r="L31" s="77">
        <v>31</v>
      </c>
      <c r="M31" s="77"/>
      <c r="N31" s="72"/>
      <c r="O31" s="79" t="s">
        <v>300</v>
      </c>
      <c r="P31" s="81">
        <v>43506.72482638889</v>
      </c>
      <c r="Q31" s="79" t="s">
        <v>317</v>
      </c>
      <c r="R31" s="82" t="s">
        <v>485</v>
      </c>
      <c r="S31" s="79" t="s">
        <v>596</v>
      </c>
      <c r="T31" s="79" t="s">
        <v>636</v>
      </c>
      <c r="U31" s="79"/>
      <c r="V31" s="82" t="s">
        <v>756</v>
      </c>
      <c r="W31" s="81">
        <v>43506.72482638889</v>
      </c>
      <c r="X31" s="82" t="s">
        <v>812</v>
      </c>
      <c r="Y31" s="79"/>
      <c r="Z31" s="79"/>
      <c r="AA31" s="85" t="s">
        <v>1013</v>
      </c>
      <c r="AB31" s="79"/>
      <c r="AC31" s="79" t="b">
        <v>0</v>
      </c>
      <c r="AD31" s="79">
        <v>0</v>
      </c>
      <c r="AE31" s="85" t="s">
        <v>1198</v>
      </c>
      <c r="AF31" s="79" t="b">
        <v>0</v>
      </c>
      <c r="AG31" s="79" t="s">
        <v>1200</v>
      </c>
      <c r="AH31" s="79"/>
      <c r="AI31" s="85" t="s">
        <v>1198</v>
      </c>
      <c r="AJ31" s="79" t="b">
        <v>0</v>
      </c>
      <c r="AK31" s="79">
        <v>1</v>
      </c>
      <c r="AL31" s="85" t="s">
        <v>1112</v>
      </c>
      <c r="AM31" s="79" t="s">
        <v>1206</v>
      </c>
      <c r="AN31" s="79" t="b">
        <v>0</v>
      </c>
      <c r="AO31" s="85" t="s">
        <v>1112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6.25</v>
      </c>
      <c r="BF31" s="48">
        <v>0</v>
      </c>
      <c r="BG31" s="49">
        <v>0</v>
      </c>
      <c r="BH31" s="48">
        <v>0</v>
      </c>
      <c r="BI31" s="49">
        <v>0</v>
      </c>
      <c r="BJ31" s="48">
        <v>15</v>
      </c>
      <c r="BK31" s="49">
        <v>93.75</v>
      </c>
      <c r="BL31" s="48">
        <v>16</v>
      </c>
    </row>
    <row r="32" spans="1:64" ht="15">
      <c r="A32" s="64" t="s">
        <v>226</v>
      </c>
      <c r="B32" s="64" t="s">
        <v>268</v>
      </c>
      <c r="C32" s="65" t="s">
        <v>2887</v>
      </c>
      <c r="D32" s="66">
        <v>3</v>
      </c>
      <c r="E32" s="67" t="s">
        <v>132</v>
      </c>
      <c r="F32" s="68">
        <v>35</v>
      </c>
      <c r="G32" s="65"/>
      <c r="H32" s="69"/>
      <c r="I32" s="70"/>
      <c r="J32" s="70"/>
      <c r="K32" s="34" t="s">
        <v>65</v>
      </c>
      <c r="L32" s="77">
        <v>32</v>
      </c>
      <c r="M32" s="77"/>
      <c r="N32" s="72"/>
      <c r="O32" s="79" t="s">
        <v>300</v>
      </c>
      <c r="P32" s="81">
        <v>43508.47321759259</v>
      </c>
      <c r="Q32" s="79" t="s">
        <v>305</v>
      </c>
      <c r="R32" s="82" t="s">
        <v>482</v>
      </c>
      <c r="S32" s="79" t="s">
        <v>595</v>
      </c>
      <c r="T32" s="79" t="s">
        <v>629</v>
      </c>
      <c r="U32" s="79"/>
      <c r="V32" s="82" t="s">
        <v>757</v>
      </c>
      <c r="W32" s="81">
        <v>43508.47321759259</v>
      </c>
      <c r="X32" s="82" t="s">
        <v>813</v>
      </c>
      <c r="Y32" s="79"/>
      <c r="Z32" s="79"/>
      <c r="AA32" s="85" t="s">
        <v>1014</v>
      </c>
      <c r="AB32" s="79"/>
      <c r="AC32" s="79" t="b">
        <v>0</v>
      </c>
      <c r="AD32" s="79">
        <v>0</v>
      </c>
      <c r="AE32" s="85" t="s">
        <v>1198</v>
      </c>
      <c r="AF32" s="79" t="b">
        <v>0</v>
      </c>
      <c r="AG32" s="79" t="s">
        <v>1200</v>
      </c>
      <c r="AH32" s="79"/>
      <c r="AI32" s="85" t="s">
        <v>1198</v>
      </c>
      <c r="AJ32" s="79" t="b">
        <v>0</v>
      </c>
      <c r="AK32" s="79">
        <v>3</v>
      </c>
      <c r="AL32" s="85" t="s">
        <v>1106</v>
      </c>
      <c r="AM32" s="79" t="s">
        <v>1206</v>
      </c>
      <c r="AN32" s="79" t="b">
        <v>0</v>
      </c>
      <c r="AO32" s="85" t="s">
        <v>1106</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2</v>
      </c>
      <c r="BE32" s="49">
        <v>11.764705882352942</v>
      </c>
      <c r="BF32" s="48">
        <v>1</v>
      </c>
      <c r="BG32" s="49">
        <v>5.882352941176471</v>
      </c>
      <c r="BH32" s="48">
        <v>0</v>
      </c>
      <c r="BI32" s="49">
        <v>0</v>
      </c>
      <c r="BJ32" s="48">
        <v>14</v>
      </c>
      <c r="BK32" s="49">
        <v>82.3529411764706</v>
      </c>
      <c r="BL32" s="48">
        <v>17</v>
      </c>
    </row>
    <row r="33" spans="1:64" ht="15">
      <c r="A33" s="64" t="s">
        <v>227</v>
      </c>
      <c r="B33" s="64" t="s">
        <v>268</v>
      </c>
      <c r="C33" s="65" t="s">
        <v>2887</v>
      </c>
      <c r="D33" s="66">
        <v>3</v>
      </c>
      <c r="E33" s="67" t="s">
        <v>132</v>
      </c>
      <c r="F33" s="68">
        <v>35</v>
      </c>
      <c r="G33" s="65"/>
      <c r="H33" s="69"/>
      <c r="I33" s="70"/>
      <c r="J33" s="70"/>
      <c r="K33" s="34" t="s">
        <v>65</v>
      </c>
      <c r="L33" s="77">
        <v>33</v>
      </c>
      <c r="M33" s="77"/>
      <c r="N33" s="72"/>
      <c r="O33" s="79" t="s">
        <v>301</v>
      </c>
      <c r="P33" s="81">
        <v>43508.66587962963</v>
      </c>
      <c r="Q33" s="79" t="s">
        <v>318</v>
      </c>
      <c r="R33" s="79"/>
      <c r="S33" s="79"/>
      <c r="T33" s="79" t="s">
        <v>637</v>
      </c>
      <c r="U33" s="79"/>
      <c r="V33" s="82" t="s">
        <v>758</v>
      </c>
      <c r="W33" s="81">
        <v>43508.66587962963</v>
      </c>
      <c r="X33" s="82" t="s">
        <v>814</v>
      </c>
      <c r="Y33" s="79"/>
      <c r="Z33" s="79"/>
      <c r="AA33" s="85" t="s">
        <v>1015</v>
      </c>
      <c r="AB33" s="79"/>
      <c r="AC33" s="79" t="b">
        <v>0</v>
      </c>
      <c r="AD33" s="79">
        <v>0</v>
      </c>
      <c r="AE33" s="85" t="s">
        <v>1199</v>
      </c>
      <c r="AF33" s="79" t="b">
        <v>0</v>
      </c>
      <c r="AG33" s="79" t="s">
        <v>1200</v>
      </c>
      <c r="AH33" s="79"/>
      <c r="AI33" s="85" t="s">
        <v>1198</v>
      </c>
      <c r="AJ33" s="79" t="b">
        <v>0</v>
      </c>
      <c r="AK33" s="79">
        <v>0</v>
      </c>
      <c r="AL33" s="85" t="s">
        <v>1198</v>
      </c>
      <c r="AM33" s="79" t="s">
        <v>1206</v>
      </c>
      <c r="AN33" s="79" t="b">
        <v>0</v>
      </c>
      <c r="AO33" s="85" t="s">
        <v>1015</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4.545454545454546</v>
      </c>
      <c r="BF33" s="48">
        <v>0</v>
      </c>
      <c r="BG33" s="49">
        <v>0</v>
      </c>
      <c r="BH33" s="48">
        <v>0</v>
      </c>
      <c r="BI33" s="49">
        <v>0</v>
      </c>
      <c r="BJ33" s="48">
        <v>21</v>
      </c>
      <c r="BK33" s="49">
        <v>95.45454545454545</v>
      </c>
      <c r="BL33" s="48">
        <v>22</v>
      </c>
    </row>
    <row r="34" spans="1:64" ht="15">
      <c r="A34" s="64" t="s">
        <v>228</v>
      </c>
      <c r="B34" s="64" t="s">
        <v>283</v>
      </c>
      <c r="C34" s="65" t="s">
        <v>2887</v>
      </c>
      <c r="D34" s="66">
        <v>3</v>
      </c>
      <c r="E34" s="67" t="s">
        <v>132</v>
      </c>
      <c r="F34" s="68">
        <v>35</v>
      </c>
      <c r="G34" s="65"/>
      <c r="H34" s="69"/>
      <c r="I34" s="70"/>
      <c r="J34" s="70"/>
      <c r="K34" s="34" t="s">
        <v>65</v>
      </c>
      <c r="L34" s="77">
        <v>34</v>
      </c>
      <c r="M34" s="77"/>
      <c r="N34" s="72"/>
      <c r="O34" s="79" t="s">
        <v>300</v>
      </c>
      <c r="P34" s="81">
        <v>43507.731828703705</v>
      </c>
      <c r="Q34" s="79" t="s">
        <v>319</v>
      </c>
      <c r="R34" s="82" t="s">
        <v>486</v>
      </c>
      <c r="S34" s="79" t="s">
        <v>598</v>
      </c>
      <c r="T34" s="79" t="s">
        <v>638</v>
      </c>
      <c r="U34" s="79"/>
      <c r="V34" s="82" t="s">
        <v>759</v>
      </c>
      <c r="W34" s="81">
        <v>43507.731828703705</v>
      </c>
      <c r="X34" s="82" t="s">
        <v>815</v>
      </c>
      <c r="Y34" s="79"/>
      <c r="Z34" s="79"/>
      <c r="AA34" s="85" t="s">
        <v>1016</v>
      </c>
      <c r="AB34" s="79"/>
      <c r="AC34" s="79" t="b">
        <v>0</v>
      </c>
      <c r="AD34" s="79">
        <v>0</v>
      </c>
      <c r="AE34" s="85" t="s">
        <v>1198</v>
      </c>
      <c r="AF34" s="79" t="b">
        <v>0</v>
      </c>
      <c r="AG34" s="79" t="s">
        <v>1200</v>
      </c>
      <c r="AH34" s="79"/>
      <c r="AI34" s="85" t="s">
        <v>1198</v>
      </c>
      <c r="AJ34" s="79" t="b">
        <v>0</v>
      </c>
      <c r="AK34" s="79">
        <v>0</v>
      </c>
      <c r="AL34" s="85" t="s">
        <v>1198</v>
      </c>
      <c r="AM34" s="79" t="s">
        <v>1209</v>
      </c>
      <c r="AN34" s="79" t="b">
        <v>0</v>
      </c>
      <c r="AO34" s="85" t="s">
        <v>1016</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2</v>
      </c>
      <c r="BE34" s="49">
        <v>9.523809523809524</v>
      </c>
      <c r="BF34" s="48">
        <v>0</v>
      </c>
      <c r="BG34" s="49">
        <v>0</v>
      </c>
      <c r="BH34" s="48">
        <v>0</v>
      </c>
      <c r="BI34" s="49">
        <v>0</v>
      </c>
      <c r="BJ34" s="48">
        <v>19</v>
      </c>
      <c r="BK34" s="49">
        <v>90.47619047619048</v>
      </c>
      <c r="BL34" s="48">
        <v>21</v>
      </c>
    </row>
    <row r="35" spans="1:64" ht="15">
      <c r="A35" s="64" t="s">
        <v>228</v>
      </c>
      <c r="B35" s="64" t="s">
        <v>228</v>
      </c>
      <c r="C35" s="65" t="s">
        <v>2887</v>
      </c>
      <c r="D35" s="66">
        <v>3</v>
      </c>
      <c r="E35" s="67" t="s">
        <v>132</v>
      </c>
      <c r="F35" s="68">
        <v>35</v>
      </c>
      <c r="G35" s="65"/>
      <c r="H35" s="69"/>
      <c r="I35" s="70"/>
      <c r="J35" s="70"/>
      <c r="K35" s="34" t="s">
        <v>65</v>
      </c>
      <c r="L35" s="77">
        <v>35</v>
      </c>
      <c r="M35" s="77"/>
      <c r="N35" s="72"/>
      <c r="O35" s="79" t="s">
        <v>176</v>
      </c>
      <c r="P35" s="81">
        <v>43508.72079861111</v>
      </c>
      <c r="Q35" s="79" t="s">
        <v>320</v>
      </c>
      <c r="R35" s="82" t="s">
        <v>487</v>
      </c>
      <c r="S35" s="79" t="s">
        <v>598</v>
      </c>
      <c r="T35" s="79" t="s">
        <v>639</v>
      </c>
      <c r="U35" s="79"/>
      <c r="V35" s="82" t="s">
        <v>759</v>
      </c>
      <c r="W35" s="81">
        <v>43508.72079861111</v>
      </c>
      <c r="X35" s="82" t="s">
        <v>816</v>
      </c>
      <c r="Y35" s="79"/>
      <c r="Z35" s="79"/>
      <c r="AA35" s="85" t="s">
        <v>1017</v>
      </c>
      <c r="AB35" s="79"/>
      <c r="AC35" s="79" t="b">
        <v>0</v>
      </c>
      <c r="AD35" s="79">
        <v>1</v>
      </c>
      <c r="AE35" s="85" t="s">
        <v>1198</v>
      </c>
      <c r="AF35" s="79" t="b">
        <v>0</v>
      </c>
      <c r="AG35" s="79" t="s">
        <v>1200</v>
      </c>
      <c r="AH35" s="79"/>
      <c r="AI35" s="85" t="s">
        <v>1198</v>
      </c>
      <c r="AJ35" s="79" t="b">
        <v>0</v>
      </c>
      <c r="AK35" s="79">
        <v>1</v>
      </c>
      <c r="AL35" s="85" t="s">
        <v>1198</v>
      </c>
      <c r="AM35" s="79" t="s">
        <v>1209</v>
      </c>
      <c r="AN35" s="79" t="b">
        <v>0</v>
      </c>
      <c r="AO35" s="85" t="s">
        <v>1017</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v>1</v>
      </c>
      <c r="BE35" s="49">
        <v>6.25</v>
      </c>
      <c r="BF35" s="48">
        <v>0</v>
      </c>
      <c r="BG35" s="49">
        <v>0</v>
      </c>
      <c r="BH35" s="48">
        <v>0</v>
      </c>
      <c r="BI35" s="49">
        <v>0</v>
      </c>
      <c r="BJ35" s="48">
        <v>15</v>
      </c>
      <c r="BK35" s="49">
        <v>93.75</v>
      </c>
      <c r="BL35" s="48">
        <v>16</v>
      </c>
    </row>
    <row r="36" spans="1:64" ht="15">
      <c r="A36" s="64" t="s">
        <v>229</v>
      </c>
      <c r="B36" s="64" t="s">
        <v>228</v>
      </c>
      <c r="C36" s="65" t="s">
        <v>2887</v>
      </c>
      <c r="D36" s="66">
        <v>3</v>
      </c>
      <c r="E36" s="67" t="s">
        <v>132</v>
      </c>
      <c r="F36" s="68">
        <v>35</v>
      </c>
      <c r="G36" s="65"/>
      <c r="H36" s="69"/>
      <c r="I36" s="70"/>
      <c r="J36" s="70"/>
      <c r="K36" s="34" t="s">
        <v>65</v>
      </c>
      <c r="L36" s="77">
        <v>36</v>
      </c>
      <c r="M36" s="77"/>
      <c r="N36" s="72"/>
      <c r="O36" s="79" t="s">
        <v>300</v>
      </c>
      <c r="P36" s="81">
        <v>43508.72615740741</v>
      </c>
      <c r="Q36" s="79" t="s">
        <v>321</v>
      </c>
      <c r="R36" s="82" t="s">
        <v>487</v>
      </c>
      <c r="S36" s="79" t="s">
        <v>598</v>
      </c>
      <c r="T36" s="79" t="s">
        <v>639</v>
      </c>
      <c r="U36" s="79"/>
      <c r="V36" s="82" t="s">
        <v>760</v>
      </c>
      <c r="W36" s="81">
        <v>43508.72615740741</v>
      </c>
      <c r="X36" s="82" t="s">
        <v>817</v>
      </c>
      <c r="Y36" s="79"/>
      <c r="Z36" s="79"/>
      <c r="AA36" s="85" t="s">
        <v>1018</v>
      </c>
      <c r="AB36" s="79"/>
      <c r="AC36" s="79" t="b">
        <v>0</v>
      </c>
      <c r="AD36" s="79">
        <v>0</v>
      </c>
      <c r="AE36" s="85" t="s">
        <v>1198</v>
      </c>
      <c r="AF36" s="79" t="b">
        <v>0</v>
      </c>
      <c r="AG36" s="79" t="s">
        <v>1200</v>
      </c>
      <c r="AH36" s="79"/>
      <c r="AI36" s="85" t="s">
        <v>1198</v>
      </c>
      <c r="AJ36" s="79" t="b">
        <v>0</v>
      </c>
      <c r="AK36" s="79">
        <v>1</v>
      </c>
      <c r="AL36" s="85" t="s">
        <v>1017</v>
      </c>
      <c r="AM36" s="79" t="s">
        <v>1206</v>
      </c>
      <c r="AN36" s="79" t="b">
        <v>0</v>
      </c>
      <c r="AO36" s="85" t="s">
        <v>1017</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1</v>
      </c>
      <c r="BE36" s="49">
        <v>5.555555555555555</v>
      </c>
      <c r="BF36" s="48">
        <v>0</v>
      </c>
      <c r="BG36" s="49">
        <v>0</v>
      </c>
      <c r="BH36" s="48">
        <v>0</v>
      </c>
      <c r="BI36" s="49">
        <v>0</v>
      </c>
      <c r="BJ36" s="48">
        <v>17</v>
      </c>
      <c r="BK36" s="49">
        <v>94.44444444444444</v>
      </c>
      <c r="BL36" s="48">
        <v>18</v>
      </c>
    </row>
    <row r="37" spans="1:64" ht="15">
      <c r="A37" s="64" t="s">
        <v>229</v>
      </c>
      <c r="B37" s="64" t="s">
        <v>265</v>
      </c>
      <c r="C37" s="65" t="s">
        <v>2887</v>
      </c>
      <c r="D37" s="66">
        <v>3</v>
      </c>
      <c r="E37" s="67" t="s">
        <v>132</v>
      </c>
      <c r="F37" s="68">
        <v>35</v>
      </c>
      <c r="G37" s="65"/>
      <c r="H37" s="69"/>
      <c r="I37" s="70"/>
      <c r="J37" s="70"/>
      <c r="K37" s="34" t="s">
        <v>65</v>
      </c>
      <c r="L37" s="77">
        <v>37</v>
      </c>
      <c r="M37" s="77"/>
      <c r="N37" s="72"/>
      <c r="O37" s="79" t="s">
        <v>300</v>
      </c>
      <c r="P37" s="81">
        <v>43508.72518518518</v>
      </c>
      <c r="Q37" s="79" t="s">
        <v>322</v>
      </c>
      <c r="R37" s="82" t="s">
        <v>488</v>
      </c>
      <c r="S37" s="79" t="s">
        <v>599</v>
      </c>
      <c r="T37" s="79" t="s">
        <v>640</v>
      </c>
      <c r="U37" s="79"/>
      <c r="V37" s="82" t="s">
        <v>760</v>
      </c>
      <c r="W37" s="81">
        <v>43508.72518518518</v>
      </c>
      <c r="X37" s="82" t="s">
        <v>818</v>
      </c>
      <c r="Y37" s="79"/>
      <c r="Z37" s="79"/>
      <c r="AA37" s="85" t="s">
        <v>1019</v>
      </c>
      <c r="AB37" s="79"/>
      <c r="AC37" s="79" t="b">
        <v>0</v>
      </c>
      <c r="AD37" s="79">
        <v>0</v>
      </c>
      <c r="AE37" s="85" t="s">
        <v>1198</v>
      </c>
      <c r="AF37" s="79" t="b">
        <v>0</v>
      </c>
      <c r="AG37" s="79" t="s">
        <v>1200</v>
      </c>
      <c r="AH37" s="79"/>
      <c r="AI37" s="85" t="s">
        <v>1198</v>
      </c>
      <c r="AJ37" s="79" t="b">
        <v>0</v>
      </c>
      <c r="AK37" s="79">
        <v>1</v>
      </c>
      <c r="AL37" s="85" t="s">
        <v>1098</v>
      </c>
      <c r="AM37" s="79" t="s">
        <v>1206</v>
      </c>
      <c r="AN37" s="79" t="b">
        <v>0</v>
      </c>
      <c r="AO37" s="85" t="s">
        <v>1098</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15</v>
      </c>
      <c r="BK37" s="49">
        <v>100</v>
      </c>
      <c r="BL37" s="48">
        <v>15</v>
      </c>
    </row>
    <row r="38" spans="1:64" ht="15">
      <c r="A38" s="64" t="s">
        <v>230</v>
      </c>
      <c r="B38" s="64" t="s">
        <v>284</v>
      </c>
      <c r="C38" s="65" t="s">
        <v>2889</v>
      </c>
      <c r="D38" s="66">
        <v>3.3043478260869565</v>
      </c>
      <c r="E38" s="67" t="s">
        <v>136</v>
      </c>
      <c r="F38" s="68">
        <v>34</v>
      </c>
      <c r="G38" s="65"/>
      <c r="H38" s="69"/>
      <c r="I38" s="70"/>
      <c r="J38" s="70"/>
      <c r="K38" s="34" t="s">
        <v>65</v>
      </c>
      <c r="L38" s="77">
        <v>38</v>
      </c>
      <c r="M38" s="77"/>
      <c r="N38" s="72"/>
      <c r="O38" s="79" t="s">
        <v>300</v>
      </c>
      <c r="P38" s="81">
        <v>43507.18760416667</v>
      </c>
      <c r="Q38" s="79" t="s">
        <v>323</v>
      </c>
      <c r="R38" s="82" t="s">
        <v>489</v>
      </c>
      <c r="S38" s="79" t="s">
        <v>600</v>
      </c>
      <c r="T38" s="79" t="s">
        <v>641</v>
      </c>
      <c r="U38" s="79"/>
      <c r="V38" s="82" t="s">
        <v>761</v>
      </c>
      <c r="W38" s="81">
        <v>43507.18760416667</v>
      </c>
      <c r="X38" s="82" t="s">
        <v>819</v>
      </c>
      <c r="Y38" s="79"/>
      <c r="Z38" s="79"/>
      <c r="AA38" s="85" t="s">
        <v>1020</v>
      </c>
      <c r="AB38" s="79"/>
      <c r="AC38" s="79" t="b">
        <v>0</v>
      </c>
      <c r="AD38" s="79">
        <v>2</v>
      </c>
      <c r="AE38" s="85" t="s">
        <v>1198</v>
      </c>
      <c r="AF38" s="79" t="b">
        <v>0</v>
      </c>
      <c r="AG38" s="79" t="s">
        <v>1200</v>
      </c>
      <c r="AH38" s="79"/>
      <c r="AI38" s="85" t="s">
        <v>1198</v>
      </c>
      <c r="AJ38" s="79" t="b">
        <v>0</v>
      </c>
      <c r="AK38" s="79">
        <v>2</v>
      </c>
      <c r="AL38" s="85" t="s">
        <v>1198</v>
      </c>
      <c r="AM38" s="79" t="s">
        <v>1204</v>
      </c>
      <c r="AN38" s="79" t="b">
        <v>0</v>
      </c>
      <c r="AO38" s="85" t="s">
        <v>1020</v>
      </c>
      <c r="AP38" s="79" t="s">
        <v>176</v>
      </c>
      <c r="AQ38" s="79">
        <v>0</v>
      </c>
      <c r="AR38" s="79">
        <v>0</v>
      </c>
      <c r="AS38" s="79"/>
      <c r="AT38" s="79"/>
      <c r="AU38" s="79"/>
      <c r="AV38" s="79"/>
      <c r="AW38" s="79"/>
      <c r="AX38" s="79"/>
      <c r="AY38" s="79"/>
      <c r="AZ38" s="79"/>
      <c r="BA38">
        <v>2</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230</v>
      </c>
      <c r="B39" s="64" t="s">
        <v>284</v>
      </c>
      <c r="C39" s="65" t="s">
        <v>2889</v>
      </c>
      <c r="D39" s="66">
        <v>3.3043478260869565</v>
      </c>
      <c r="E39" s="67" t="s">
        <v>136</v>
      </c>
      <c r="F39" s="68">
        <v>34</v>
      </c>
      <c r="G39" s="65"/>
      <c r="H39" s="69"/>
      <c r="I39" s="70"/>
      <c r="J39" s="70"/>
      <c r="K39" s="34" t="s">
        <v>65</v>
      </c>
      <c r="L39" s="77">
        <v>39</v>
      </c>
      <c r="M39" s="77"/>
      <c r="N39" s="72"/>
      <c r="O39" s="79" t="s">
        <v>300</v>
      </c>
      <c r="P39" s="81">
        <v>43507.97571759259</v>
      </c>
      <c r="Q39" s="79" t="s">
        <v>324</v>
      </c>
      <c r="R39" s="82" t="s">
        <v>490</v>
      </c>
      <c r="S39" s="79" t="s">
        <v>601</v>
      </c>
      <c r="T39" s="79" t="s">
        <v>642</v>
      </c>
      <c r="U39" s="82" t="s">
        <v>698</v>
      </c>
      <c r="V39" s="82" t="s">
        <v>698</v>
      </c>
      <c r="W39" s="81">
        <v>43507.97571759259</v>
      </c>
      <c r="X39" s="82" t="s">
        <v>820</v>
      </c>
      <c r="Y39" s="79"/>
      <c r="Z39" s="79"/>
      <c r="AA39" s="85" t="s">
        <v>1021</v>
      </c>
      <c r="AB39" s="79"/>
      <c r="AC39" s="79" t="b">
        <v>0</v>
      </c>
      <c r="AD39" s="79">
        <v>0</v>
      </c>
      <c r="AE39" s="85" t="s">
        <v>1198</v>
      </c>
      <c r="AF39" s="79" t="b">
        <v>0</v>
      </c>
      <c r="AG39" s="79" t="s">
        <v>1200</v>
      </c>
      <c r="AH39" s="79"/>
      <c r="AI39" s="85" t="s">
        <v>1198</v>
      </c>
      <c r="AJ39" s="79" t="b">
        <v>0</v>
      </c>
      <c r="AK39" s="79">
        <v>0</v>
      </c>
      <c r="AL39" s="85" t="s">
        <v>1198</v>
      </c>
      <c r="AM39" s="79" t="s">
        <v>1210</v>
      </c>
      <c r="AN39" s="79" t="b">
        <v>0</v>
      </c>
      <c r="AO39" s="85" t="s">
        <v>1021</v>
      </c>
      <c r="AP39" s="79" t="s">
        <v>176</v>
      </c>
      <c r="AQ39" s="79">
        <v>0</v>
      </c>
      <c r="AR39" s="79">
        <v>0</v>
      </c>
      <c r="AS39" s="79"/>
      <c r="AT39" s="79"/>
      <c r="AU39" s="79"/>
      <c r="AV39" s="79"/>
      <c r="AW39" s="79"/>
      <c r="AX39" s="79"/>
      <c r="AY39" s="79"/>
      <c r="AZ39" s="79"/>
      <c r="BA39">
        <v>2</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230</v>
      </c>
      <c r="B40" s="64" t="s">
        <v>285</v>
      </c>
      <c r="C40" s="65" t="s">
        <v>2887</v>
      </c>
      <c r="D40" s="66">
        <v>3</v>
      </c>
      <c r="E40" s="67" t="s">
        <v>132</v>
      </c>
      <c r="F40" s="68">
        <v>35</v>
      </c>
      <c r="G40" s="65"/>
      <c r="H40" s="69"/>
      <c r="I40" s="70"/>
      <c r="J40" s="70"/>
      <c r="K40" s="34" t="s">
        <v>65</v>
      </c>
      <c r="L40" s="77">
        <v>40</v>
      </c>
      <c r="M40" s="77"/>
      <c r="N40" s="72"/>
      <c r="O40" s="79" t="s">
        <v>300</v>
      </c>
      <c r="P40" s="81">
        <v>43508.92653935185</v>
      </c>
      <c r="Q40" s="79" t="s">
        <v>325</v>
      </c>
      <c r="R40" s="82" t="s">
        <v>490</v>
      </c>
      <c r="S40" s="79" t="s">
        <v>601</v>
      </c>
      <c r="T40" s="79" t="s">
        <v>643</v>
      </c>
      <c r="U40" s="79"/>
      <c r="V40" s="82" t="s">
        <v>761</v>
      </c>
      <c r="W40" s="81">
        <v>43508.92653935185</v>
      </c>
      <c r="X40" s="82" t="s">
        <v>821</v>
      </c>
      <c r="Y40" s="79"/>
      <c r="Z40" s="79"/>
      <c r="AA40" s="85" t="s">
        <v>1022</v>
      </c>
      <c r="AB40" s="79"/>
      <c r="AC40" s="79" t="b">
        <v>0</v>
      </c>
      <c r="AD40" s="79">
        <v>0</v>
      </c>
      <c r="AE40" s="85" t="s">
        <v>1198</v>
      </c>
      <c r="AF40" s="79" t="b">
        <v>0</v>
      </c>
      <c r="AG40" s="79" t="s">
        <v>1200</v>
      </c>
      <c r="AH40" s="79"/>
      <c r="AI40" s="85" t="s">
        <v>1198</v>
      </c>
      <c r="AJ40" s="79" t="b">
        <v>0</v>
      </c>
      <c r="AK40" s="79">
        <v>2</v>
      </c>
      <c r="AL40" s="85" t="s">
        <v>1021</v>
      </c>
      <c r="AM40" s="79" t="s">
        <v>1204</v>
      </c>
      <c r="AN40" s="79" t="b">
        <v>0</v>
      </c>
      <c r="AO40" s="85" t="s">
        <v>1021</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231</v>
      </c>
      <c r="B41" s="64" t="s">
        <v>285</v>
      </c>
      <c r="C41" s="65" t="s">
        <v>2887</v>
      </c>
      <c r="D41" s="66">
        <v>3</v>
      </c>
      <c r="E41" s="67" t="s">
        <v>132</v>
      </c>
      <c r="F41" s="68">
        <v>35</v>
      </c>
      <c r="G41" s="65"/>
      <c r="H41" s="69"/>
      <c r="I41" s="70"/>
      <c r="J41" s="70"/>
      <c r="K41" s="34" t="s">
        <v>65</v>
      </c>
      <c r="L41" s="77">
        <v>41</v>
      </c>
      <c r="M41" s="77"/>
      <c r="N41" s="72"/>
      <c r="O41" s="79" t="s">
        <v>300</v>
      </c>
      <c r="P41" s="81">
        <v>43508.92681712963</v>
      </c>
      <c r="Q41" s="79" t="s">
        <v>325</v>
      </c>
      <c r="R41" s="82" t="s">
        <v>490</v>
      </c>
      <c r="S41" s="79" t="s">
        <v>601</v>
      </c>
      <c r="T41" s="79" t="s">
        <v>643</v>
      </c>
      <c r="U41" s="79"/>
      <c r="V41" s="82" t="s">
        <v>762</v>
      </c>
      <c r="W41" s="81">
        <v>43508.92681712963</v>
      </c>
      <c r="X41" s="82" t="s">
        <v>822</v>
      </c>
      <c r="Y41" s="79"/>
      <c r="Z41" s="79"/>
      <c r="AA41" s="85" t="s">
        <v>1023</v>
      </c>
      <c r="AB41" s="79"/>
      <c r="AC41" s="79" t="b">
        <v>0</v>
      </c>
      <c r="AD41" s="79">
        <v>0</v>
      </c>
      <c r="AE41" s="85" t="s">
        <v>1198</v>
      </c>
      <c r="AF41" s="79" t="b">
        <v>0</v>
      </c>
      <c r="AG41" s="79" t="s">
        <v>1200</v>
      </c>
      <c r="AH41" s="79"/>
      <c r="AI41" s="85" t="s">
        <v>1198</v>
      </c>
      <c r="AJ41" s="79" t="b">
        <v>0</v>
      </c>
      <c r="AK41" s="79">
        <v>2</v>
      </c>
      <c r="AL41" s="85" t="s">
        <v>1021</v>
      </c>
      <c r="AM41" s="79" t="s">
        <v>1204</v>
      </c>
      <c r="AN41" s="79" t="b">
        <v>0</v>
      </c>
      <c r="AO41" s="85" t="s">
        <v>1021</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230</v>
      </c>
      <c r="B42" s="64" t="s">
        <v>286</v>
      </c>
      <c r="C42" s="65" t="s">
        <v>2888</v>
      </c>
      <c r="D42" s="66">
        <v>3.608695652173913</v>
      </c>
      <c r="E42" s="67" t="s">
        <v>136</v>
      </c>
      <c r="F42" s="68">
        <v>33</v>
      </c>
      <c r="G42" s="65"/>
      <c r="H42" s="69"/>
      <c r="I42" s="70"/>
      <c r="J42" s="70"/>
      <c r="K42" s="34" t="s">
        <v>65</v>
      </c>
      <c r="L42" s="77">
        <v>42</v>
      </c>
      <c r="M42" s="77"/>
      <c r="N42" s="72"/>
      <c r="O42" s="79" t="s">
        <v>300</v>
      </c>
      <c r="P42" s="81">
        <v>43507.18760416667</v>
      </c>
      <c r="Q42" s="79" t="s">
        <v>323</v>
      </c>
      <c r="R42" s="82" t="s">
        <v>489</v>
      </c>
      <c r="S42" s="79" t="s">
        <v>600</v>
      </c>
      <c r="T42" s="79" t="s">
        <v>641</v>
      </c>
      <c r="U42" s="79"/>
      <c r="V42" s="82" t="s">
        <v>761</v>
      </c>
      <c r="W42" s="81">
        <v>43507.18760416667</v>
      </c>
      <c r="X42" s="82" t="s">
        <v>819</v>
      </c>
      <c r="Y42" s="79"/>
      <c r="Z42" s="79"/>
      <c r="AA42" s="85" t="s">
        <v>1020</v>
      </c>
      <c r="AB42" s="79"/>
      <c r="AC42" s="79" t="b">
        <v>0</v>
      </c>
      <c r="AD42" s="79">
        <v>2</v>
      </c>
      <c r="AE42" s="85" t="s">
        <v>1198</v>
      </c>
      <c r="AF42" s="79" t="b">
        <v>0</v>
      </c>
      <c r="AG42" s="79" t="s">
        <v>1200</v>
      </c>
      <c r="AH42" s="79"/>
      <c r="AI42" s="85" t="s">
        <v>1198</v>
      </c>
      <c r="AJ42" s="79" t="b">
        <v>0</v>
      </c>
      <c r="AK42" s="79">
        <v>2</v>
      </c>
      <c r="AL42" s="85" t="s">
        <v>1198</v>
      </c>
      <c r="AM42" s="79" t="s">
        <v>1204</v>
      </c>
      <c r="AN42" s="79" t="b">
        <v>0</v>
      </c>
      <c r="AO42" s="85" t="s">
        <v>1020</v>
      </c>
      <c r="AP42" s="79" t="s">
        <v>176</v>
      </c>
      <c r="AQ42" s="79">
        <v>0</v>
      </c>
      <c r="AR42" s="79">
        <v>0</v>
      </c>
      <c r="AS42" s="79"/>
      <c r="AT42" s="79"/>
      <c r="AU42" s="79"/>
      <c r="AV42" s="79"/>
      <c r="AW42" s="79"/>
      <c r="AX42" s="79"/>
      <c r="AY42" s="79"/>
      <c r="AZ42" s="79"/>
      <c r="BA42">
        <v>3</v>
      </c>
      <c r="BB42" s="78" t="str">
        <f>REPLACE(INDEX(GroupVertices[Group],MATCH(Edges[[#This Row],[Vertex 1]],GroupVertices[Vertex],0)),1,1,"")</f>
        <v>6</v>
      </c>
      <c r="BC42" s="78" t="str">
        <f>REPLACE(INDEX(GroupVertices[Group],MATCH(Edges[[#This Row],[Vertex 2]],GroupVertices[Vertex],0)),1,1,"")</f>
        <v>6</v>
      </c>
      <c r="BD42" s="48">
        <v>0</v>
      </c>
      <c r="BE42" s="49">
        <v>0</v>
      </c>
      <c r="BF42" s="48">
        <v>0</v>
      </c>
      <c r="BG42" s="49">
        <v>0</v>
      </c>
      <c r="BH42" s="48">
        <v>0</v>
      </c>
      <c r="BI42" s="49">
        <v>0</v>
      </c>
      <c r="BJ42" s="48">
        <v>24</v>
      </c>
      <c r="BK42" s="49">
        <v>100</v>
      </c>
      <c r="BL42" s="48">
        <v>24</v>
      </c>
    </row>
    <row r="43" spans="1:64" ht="15">
      <c r="A43" s="64" t="s">
        <v>230</v>
      </c>
      <c r="B43" s="64" t="s">
        <v>286</v>
      </c>
      <c r="C43" s="65" t="s">
        <v>2888</v>
      </c>
      <c r="D43" s="66">
        <v>3.608695652173913</v>
      </c>
      <c r="E43" s="67" t="s">
        <v>136</v>
      </c>
      <c r="F43" s="68">
        <v>33</v>
      </c>
      <c r="G43" s="65"/>
      <c r="H43" s="69"/>
      <c r="I43" s="70"/>
      <c r="J43" s="70"/>
      <c r="K43" s="34" t="s">
        <v>65</v>
      </c>
      <c r="L43" s="77">
        <v>43</v>
      </c>
      <c r="M43" s="77"/>
      <c r="N43" s="72"/>
      <c r="O43" s="79" t="s">
        <v>300</v>
      </c>
      <c r="P43" s="81">
        <v>43507.97571759259</v>
      </c>
      <c r="Q43" s="79" t="s">
        <v>324</v>
      </c>
      <c r="R43" s="82" t="s">
        <v>490</v>
      </c>
      <c r="S43" s="79" t="s">
        <v>601</v>
      </c>
      <c r="T43" s="79" t="s">
        <v>642</v>
      </c>
      <c r="U43" s="82" t="s">
        <v>698</v>
      </c>
      <c r="V43" s="82" t="s">
        <v>698</v>
      </c>
      <c r="W43" s="81">
        <v>43507.97571759259</v>
      </c>
      <c r="X43" s="82" t="s">
        <v>820</v>
      </c>
      <c r="Y43" s="79"/>
      <c r="Z43" s="79"/>
      <c r="AA43" s="85" t="s">
        <v>1021</v>
      </c>
      <c r="AB43" s="79"/>
      <c r="AC43" s="79" t="b">
        <v>0</v>
      </c>
      <c r="AD43" s="79">
        <v>0</v>
      </c>
      <c r="AE43" s="85" t="s">
        <v>1198</v>
      </c>
      <c r="AF43" s="79" t="b">
        <v>0</v>
      </c>
      <c r="AG43" s="79" t="s">
        <v>1200</v>
      </c>
      <c r="AH43" s="79"/>
      <c r="AI43" s="85" t="s">
        <v>1198</v>
      </c>
      <c r="AJ43" s="79" t="b">
        <v>0</v>
      </c>
      <c r="AK43" s="79">
        <v>0</v>
      </c>
      <c r="AL43" s="85" t="s">
        <v>1198</v>
      </c>
      <c r="AM43" s="79" t="s">
        <v>1210</v>
      </c>
      <c r="AN43" s="79" t="b">
        <v>0</v>
      </c>
      <c r="AO43" s="85" t="s">
        <v>1021</v>
      </c>
      <c r="AP43" s="79" t="s">
        <v>176</v>
      </c>
      <c r="AQ43" s="79">
        <v>0</v>
      </c>
      <c r="AR43" s="79">
        <v>0</v>
      </c>
      <c r="AS43" s="79"/>
      <c r="AT43" s="79"/>
      <c r="AU43" s="79"/>
      <c r="AV43" s="79"/>
      <c r="AW43" s="79"/>
      <c r="AX43" s="79"/>
      <c r="AY43" s="79"/>
      <c r="AZ43" s="79"/>
      <c r="BA43">
        <v>3</v>
      </c>
      <c r="BB43" s="78" t="str">
        <f>REPLACE(INDEX(GroupVertices[Group],MATCH(Edges[[#This Row],[Vertex 1]],GroupVertices[Vertex],0)),1,1,"")</f>
        <v>6</v>
      </c>
      <c r="BC43" s="78" t="str">
        <f>REPLACE(INDEX(GroupVertices[Group],MATCH(Edges[[#This Row],[Vertex 2]],GroupVertices[Vertex],0)),1,1,"")</f>
        <v>6</v>
      </c>
      <c r="BD43" s="48">
        <v>0</v>
      </c>
      <c r="BE43" s="49">
        <v>0</v>
      </c>
      <c r="BF43" s="48">
        <v>0</v>
      </c>
      <c r="BG43" s="49">
        <v>0</v>
      </c>
      <c r="BH43" s="48">
        <v>0</v>
      </c>
      <c r="BI43" s="49">
        <v>0</v>
      </c>
      <c r="BJ43" s="48">
        <v>13</v>
      </c>
      <c r="BK43" s="49">
        <v>100</v>
      </c>
      <c r="BL43" s="48">
        <v>13</v>
      </c>
    </row>
    <row r="44" spans="1:64" ht="15">
      <c r="A44" s="64" t="s">
        <v>230</v>
      </c>
      <c r="B44" s="64" t="s">
        <v>286</v>
      </c>
      <c r="C44" s="65" t="s">
        <v>2888</v>
      </c>
      <c r="D44" s="66">
        <v>3.608695652173913</v>
      </c>
      <c r="E44" s="67" t="s">
        <v>136</v>
      </c>
      <c r="F44" s="68">
        <v>33</v>
      </c>
      <c r="G44" s="65"/>
      <c r="H44" s="69"/>
      <c r="I44" s="70"/>
      <c r="J44" s="70"/>
      <c r="K44" s="34" t="s">
        <v>65</v>
      </c>
      <c r="L44" s="77">
        <v>44</v>
      </c>
      <c r="M44" s="77"/>
      <c r="N44" s="72"/>
      <c r="O44" s="79" t="s">
        <v>300</v>
      </c>
      <c r="P44" s="81">
        <v>43508.92653935185</v>
      </c>
      <c r="Q44" s="79" t="s">
        <v>325</v>
      </c>
      <c r="R44" s="82" t="s">
        <v>490</v>
      </c>
      <c r="S44" s="79" t="s">
        <v>601</v>
      </c>
      <c r="T44" s="79" t="s">
        <v>643</v>
      </c>
      <c r="U44" s="79"/>
      <c r="V44" s="82" t="s">
        <v>761</v>
      </c>
      <c r="W44" s="81">
        <v>43508.92653935185</v>
      </c>
      <c r="X44" s="82" t="s">
        <v>821</v>
      </c>
      <c r="Y44" s="79"/>
      <c r="Z44" s="79"/>
      <c r="AA44" s="85" t="s">
        <v>1022</v>
      </c>
      <c r="AB44" s="79"/>
      <c r="AC44" s="79" t="b">
        <v>0</v>
      </c>
      <c r="AD44" s="79">
        <v>0</v>
      </c>
      <c r="AE44" s="85" t="s">
        <v>1198</v>
      </c>
      <c r="AF44" s="79" t="b">
        <v>0</v>
      </c>
      <c r="AG44" s="79" t="s">
        <v>1200</v>
      </c>
      <c r="AH44" s="79"/>
      <c r="AI44" s="85" t="s">
        <v>1198</v>
      </c>
      <c r="AJ44" s="79" t="b">
        <v>0</v>
      </c>
      <c r="AK44" s="79">
        <v>2</v>
      </c>
      <c r="AL44" s="85" t="s">
        <v>1021</v>
      </c>
      <c r="AM44" s="79" t="s">
        <v>1204</v>
      </c>
      <c r="AN44" s="79" t="b">
        <v>0</v>
      </c>
      <c r="AO44" s="85" t="s">
        <v>1021</v>
      </c>
      <c r="AP44" s="79" t="s">
        <v>176</v>
      </c>
      <c r="AQ44" s="79">
        <v>0</v>
      </c>
      <c r="AR44" s="79">
        <v>0</v>
      </c>
      <c r="AS44" s="79"/>
      <c r="AT44" s="79"/>
      <c r="AU44" s="79"/>
      <c r="AV44" s="79"/>
      <c r="AW44" s="79"/>
      <c r="AX44" s="79"/>
      <c r="AY44" s="79"/>
      <c r="AZ44" s="79"/>
      <c r="BA44">
        <v>3</v>
      </c>
      <c r="BB44" s="78" t="str">
        <f>REPLACE(INDEX(GroupVertices[Group],MATCH(Edges[[#This Row],[Vertex 1]],GroupVertices[Vertex],0)),1,1,"")</f>
        <v>6</v>
      </c>
      <c r="BC44" s="78" t="str">
        <f>REPLACE(INDEX(GroupVertices[Group],MATCH(Edges[[#This Row],[Vertex 2]],GroupVertices[Vertex],0)),1,1,"")</f>
        <v>6</v>
      </c>
      <c r="BD44" s="48">
        <v>0</v>
      </c>
      <c r="BE44" s="49">
        <v>0</v>
      </c>
      <c r="BF44" s="48">
        <v>0</v>
      </c>
      <c r="BG44" s="49">
        <v>0</v>
      </c>
      <c r="BH44" s="48">
        <v>0</v>
      </c>
      <c r="BI44" s="49">
        <v>0</v>
      </c>
      <c r="BJ44" s="48">
        <v>12</v>
      </c>
      <c r="BK44" s="49">
        <v>100</v>
      </c>
      <c r="BL44" s="48">
        <v>12</v>
      </c>
    </row>
    <row r="45" spans="1:64" ht="15">
      <c r="A45" s="64" t="s">
        <v>231</v>
      </c>
      <c r="B45" s="64" t="s">
        <v>286</v>
      </c>
      <c r="C45" s="65" t="s">
        <v>2887</v>
      </c>
      <c r="D45" s="66">
        <v>3</v>
      </c>
      <c r="E45" s="67" t="s">
        <v>132</v>
      </c>
      <c r="F45" s="68">
        <v>35</v>
      </c>
      <c r="G45" s="65"/>
      <c r="H45" s="69"/>
      <c r="I45" s="70"/>
      <c r="J45" s="70"/>
      <c r="K45" s="34" t="s">
        <v>65</v>
      </c>
      <c r="L45" s="77">
        <v>45</v>
      </c>
      <c r="M45" s="77"/>
      <c r="N45" s="72"/>
      <c r="O45" s="79" t="s">
        <v>300</v>
      </c>
      <c r="P45" s="81">
        <v>43508.92681712963</v>
      </c>
      <c r="Q45" s="79" t="s">
        <v>325</v>
      </c>
      <c r="R45" s="82" t="s">
        <v>490</v>
      </c>
      <c r="S45" s="79" t="s">
        <v>601</v>
      </c>
      <c r="T45" s="79" t="s">
        <v>643</v>
      </c>
      <c r="U45" s="79"/>
      <c r="V45" s="82" t="s">
        <v>762</v>
      </c>
      <c r="W45" s="81">
        <v>43508.92681712963</v>
      </c>
      <c r="X45" s="82" t="s">
        <v>822</v>
      </c>
      <c r="Y45" s="79"/>
      <c r="Z45" s="79"/>
      <c r="AA45" s="85" t="s">
        <v>1023</v>
      </c>
      <c r="AB45" s="79"/>
      <c r="AC45" s="79" t="b">
        <v>0</v>
      </c>
      <c r="AD45" s="79">
        <v>0</v>
      </c>
      <c r="AE45" s="85" t="s">
        <v>1198</v>
      </c>
      <c r="AF45" s="79" t="b">
        <v>0</v>
      </c>
      <c r="AG45" s="79" t="s">
        <v>1200</v>
      </c>
      <c r="AH45" s="79"/>
      <c r="AI45" s="85" t="s">
        <v>1198</v>
      </c>
      <c r="AJ45" s="79" t="b">
        <v>0</v>
      </c>
      <c r="AK45" s="79">
        <v>2</v>
      </c>
      <c r="AL45" s="85" t="s">
        <v>1021</v>
      </c>
      <c r="AM45" s="79" t="s">
        <v>1204</v>
      </c>
      <c r="AN45" s="79" t="b">
        <v>0</v>
      </c>
      <c r="AO45" s="85" t="s">
        <v>1021</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0</v>
      </c>
      <c r="BE45" s="49">
        <v>0</v>
      </c>
      <c r="BF45" s="48">
        <v>0</v>
      </c>
      <c r="BG45" s="49">
        <v>0</v>
      </c>
      <c r="BH45" s="48">
        <v>0</v>
      </c>
      <c r="BI45" s="49">
        <v>0</v>
      </c>
      <c r="BJ45" s="48">
        <v>12</v>
      </c>
      <c r="BK45" s="49">
        <v>100</v>
      </c>
      <c r="BL45" s="48">
        <v>12</v>
      </c>
    </row>
    <row r="46" spans="1:64" ht="15">
      <c r="A46" s="64" t="s">
        <v>230</v>
      </c>
      <c r="B46" s="64" t="s">
        <v>230</v>
      </c>
      <c r="C46" s="65" t="s">
        <v>2887</v>
      </c>
      <c r="D46" s="66">
        <v>3</v>
      </c>
      <c r="E46" s="67" t="s">
        <v>132</v>
      </c>
      <c r="F46" s="68">
        <v>35</v>
      </c>
      <c r="G46" s="65"/>
      <c r="H46" s="69"/>
      <c r="I46" s="70"/>
      <c r="J46" s="70"/>
      <c r="K46" s="34" t="s">
        <v>65</v>
      </c>
      <c r="L46" s="77">
        <v>46</v>
      </c>
      <c r="M46" s="77"/>
      <c r="N46" s="72"/>
      <c r="O46" s="79" t="s">
        <v>176</v>
      </c>
      <c r="P46" s="81">
        <v>43507.862129629626</v>
      </c>
      <c r="Q46" s="79" t="s">
        <v>326</v>
      </c>
      <c r="R46" s="79"/>
      <c r="S46" s="79"/>
      <c r="T46" s="79" t="s">
        <v>644</v>
      </c>
      <c r="U46" s="79"/>
      <c r="V46" s="82" t="s">
        <v>761</v>
      </c>
      <c r="W46" s="81">
        <v>43507.862129629626</v>
      </c>
      <c r="X46" s="82" t="s">
        <v>823</v>
      </c>
      <c r="Y46" s="79"/>
      <c r="Z46" s="79"/>
      <c r="AA46" s="85" t="s">
        <v>1024</v>
      </c>
      <c r="AB46" s="79"/>
      <c r="AC46" s="79" t="b">
        <v>0</v>
      </c>
      <c r="AD46" s="79">
        <v>0</v>
      </c>
      <c r="AE46" s="85" t="s">
        <v>1198</v>
      </c>
      <c r="AF46" s="79" t="b">
        <v>0</v>
      </c>
      <c r="AG46" s="79" t="s">
        <v>1200</v>
      </c>
      <c r="AH46" s="79"/>
      <c r="AI46" s="85" t="s">
        <v>1198</v>
      </c>
      <c r="AJ46" s="79" t="b">
        <v>0</v>
      </c>
      <c r="AK46" s="79">
        <v>2</v>
      </c>
      <c r="AL46" s="85" t="s">
        <v>1020</v>
      </c>
      <c r="AM46" s="79" t="s">
        <v>1204</v>
      </c>
      <c r="AN46" s="79" t="b">
        <v>0</v>
      </c>
      <c r="AO46" s="85" t="s">
        <v>1020</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v>0</v>
      </c>
      <c r="BE46" s="49">
        <v>0</v>
      </c>
      <c r="BF46" s="48">
        <v>0</v>
      </c>
      <c r="BG46" s="49">
        <v>0</v>
      </c>
      <c r="BH46" s="48">
        <v>0</v>
      </c>
      <c r="BI46" s="49">
        <v>0</v>
      </c>
      <c r="BJ46" s="48">
        <v>20</v>
      </c>
      <c r="BK46" s="49">
        <v>100</v>
      </c>
      <c r="BL46" s="48">
        <v>20</v>
      </c>
    </row>
    <row r="47" spans="1:64" ht="15">
      <c r="A47" s="64" t="s">
        <v>231</v>
      </c>
      <c r="B47" s="64" t="s">
        <v>230</v>
      </c>
      <c r="C47" s="65" t="s">
        <v>2889</v>
      </c>
      <c r="D47" s="66">
        <v>3.3043478260869565</v>
      </c>
      <c r="E47" s="67" t="s">
        <v>136</v>
      </c>
      <c r="F47" s="68">
        <v>34</v>
      </c>
      <c r="G47" s="65"/>
      <c r="H47" s="69"/>
      <c r="I47" s="70"/>
      <c r="J47" s="70"/>
      <c r="K47" s="34" t="s">
        <v>65</v>
      </c>
      <c r="L47" s="77">
        <v>47</v>
      </c>
      <c r="M47" s="77"/>
      <c r="N47" s="72"/>
      <c r="O47" s="79" t="s">
        <v>300</v>
      </c>
      <c r="P47" s="81">
        <v>43507.889236111114</v>
      </c>
      <c r="Q47" s="79" t="s">
        <v>326</v>
      </c>
      <c r="R47" s="79"/>
      <c r="S47" s="79"/>
      <c r="T47" s="79" t="s">
        <v>644</v>
      </c>
      <c r="U47" s="79"/>
      <c r="V47" s="82" t="s">
        <v>762</v>
      </c>
      <c r="W47" s="81">
        <v>43507.889236111114</v>
      </c>
      <c r="X47" s="82" t="s">
        <v>824</v>
      </c>
      <c r="Y47" s="79"/>
      <c r="Z47" s="79"/>
      <c r="AA47" s="85" t="s">
        <v>1025</v>
      </c>
      <c r="AB47" s="79"/>
      <c r="AC47" s="79" t="b">
        <v>0</v>
      </c>
      <c r="AD47" s="79">
        <v>0</v>
      </c>
      <c r="AE47" s="85" t="s">
        <v>1198</v>
      </c>
      <c r="AF47" s="79" t="b">
        <v>0</v>
      </c>
      <c r="AG47" s="79" t="s">
        <v>1200</v>
      </c>
      <c r="AH47" s="79"/>
      <c r="AI47" s="85" t="s">
        <v>1198</v>
      </c>
      <c r="AJ47" s="79" t="b">
        <v>0</v>
      </c>
      <c r="AK47" s="79">
        <v>2</v>
      </c>
      <c r="AL47" s="85" t="s">
        <v>1020</v>
      </c>
      <c r="AM47" s="79" t="s">
        <v>1204</v>
      </c>
      <c r="AN47" s="79" t="b">
        <v>0</v>
      </c>
      <c r="AO47" s="85" t="s">
        <v>1020</v>
      </c>
      <c r="AP47" s="79" t="s">
        <v>176</v>
      </c>
      <c r="AQ47" s="79">
        <v>0</v>
      </c>
      <c r="AR47" s="79">
        <v>0</v>
      </c>
      <c r="AS47" s="79"/>
      <c r="AT47" s="79"/>
      <c r="AU47" s="79"/>
      <c r="AV47" s="79"/>
      <c r="AW47" s="79"/>
      <c r="AX47" s="79"/>
      <c r="AY47" s="79"/>
      <c r="AZ47" s="79"/>
      <c r="BA47">
        <v>2</v>
      </c>
      <c r="BB47" s="78" t="str">
        <f>REPLACE(INDEX(GroupVertices[Group],MATCH(Edges[[#This Row],[Vertex 1]],GroupVertices[Vertex],0)),1,1,"")</f>
        <v>6</v>
      </c>
      <c r="BC47" s="78" t="str">
        <f>REPLACE(INDEX(GroupVertices[Group],MATCH(Edges[[#This Row],[Vertex 2]],GroupVertices[Vertex],0)),1,1,"")</f>
        <v>6</v>
      </c>
      <c r="BD47" s="48">
        <v>0</v>
      </c>
      <c r="BE47" s="49">
        <v>0</v>
      </c>
      <c r="BF47" s="48">
        <v>0</v>
      </c>
      <c r="BG47" s="49">
        <v>0</v>
      </c>
      <c r="BH47" s="48">
        <v>0</v>
      </c>
      <c r="BI47" s="49">
        <v>0</v>
      </c>
      <c r="BJ47" s="48">
        <v>20</v>
      </c>
      <c r="BK47" s="49">
        <v>100</v>
      </c>
      <c r="BL47" s="48">
        <v>20</v>
      </c>
    </row>
    <row r="48" spans="1:64" ht="15">
      <c r="A48" s="64" t="s">
        <v>231</v>
      </c>
      <c r="B48" s="64" t="s">
        <v>230</v>
      </c>
      <c r="C48" s="65" t="s">
        <v>2889</v>
      </c>
      <c r="D48" s="66">
        <v>3.3043478260869565</v>
      </c>
      <c r="E48" s="67" t="s">
        <v>136</v>
      </c>
      <c r="F48" s="68">
        <v>34</v>
      </c>
      <c r="G48" s="65"/>
      <c r="H48" s="69"/>
      <c r="I48" s="70"/>
      <c r="J48" s="70"/>
      <c r="K48" s="34" t="s">
        <v>65</v>
      </c>
      <c r="L48" s="77">
        <v>48</v>
      </c>
      <c r="M48" s="77"/>
      <c r="N48" s="72"/>
      <c r="O48" s="79" t="s">
        <v>300</v>
      </c>
      <c r="P48" s="81">
        <v>43508.92681712963</v>
      </c>
      <c r="Q48" s="79" t="s">
        <v>325</v>
      </c>
      <c r="R48" s="82" t="s">
        <v>490</v>
      </c>
      <c r="S48" s="79" t="s">
        <v>601</v>
      </c>
      <c r="T48" s="79" t="s">
        <v>643</v>
      </c>
      <c r="U48" s="79"/>
      <c r="V48" s="82" t="s">
        <v>762</v>
      </c>
      <c r="W48" s="81">
        <v>43508.92681712963</v>
      </c>
      <c r="X48" s="82" t="s">
        <v>822</v>
      </c>
      <c r="Y48" s="79"/>
      <c r="Z48" s="79"/>
      <c r="AA48" s="85" t="s">
        <v>1023</v>
      </c>
      <c r="AB48" s="79"/>
      <c r="AC48" s="79" t="b">
        <v>0</v>
      </c>
      <c r="AD48" s="79">
        <v>0</v>
      </c>
      <c r="AE48" s="85" t="s">
        <v>1198</v>
      </c>
      <c r="AF48" s="79" t="b">
        <v>0</v>
      </c>
      <c r="AG48" s="79" t="s">
        <v>1200</v>
      </c>
      <c r="AH48" s="79"/>
      <c r="AI48" s="85" t="s">
        <v>1198</v>
      </c>
      <c r="AJ48" s="79" t="b">
        <v>0</v>
      </c>
      <c r="AK48" s="79">
        <v>2</v>
      </c>
      <c r="AL48" s="85" t="s">
        <v>1021</v>
      </c>
      <c r="AM48" s="79" t="s">
        <v>1204</v>
      </c>
      <c r="AN48" s="79" t="b">
        <v>0</v>
      </c>
      <c r="AO48" s="85" t="s">
        <v>1021</v>
      </c>
      <c r="AP48" s="79" t="s">
        <v>176</v>
      </c>
      <c r="AQ48" s="79">
        <v>0</v>
      </c>
      <c r="AR48" s="79">
        <v>0</v>
      </c>
      <c r="AS48" s="79"/>
      <c r="AT48" s="79"/>
      <c r="AU48" s="79"/>
      <c r="AV48" s="79"/>
      <c r="AW48" s="79"/>
      <c r="AX48" s="79"/>
      <c r="AY48" s="79"/>
      <c r="AZ48" s="79"/>
      <c r="BA48">
        <v>2</v>
      </c>
      <c r="BB48" s="78" t="str">
        <f>REPLACE(INDEX(GroupVertices[Group],MATCH(Edges[[#This Row],[Vertex 1]],GroupVertices[Vertex],0)),1,1,"")</f>
        <v>6</v>
      </c>
      <c r="BC48" s="78" t="str">
        <f>REPLACE(INDEX(GroupVertices[Group],MATCH(Edges[[#This Row],[Vertex 2]],GroupVertices[Vertex],0)),1,1,"")</f>
        <v>6</v>
      </c>
      <c r="BD48" s="48"/>
      <c r="BE48" s="49"/>
      <c r="BF48" s="48"/>
      <c r="BG48" s="49"/>
      <c r="BH48" s="48"/>
      <c r="BI48" s="49"/>
      <c r="BJ48" s="48"/>
      <c r="BK48" s="49"/>
      <c r="BL48" s="48"/>
    </row>
    <row r="49" spans="1:64" ht="15">
      <c r="A49" s="64" t="s">
        <v>232</v>
      </c>
      <c r="B49" s="64" t="s">
        <v>268</v>
      </c>
      <c r="C49" s="65" t="s">
        <v>2887</v>
      </c>
      <c r="D49" s="66">
        <v>3</v>
      </c>
      <c r="E49" s="67" t="s">
        <v>132</v>
      </c>
      <c r="F49" s="68">
        <v>35</v>
      </c>
      <c r="G49" s="65"/>
      <c r="H49" s="69"/>
      <c r="I49" s="70"/>
      <c r="J49" s="70"/>
      <c r="K49" s="34" t="s">
        <v>65</v>
      </c>
      <c r="L49" s="77">
        <v>49</v>
      </c>
      <c r="M49" s="77"/>
      <c r="N49" s="72"/>
      <c r="O49" s="79" t="s">
        <v>300</v>
      </c>
      <c r="P49" s="81">
        <v>43509.250289351854</v>
      </c>
      <c r="Q49" s="79" t="s">
        <v>327</v>
      </c>
      <c r="R49" s="82" t="s">
        <v>491</v>
      </c>
      <c r="S49" s="79" t="s">
        <v>596</v>
      </c>
      <c r="T49" s="79" t="s">
        <v>645</v>
      </c>
      <c r="U49" s="79"/>
      <c r="V49" s="82" t="s">
        <v>763</v>
      </c>
      <c r="W49" s="81">
        <v>43509.250289351854</v>
      </c>
      <c r="X49" s="82" t="s">
        <v>825</v>
      </c>
      <c r="Y49" s="79"/>
      <c r="Z49" s="79"/>
      <c r="AA49" s="85" t="s">
        <v>1026</v>
      </c>
      <c r="AB49" s="79"/>
      <c r="AC49" s="79" t="b">
        <v>0</v>
      </c>
      <c r="AD49" s="79">
        <v>0</v>
      </c>
      <c r="AE49" s="85" t="s">
        <v>1198</v>
      </c>
      <c r="AF49" s="79" t="b">
        <v>0</v>
      </c>
      <c r="AG49" s="79" t="s">
        <v>1200</v>
      </c>
      <c r="AH49" s="79"/>
      <c r="AI49" s="85" t="s">
        <v>1198</v>
      </c>
      <c r="AJ49" s="79" t="b">
        <v>0</v>
      </c>
      <c r="AK49" s="79">
        <v>1</v>
      </c>
      <c r="AL49" s="85" t="s">
        <v>1118</v>
      </c>
      <c r="AM49" s="79" t="s">
        <v>1211</v>
      </c>
      <c r="AN49" s="79" t="b">
        <v>0</v>
      </c>
      <c r="AO49" s="85" t="s">
        <v>1118</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17</v>
      </c>
      <c r="BK49" s="49">
        <v>100</v>
      </c>
      <c r="BL49" s="48">
        <v>17</v>
      </c>
    </row>
    <row r="50" spans="1:64" ht="15">
      <c r="A50" s="64" t="s">
        <v>233</v>
      </c>
      <c r="B50" s="64" t="s">
        <v>268</v>
      </c>
      <c r="C50" s="65" t="s">
        <v>2887</v>
      </c>
      <c r="D50" s="66">
        <v>3</v>
      </c>
      <c r="E50" s="67" t="s">
        <v>132</v>
      </c>
      <c r="F50" s="68">
        <v>35</v>
      </c>
      <c r="G50" s="65"/>
      <c r="H50" s="69"/>
      <c r="I50" s="70"/>
      <c r="J50" s="70"/>
      <c r="K50" s="34" t="s">
        <v>65</v>
      </c>
      <c r="L50" s="77">
        <v>50</v>
      </c>
      <c r="M50" s="77"/>
      <c r="N50" s="72"/>
      <c r="O50" s="79" t="s">
        <v>300</v>
      </c>
      <c r="P50" s="81">
        <v>43509.29106481482</v>
      </c>
      <c r="Q50" s="79" t="s">
        <v>305</v>
      </c>
      <c r="R50" s="82" t="s">
        <v>482</v>
      </c>
      <c r="S50" s="79" t="s">
        <v>595</v>
      </c>
      <c r="T50" s="79" t="s">
        <v>629</v>
      </c>
      <c r="U50" s="79"/>
      <c r="V50" s="82" t="s">
        <v>764</v>
      </c>
      <c r="W50" s="81">
        <v>43509.29106481482</v>
      </c>
      <c r="X50" s="82" t="s">
        <v>826</v>
      </c>
      <c r="Y50" s="79"/>
      <c r="Z50" s="79"/>
      <c r="AA50" s="85" t="s">
        <v>1027</v>
      </c>
      <c r="AB50" s="79"/>
      <c r="AC50" s="79" t="b">
        <v>0</v>
      </c>
      <c r="AD50" s="79">
        <v>0</v>
      </c>
      <c r="AE50" s="85" t="s">
        <v>1198</v>
      </c>
      <c r="AF50" s="79" t="b">
        <v>0</v>
      </c>
      <c r="AG50" s="79" t="s">
        <v>1200</v>
      </c>
      <c r="AH50" s="79"/>
      <c r="AI50" s="85" t="s">
        <v>1198</v>
      </c>
      <c r="AJ50" s="79" t="b">
        <v>0</v>
      </c>
      <c r="AK50" s="79">
        <v>4</v>
      </c>
      <c r="AL50" s="85" t="s">
        <v>1106</v>
      </c>
      <c r="AM50" s="79" t="s">
        <v>1206</v>
      </c>
      <c r="AN50" s="79" t="b">
        <v>0</v>
      </c>
      <c r="AO50" s="85" t="s">
        <v>1106</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2</v>
      </c>
      <c r="BE50" s="49">
        <v>11.764705882352942</v>
      </c>
      <c r="BF50" s="48">
        <v>1</v>
      </c>
      <c r="BG50" s="49">
        <v>5.882352941176471</v>
      </c>
      <c r="BH50" s="48">
        <v>0</v>
      </c>
      <c r="BI50" s="49">
        <v>0</v>
      </c>
      <c r="BJ50" s="48">
        <v>14</v>
      </c>
      <c r="BK50" s="49">
        <v>82.3529411764706</v>
      </c>
      <c r="BL50" s="48">
        <v>17</v>
      </c>
    </row>
    <row r="51" spans="1:64" ht="15">
      <c r="A51" s="64" t="s">
        <v>234</v>
      </c>
      <c r="B51" s="64" t="s">
        <v>287</v>
      </c>
      <c r="C51" s="65" t="s">
        <v>2887</v>
      </c>
      <c r="D51" s="66">
        <v>3</v>
      </c>
      <c r="E51" s="67" t="s">
        <v>132</v>
      </c>
      <c r="F51" s="68">
        <v>35</v>
      </c>
      <c r="G51" s="65"/>
      <c r="H51" s="69"/>
      <c r="I51" s="70"/>
      <c r="J51" s="70"/>
      <c r="K51" s="34" t="s">
        <v>65</v>
      </c>
      <c r="L51" s="77">
        <v>51</v>
      </c>
      <c r="M51" s="77"/>
      <c r="N51" s="72"/>
      <c r="O51" s="79" t="s">
        <v>300</v>
      </c>
      <c r="P51" s="81">
        <v>43509.38858796296</v>
      </c>
      <c r="Q51" s="79" t="s">
        <v>328</v>
      </c>
      <c r="R51" s="79"/>
      <c r="S51" s="79"/>
      <c r="T51" s="79" t="s">
        <v>646</v>
      </c>
      <c r="U51" s="82" t="s">
        <v>699</v>
      </c>
      <c r="V51" s="82" t="s">
        <v>699</v>
      </c>
      <c r="W51" s="81">
        <v>43509.38858796296</v>
      </c>
      <c r="X51" s="82" t="s">
        <v>827</v>
      </c>
      <c r="Y51" s="79"/>
      <c r="Z51" s="79"/>
      <c r="AA51" s="85" t="s">
        <v>1028</v>
      </c>
      <c r="AB51" s="79"/>
      <c r="AC51" s="79" t="b">
        <v>0</v>
      </c>
      <c r="AD51" s="79">
        <v>0</v>
      </c>
      <c r="AE51" s="85" t="s">
        <v>1198</v>
      </c>
      <c r="AF51" s="79" t="b">
        <v>0</v>
      </c>
      <c r="AG51" s="79" t="s">
        <v>1201</v>
      </c>
      <c r="AH51" s="79"/>
      <c r="AI51" s="85" t="s">
        <v>1198</v>
      </c>
      <c r="AJ51" s="79" t="b">
        <v>0</v>
      </c>
      <c r="AK51" s="79">
        <v>0</v>
      </c>
      <c r="AL51" s="85" t="s">
        <v>1198</v>
      </c>
      <c r="AM51" s="79" t="s">
        <v>1204</v>
      </c>
      <c r="AN51" s="79" t="b">
        <v>0</v>
      </c>
      <c r="AO51" s="85" t="s">
        <v>1028</v>
      </c>
      <c r="AP51" s="79" t="s">
        <v>176</v>
      </c>
      <c r="AQ51" s="79">
        <v>0</v>
      </c>
      <c r="AR51" s="79">
        <v>0</v>
      </c>
      <c r="AS51" s="79"/>
      <c r="AT51" s="79"/>
      <c r="AU51" s="79"/>
      <c r="AV51" s="79"/>
      <c r="AW51" s="79"/>
      <c r="AX51" s="79"/>
      <c r="AY51" s="79"/>
      <c r="AZ51" s="79"/>
      <c r="BA51">
        <v>1</v>
      </c>
      <c r="BB51" s="78" t="str">
        <f>REPLACE(INDEX(GroupVertices[Group],MATCH(Edges[[#This Row],[Vertex 1]],GroupVertices[Vertex],0)),1,1,"")</f>
        <v>10</v>
      </c>
      <c r="BC51" s="78" t="str">
        <f>REPLACE(INDEX(GroupVertices[Group],MATCH(Edges[[#This Row],[Vertex 2]],GroupVertices[Vertex],0)),1,1,"")</f>
        <v>10</v>
      </c>
      <c r="BD51" s="48"/>
      <c r="BE51" s="49"/>
      <c r="BF51" s="48"/>
      <c r="BG51" s="49"/>
      <c r="BH51" s="48"/>
      <c r="BI51" s="49"/>
      <c r="BJ51" s="48"/>
      <c r="BK51" s="49"/>
      <c r="BL51" s="48"/>
    </row>
    <row r="52" spans="1:64" ht="15">
      <c r="A52" s="64" t="s">
        <v>234</v>
      </c>
      <c r="B52" s="64" t="s">
        <v>288</v>
      </c>
      <c r="C52" s="65" t="s">
        <v>2889</v>
      </c>
      <c r="D52" s="66">
        <v>3.3043478260869565</v>
      </c>
      <c r="E52" s="67" t="s">
        <v>136</v>
      </c>
      <c r="F52" s="68">
        <v>34</v>
      </c>
      <c r="G52" s="65"/>
      <c r="H52" s="69"/>
      <c r="I52" s="70"/>
      <c r="J52" s="70"/>
      <c r="K52" s="34" t="s">
        <v>65</v>
      </c>
      <c r="L52" s="77">
        <v>52</v>
      </c>
      <c r="M52" s="77"/>
      <c r="N52" s="72"/>
      <c r="O52" s="79" t="s">
        <v>300</v>
      </c>
      <c r="P52" s="81">
        <v>43507.422430555554</v>
      </c>
      <c r="Q52" s="79" t="s">
        <v>329</v>
      </c>
      <c r="R52" s="82" t="s">
        <v>492</v>
      </c>
      <c r="S52" s="79" t="s">
        <v>602</v>
      </c>
      <c r="T52" s="79" t="s">
        <v>647</v>
      </c>
      <c r="U52" s="82" t="s">
        <v>700</v>
      </c>
      <c r="V52" s="82" t="s">
        <v>700</v>
      </c>
      <c r="W52" s="81">
        <v>43507.422430555554</v>
      </c>
      <c r="X52" s="82" t="s">
        <v>828</v>
      </c>
      <c r="Y52" s="79"/>
      <c r="Z52" s="79"/>
      <c r="AA52" s="85" t="s">
        <v>1029</v>
      </c>
      <c r="AB52" s="79"/>
      <c r="AC52" s="79" t="b">
        <v>0</v>
      </c>
      <c r="AD52" s="79">
        <v>0</v>
      </c>
      <c r="AE52" s="85" t="s">
        <v>1198</v>
      </c>
      <c r="AF52" s="79" t="b">
        <v>0</v>
      </c>
      <c r="AG52" s="79" t="s">
        <v>1201</v>
      </c>
      <c r="AH52" s="79"/>
      <c r="AI52" s="85" t="s">
        <v>1198</v>
      </c>
      <c r="AJ52" s="79" t="b">
        <v>0</v>
      </c>
      <c r="AK52" s="79">
        <v>0</v>
      </c>
      <c r="AL52" s="85" t="s">
        <v>1198</v>
      </c>
      <c r="AM52" s="79" t="s">
        <v>1204</v>
      </c>
      <c r="AN52" s="79" t="b">
        <v>0</v>
      </c>
      <c r="AO52" s="85" t="s">
        <v>1029</v>
      </c>
      <c r="AP52" s="79" t="s">
        <v>176</v>
      </c>
      <c r="AQ52" s="79">
        <v>0</v>
      </c>
      <c r="AR52" s="79">
        <v>0</v>
      </c>
      <c r="AS52" s="79"/>
      <c r="AT52" s="79"/>
      <c r="AU52" s="79"/>
      <c r="AV52" s="79"/>
      <c r="AW52" s="79"/>
      <c r="AX52" s="79"/>
      <c r="AY52" s="79"/>
      <c r="AZ52" s="79"/>
      <c r="BA52">
        <v>2</v>
      </c>
      <c r="BB52" s="78" t="str">
        <f>REPLACE(INDEX(GroupVertices[Group],MATCH(Edges[[#This Row],[Vertex 1]],GroupVertices[Vertex],0)),1,1,"")</f>
        <v>10</v>
      </c>
      <c r="BC52" s="78" t="str">
        <f>REPLACE(INDEX(GroupVertices[Group],MATCH(Edges[[#This Row],[Vertex 2]],GroupVertices[Vertex],0)),1,1,"")</f>
        <v>10</v>
      </c>
      <c r="BD52" s="48">
        <v>0</v>
      </c>
      <c r="BE52" s="49">
        <v>0</v>
      </c>
      <c r="BF52" s="48">
        <v>0</v>
      </c>
      <c r="BG52" s="49">
        <v>0</v>
      </c>
      <c r="BH52" s="48">
        <v>0</v>
      </c>
      <c r="BI52" s="49">
        <v>0</v>
      </c>
      <c r="BJ52" s="48">
        <v>17</v>
      </c>
      <c r="BK52" s="49">
        <v>100</v>
      </c>
      <c r="BL52" s="48">
        <v>17</v>
      </c>
    </row>
    <row r="53" spans="1:64" ht="15">
      <c r="A53" s="64" t="s">
        <v>234</v>
      </c>
      <c r="B53" s="64" t="s">
        <v>288</v>
      </c>
      <c r="C53" s="65" t="s">
        <v>2889</v>
      </c>
      <c r="D53" s="66">
        <v>3.3043478260869565</v>
      </c>
      <c r="E53" s="67" t="s">
        <v>136</v>
      </c>
      <c r="F53" s="68">
        <v>34</v>
      </c>
      <c r="G53" s="65"/>
      <c r="H53" s="69"/>
      <c r="I53" s="70"/>
      <c r="J53" s="70"/>
      <c r="K53" s="34" t="s">
        <v>65</v>
      </c>
      <c r="L53" s="77">
        <v>53</v>
      </c>
      <c r="M53" s="77"/>
      <c r="N53" s="72"/>
      <c r="O53" s="79" t="s">
        <v>300</v>
      </c>
      <c r="P53" s="81">
        <v>43509.38858796296</v>
      </c>
      <c r="Q53" s="79" t="s">
        <v>328</v>
      </c>
      <c r="R53" s="79"/>
      <c r="S53" s="79"/>
      <c r="T53" s="79" t="s">
        <v>646</v>
      </c>
      <c r="U53" s="82" t="s">
        <v>699</v>
      </c>
      <c r="V53" s="82" t="s">
        <v>699</v>
      </c>
      <c r="W53" s="81">
        <v>43509.38858796296</v>
      </c>
      <c r="X53" s="82" t="s">
        <v>827</v>
      </c>
      <c r="Y53" s="79"/>
      <c r="Z53" s="79"/>
      <c r="AA53" s="85" t="s">
        <v>1028</v>
      </c>
      <c r="AB53" s="79"/>
      <c r="AC53" s="79" t="b">
        <v>0</v>
      </c>
      <c r="AD53" s="79">
        <v>0</v>
      </c>
      <c r="AE53" s="85" t="s">
        <v>1198</v>
      </c>
      <c r="AF53" s="79" t="b">
        <v>0</v>
      </c>
      <c r="AG53" s="79" t="s">
        <v>1201</v>
      </c>
      <c r="AH53" s="79"/>
      <c r="AI53" s="85" t="s">
        <v>1198</v>
      </c>
      <c r="AJ53" s="79" t="b">
        <v>0</v>
      </c>
      <c r="AK53" s="79">
        <v>0</v>
      </c>
      <c r="AL53" s="85" t="s">
        <v>1198</v>
      </c>
      <c r="AM53" s="79" t="s">
        <v>1204</v>
      </c>
      <c r="AN53" s="79" t="b">
        <v>0</v>
      </c>
      <c r="AO53" s="85" t="s">
        <v>1028</v>
      </c>
      <c r="AP53" s="79" t="s">
        <v>176</v>
      </c>
      <c r="AQ53" s="79">
        <v>0</v>
      </c>
      <c r="AR53" s="79">
        <v>0</v>
      </c>
      <c r="AS53" s="79"/>
      <c r="AT53" s="79"/>
      <c r="AU53" s="79"/>
      <c r="AV53" s="79"/>
      <c r="AW53" s="79"/>
      <c r="AX53" s="79"/>
      <c r="AY53" s="79"/>
      <c r="AZ53" s="79"/>
      <c r="BA53">
        <v>2</v>
      </c>
      <c r="BB53" s="78" t="str">
        <f>REPLACE(INDEX(GroupVertices[Group],MATCH(Edges[[#This Row],[Vertex 1]],GroupVertices[Vertex],0)),1,1,"")</f>
        <v>10</v>
      </c>
      <c r="BC53" s="78" t="str">
        <f>REPLACE(INDEX(GroupVertices[Group],MATCH(Edges[[#This Row],[Vertex 2]],GroupVertices[Vertex],0)),1,1,"")</f>
        <v>10</v>
      </c>
      <c r="BD53" s="48"/>
      <c r="BE53" s="49"/>
      <c r="BF53" s="48"/>
      <c r="BG53" s="49"/>
      <c r="BH53" s="48"/>
      <c r="BI53" s="49"/>
      <c r="BJ53" s="48"/>
      <c r="BK53" s="49"/>
      <c r="BL53" s="48"/>
    </row>
    <row r="54" spans="1:64" ht="15">
      <c r="A54" s="64" t="s">
        <v>234</v>
      </c>
      <c r="B54" s="64" t="s">
        <v>289</v>
      </c>
      <c r="C54" s="65" t="s">
        <v>2887</v>
      </c>
      <c r="D54" s="66">
        <v>3</v>
      </c>
      <c r="E54" s="67" t="s">
        <v>132</v>
      </c>
      <c r="F54" s="68">
        <v>35</v>
      </c>
      <c r="G54" s="65"/>
      <c r="H54" s="69"/>
      <c r="I54" s="70"/>
      <c r="J54" s="70"/>
      <c r="K54" s="34" t="s">
        <v>65</v>
      </c>
      <c r="L54" s="77">
        <v>54</v>
      </c>
      <c r="M54" s="77"/>
      <c r="N54" s="72"/>
      <c r="O54" s="79" t="s">
        <v>300</v>
      </c>
      <c r="P54" s="81">
        <v>43509.38858796296</v>
      </c>
      <c r="Q54" s="79" t="s">
        <v>328</v>
      </c>
      <c r="R54" s="79"/>
      <c r="S54" s="79"/>
      <c r="T54" s="79" t="s">
        <v>646</v>
      </c>
      <c r="U54" s="82" t="s">
        <v>699</v>
      </c>
      <c r="V54" s="82" t="s">
        <v>699</v>
      </c>
      <c r="W54" s="81">
        <v>43509.38858796296</v>
      </c>
      <c r="X54" s="82" t="s">
        <v>827</v>
      </c>
      <c r="Y54" s="79"/>
      <c r="Z54" s="79"/>
      <c r="AA54" s="85" t="s">
        <v>1028</v>
      </c>
      <c r="AB54" s="79"/>
      <c r="AC54" s="79" t="b">
        <v>0</v>
      </c>
      <c r="AD54" s="79">
        <v>0</v>
      </c>
      <c r="AE54" s="85" t="s">
        <v>1198</v>
      </c>
      <c r="AF54" s="79" t="b">
        <v>0</v>
      </c>
      <c r="AG54" s="79" t="s">
        <v>1201</v>
      </c>
      <c r="AH54" s="79"/>
      <c r="AI54" s="85" t="s">
        <v>1198</v>
      </c>
      <c r="AJ54" s="79" t="b">
        <v>0</v>
      </c>
      <c r="AK54" s="79">
        <v>0</v>
      </c>
      <c r="AL54" s="85" t="s">
        <v>1198</v>
      </c>
      <c r="AM54" s="79" t="s">
        <v>1204</v>
      </c>
      <c r="AN54" s="79" t="b">
        <v>0</v>
      </c>
      <c r="AO54" s="85" t="s">
        <v>1028</v>
      </c>
      <c r="AP54" s="79" t="s">
        <v>176</v>
      </c>
      <c r="AQ54" s="79">
        <v>0</v>
      </c>
      <c r="AR54" s="79">
        <v>0</v>
      </c>
      <c r="AS54" s="79"/>
      <c r="AT54" s="79"/>
      <c r="AU54" s="79"/>
      <c r="AV54" s="79"/>
      <c r="AW54" s="79"/>
      <c r="AX54" s="79"/>
      <c r="AY54" s="79"/>
      <c r="AZ54" s="79"/>
      <c r="BA54">
        <v>1</v>
      </c>
      <c r="BB54" s="78" t="str">
        <f>REPLACE(INDEX(GroupVertices[Group],MATCH(Edges[[#This Row],[Vertex 1]],GroupVertices[Vertex],0)),1,1,"")</f>
        <v>10</v>
      </c>
      <c r="BC54" s="78" t="str">
        <f>REPLACE(INDEX(GroupVertices[Group],MATCH(Edges[[#This Row],[Vertex 2]],GroupVertices[Vertex],0)),1,1,"")</f>
        <v>10</v>
      </c>
      <c r="BD54" s="48">
        <v>0</v>
      </c>
      <c r="BE54" s="49">
        <v>0</v>
      </c>
      <c r="BF54" s="48">
        <v>0</v>
      </c>
      <c r="BG54" s="49">
        <v>0</v>
      </c>
      <c r="BH54" s="48">
        <v>0</v>
      </c>
      <c r="BI54" s="49">
        <v>0</v>
      </c>
      <c r="BJ54" s="48">
        <v>35</v>
      </c>
      <c r="BK54" s="49">
        <v>100</v>
      </c>
      <c r="BL54" s="48">
        <v>35</v>
      </c>
    </row>
    <row r="55" spans="1:64" ht="15">
      <c r="A55" s="64" t="s">
        <v>235</v>
      </c>
      <c r="B55" s="64" t="s">
        <v>235</v>
      </c>
      <c r="C55" s="65" t="s">
        <v>2887</v>
      </c>
      <c r="D55" s="66">
        <v>3</v>
      </c>
      <c r="E55" s="67" t="s">
        <v>132</v>
      </c>
      <c r="F55" s="68">
        <v>35</v>
      </c>
      <c r="G55" s="65"/>
      <c r="H55" s="69"/>
      <c r="I55" s="70"/>
      <c r="J55" s="70"/>
      <c r="K55" s="34" t="s">
        <v>65</v>
      </c>
      <c r="L55" s="77">
        <v>55</v>
      </c>
      <c r="M55" s="77"/>
      <c r="N55" s="72"/>
      <c r="O55" s="79" t="s">
        <v>176</v>
      </c>
      <c r="P55" s="81">
        <v>43509.425208333334</v>
      </c>
      <c r="Q55" s="79" t="s">
        <v>330</v>
      </c>
      <c r="R55" s="82" t="s">
        <v>493</v>
      </c>
      <c r="S55" s="79" t="s">
        <v>603</v>
      </c>
      <c r="T55" s="79" t="s">
        <v>648</v>
      </c>
      <c r="U55" s="82" t="s">
        <v>701</v>
      </c>
      <c r="V55" s="82" t="s">
        <v>701</v>
      </c>
      <c r="W55" s="81">
        <v>43509.425208333334</v>
      </c>
      <c r="X55" s="82" t="s">
        <v>829</v>
      </c>
      <c r="Y55" s="79"/>
      <c r="Z55" s="79"/>
      <c r="AA55" s="85" t="s">
        <v>1030</v>
      </c>
      <c r="AB55" s="79"/>
      <c r="AC55" s="79" t="b">
        <v>0</v>
      </c>
      <c r="AD55" s="79">
        <v>0</v>
      </c>
      <c r="AE55" s="85" t="s">
        <v>1198</v>
      </c>
      <c r="AF55" s="79" t="b">
        <v>0</v>
      </c>
      <c r="AG55" s="79" t="s">
        <v>1200</v>
      </c>
      <c r="AH55" s="79"/>
      <c r="AI55" s="85" t="s">
        <v>1198</v>
      </c>
      <c r="AJ55" s="79" t="b">
        <v>0</v>
      </c>
      <c r="AK55" s="79">
        <v>1</v>
      </c>
      <c r="AL55" s="85" t="s">
        <v>1198</v>
      </c>
      <c r="AM55" s="79" t="s">
        <v>1204</v>
      </c>
      <c r="AN55" s="79" t="b">
        <v>0</v>
      </c>
      <c r="AO55" s="85" t="s">
        <v>1030</v>
      </c>
      <c r="AP55" s="79" t="s">
        <v>176</v>
      </c>
      <c r="AQ55" s="79">
        <v>0</v>
      </c>
      <c r="AR55" s="79">
        <v>0</v>
      </c>
      <c r="AS55" s="79"/>
      <c r="AT55" s="79"/>
      <c r="AU55" s="79"/>
      <c r="AV55" s="79"/>
      <c r="AW55" s="79"/>
      <c r="AX55" s="79"/>
      <c r="AY55" s="79"/>
      <c r="AZ55" s="79"/>
      <c r="BA55">
        <v>1</v>
      </c>
      <c r="BB55" s="78" t="str">
        <f>REPLACE(INDEX(GroupVertices[Group],MATCH(Edges[[#This Row],[Vertex 1]],GroupVertices[Vertex],0)),1,1,"")</f>
        <v>16</v>
      </c>
      <c r="BC55" s="78" t="str">
        <f>REPLACE(INDEX(GroupVertices[Group],MATCH(Edges[[#This Row],[Vertex 2]],GroupVertices[Vertex],0)),1,1,"")</f>
        <v>16</v>
      </c>
      <c r="BD55" s="48">
        <v>2</v>
      </c>
      <c r="BE55" s="49">
        <v>6.25</v>
      </c>
      <c r="BF55" s="48">
        <v>0</v>
      </c>
      <c r="BG55" s="49">
        <v>0</v>
      </c>
      <c r="BH55" s="48">
        <v>0</v>
      </c>
      <c r="BI55" s="49">
        <v>0</v>
      </c>
      <c r="BJ55" s="48">
        <v>30</v>
      </c>
      <c r="BK55" s="49">
        <v>93.75</v>
      </c>
      <c r="BL55" s="48">
        <v>32</v>
      </c>
    </row>
    <row r="56" spans="1:64" ht="15">
      <c r="A56" s="64" t="s">
        <v>236</v>
      </c>
      <c r="B56" s="64" t="s">
        <v>235</v>
      </c>
      <c r="C56" s="65" t="s">
        <v>2887</v>
      </c>
      <c r="D56" s="66">
        <v>3</v>
      </c>
      <c r="E56" s="67" t="s">
        <v>132</v>
      </c>
      <c r="F56" s="68">
        <v>35</v>
      </c>
      <c r="G56" s="65"/>
      <c r="H56" s="69"/>
      <c r="I56" s="70"/>
      <c r="J56" s="70"/>
      <c r="K56" s="34" t="s">
        <v>65</v>
      </c>
      <c r="L56" s="77">
        <v>56</v>
      </c>
      <c r="M56" s="77"/>
      <c r="N56" s="72"/>
      <c r="O56" s="79" t="s">
        <v>300</v>
      </c>
      <c r="P56" s="81">
        <v>43509.42569444444</v>
      </c>
      <c r="Q56" s="79" t="s">
        <v>331</v>
      </c>
      <c r="R56" s="79"/>
      <c r="S56" s="79"/>
      <c r="T56" s="79"/>
      <c r="U56" s="79"/>
      <c r="V56" s="82" t="s">
        <v>765</v>
      </c>
      <c r="W56" s="81">
        <v>43509.42569444444</v>
      </c>
      <c r="X56" s="82" t="s">
        <v>830</v>
      </c>
      <c r="Y56" s="79"/>
      <c r="Z56" s="79"/>
      <c r="AA56" s="85" t="s">
        <v>1031</v>
      </c>
      <c r="AB56" s="79"/>
      <c r="AC56" s="79" t="b">
        <v>0</v>
      </c>
      <c r="AD56" s="79">
        <v>0</v>
      </c>
      <c r="AE56" s="85" t="s">
        <v>1198</v>
      </c>
      <c r="AF56" s="79" t="b">
        <v>0</v>
      </c>
      <c r="AG56" s="79" t="s">
        <v>1200</v>
      </c>
      <c r="AH56" s="79"/>
      <c r="AI56" s="85" t="s">
        <v>1198</v>
      </c>
      <c r="AJ56" s="79" t="b">
        <v>0</v>
      </c>
      <c r="AK56" s="79">
        <v>1</v>
      </c>
      <c r="AL56" s="85" t="s">
        <v>1030</v>
      </c>
      <c r="AM56" s="79" t="s">
        <v>1206</v>
      </c>
      <c r="AN56" s="79" t="b">
        <v>0</v>
      </c>
      <c r="AO56" s="85" t="s">
        <v>1030</v>
      </c>
      <c r="AP56" s="79" t="s">
        <v>176</v>
      </c>
      <c r="AQ56" s="79">
        <v>0</v>
      </c>
      <c r="AR56" s="79">
        <v>0</v>
      </c>
      <c r="AS56" s="79"/>
      <c r="AT56" s="79"/>
      <c r="AU56" s="79"/>
      <c r="AV56" s="79"/>
      <c r="AW56" s="79"/>
      <c r="AX56" s="79"/>
      <c r="AY56" s="79"/>
      <c r="AZ56" s="79"/>
      <c r="BA56">
        <v>1</v>
      </c>
      <c r="BB56" s="78" t="str">
        <f>REPLACE(INDEX(GroupVertices[Group],MATCH(Edges[[#This Row],[Vertex 1]],GroupVertices[Vertex],0)),1,1,"")</f>
        <v>16</v>
      </c>
      <c r="BC56" s="78" t="str">
        <f>REPLACE(INDEX(GroupVertices[Group],MATCH(Edges[[#This Row],[Vertex 2]],GroupVertices[Vertex],0)),1,1,"")</f>
        <v>16</v>
      </c>
      <c r="BD56" s="48">
        <v>2</v>
      </c>
      <c r="BE56" s="49">
        <v>9.523809523809524</v>
      </c>
      <c r="BF56" s="48">
        <v>0</v>
      </c>
      <c r="BG56" s="49">
        <v>0</v>
      </c>
      <c r="BH56" s="48">
        <v>0</v>
      </c>
      <c r="BI56" s="49">
        <v>0</v>
      </c>
      <c r="BJ56" s="48">
        <v>19</v>
      </c>
      <c r="BK56" s="49">
        <v>90.47619047619048</v>
      </c>
      <c r="BL56" s="48">
        <v>21</v>
      </c>
    </row>
    <row r="57" spans="1:64" ht="15">
      <c r="A57" s="64" t="s">
        <v>237</v>
      </c>
      <c r="B57" s="64" t="s">
        <v>265</v>
      </c>
      <c r="C57" s="65" t="s">
        <v>2887</v>
      </c>
      <c r="D57" s="66">
        <v>3</v>
      </c>
      <c r="E57" s="67" t="s">
        <v>132</v>
      </c>
      <c r="F57" s="68">
        <v>35</v>
      </c>
      <c r="G57" s="65"/>
      <c r="H57" s="69"/>
      <c r="I57" s="70"/>
      <c r="J57" s="70"/>
      <c r="K57" s="34" t="s">
        <v>65</v>
      </c>
      <c r="L57" s="77">
        <v>57</v>
      </c>
      <c r="M57" s="77"/>
      <c r="N57" s="72"/>
      <c r="O57" s="79" t="s">
        <v>300</v>
      </c>
      <c r="P57" s="81">
        <v>43509.44158564815</v>
      </c>
      <c r="Q57" s="79" t="s">
        <v>322</v>
      </c>
      <c r="R57" s="82" t="s">
        <v>488</v>
      </c>
      <c r="S57" s="79" t="s">
        <v>599</v>
      </c>
      <c r="T57" s="79" t="s">
        <v>640</v>
      </c>
      <c r="U57" s="79"/>
      <c r="V57" s="82" t="s">
        <v>766</v>
      </c>
      <c r="W57" s="81">
        <v>43509.44158564815</v>
      </c>
      <c r="X57" s="82" t="s">
        <v>831</v>
      </c>
      <c r="Y57" s="79"/>
      <c r="Z57" s="79"/>
      <c r="AA57" s="85" t="s">
        <v>1032</v>
      </c>
      <c r="AB57" s="79"/>
      <c r="AC57" s="79" t="b">
        <v>0</v>
      </c>
      <c r="AD57" s="79">
        <v>0</v>
      </c>
      <c r="AE57" s="85" t="s">
        <v>1198</v>
      </c>
      <c r="AF57" s="79" t="b">
        <v>0</v>
      </c>
      <c r="AG57" s="79" t="s">
        <v>1200</v>
      </c>
      <c r="AH57" s="79"/>
      <c r="AI57" s="85" t="s">
        <v>1198</v>
      </c>
      <c r="AJ57" s="79" t="b">
        <v>0</v>
      </c>
      <c r="AK57" s="79">
        <v>2</v>
      </c>
      <c r="AL57" s="85" t="s">
        <v>1098</v>
      </c>
      <c r="AM57" s="79" t="s">
        <v>1204</v>
      </c>
      <c r="AN57" s="79" t="b">
        <v>0</v>
      </c>
      <c r="AO57" s="85" t="s">
        <v>1098</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v>0</v>
      </c>
      <c r="BE57" s="49">
        <v>0</v>
      </c>
      <c r="BF57" s="48">
        <v>0</v>
      </c>
      <c r="BG57" s="49">
        <v>0</v>
      </c>
      <c r="BH57" s="48">
        <v>0</v>
      </c>
      <c r="BI57" s="49">
        <v>0</v>
      </c>
      <c r="BJ57" s="48">
        <v>15</v>
      </c>
      <c r="BK57" s="49">
        <v>100</v>
      </c>
      <c r="BL57" s="48">
        <v>15</v>
      </c>
    </row>
    <row r="58" spans="1:64" ht="15">
      <c r="A58" s="64" t="s">
        <v>238</v>
      </c>
      <c r="B58" s="64" t="s">
        <v>238</v>
      </c>
      <c r="C58" s="65" t="s">
        <v>2887</v>
      </c>
      <c r="D58" s="66">
        <v>3</v>
      </c>
      <c r="E58" s="67" t="s">
        <v>132</v>
      </c>
      <c r="F58" s="68">
        <v>35</v>
      </c>
      <c r="G58" s="65"/>
      <c r="H58" s="69"/>
      <c r="I58" s="70"/>
      <c r="J58" s="70"/>
      <c r="K58" s="34" t="s">
        <v>65</v>
      </c>
      <c r="L58" s="77">
        <v>58</v>
      </c>
      <c r="M58" s="77"/>
      <c r="N58" s="72"/>
      <c r="O58" s="79" t="s">
        <v>176</v>
      </c>
      <c r="P58" s="81">
        <v>43509.614641203705</v>
      </c>
      <c r="Q58" s="79" t="s">
        <v>332</v>
      </c>
      <c r="R58" s="82" t="s">
        <v>494</v>
      </c>
      <c r="S58" s="79" t="s">
        <v>604</v>
      </c>
      <c r="T58" s="79" t="s">
        <v>637</v>
      </c>
      <c r="U58" s="79"/>
      <c r="V58" s="82" t="s">
        <v>767</v>
      </c>
      <c r="W58" s="81">
        <v>43509.614641203705</v>
      </c>
      <c r="X58" s="82" t="s">
        <v>832</v>
      </c>
      <c r="Y58" s="79"/>
      <c r="Z58" s="79"/>
      <c r="AA58" s="85" t="s">
        <v>1033</v>
      </c>
      <c r="AB58" s="79"/>
      <c r="AC58" s="79" t="b">
        <v>0</v>
      </c>
      <c r="AD58" s="79">
        <v>0</v>
      </c>
      <c r="AE58" s="85" t="s">
        <v>1198</v>
      </c>
      <c r="AF58" s="79" t="b">
        <v>0</v>
      </c>
      <c r="AG58" s="79" t="s">
        <v>1200</v>
      </c>
      <c r="AH58" s="79"/>
      <c r="AI58" s="85" t="s">
        <v>1198</v>
      </c>
      <c r="AJ58" s="79" t="b">
        <v>0</v>
      </c>
      <c r="AK58" s="79">
        <v>0</v>
      </c>
      <c r="AL58" s="85" t="s">
        <v>1198</v>
      </c>
      <c r="AM58" s="79" t="s">
        <v>1212</v>
      </c>
      <c r="AN58" s="79" t="b">
        <v>0</v>
      </c>
      <c r="AO58" s="85" t="s">
        <v>1033</v>
      </c>
      <c r="AP58" s="79" t="s">
        <v>176</v>
      </c>
      <c r="AQ58" s="79">
        <v>0</v>
      </c>
      <c r="AR58" s="79">
        <v>0</v>
      </c>
      <c r="AS58" s="79"/>
      <c r="AT58" s="79"/>
      <c r="AU58" s="79"/>
      <c r="AV58" s="79"/>
      <c r="AW58" s="79"/>
      <c r="AX58" s="79"/>
      <c r="AY58" s="79"/>
      <c r="AZ58" s="79"/>
      <c r="BA58">
        <v>1</v>
      </c>
      <c r="BB58" s="78" t="str">
        <f>REPLACE(INDEX(GroupVertices[Group],MATCH(Edges[[#This Row],[Vertex 1]],GroupVertices[Vertex],0)),1,1,"")</f>
        <v>14</v>
      </c>
      <c r="BC58" s="78" t="str">
        <f>REPLACE(INDEX(GroupVertices[Group],MATCH(Edges[[#This Row],[Vertex 2]],GroupVertices[Vertex],0)),1,1,"")</f>
        <v>14</v>
      </c>
      <c r="BD58" s="48">
        <v>0</v>
      </c>
      <c r="BE58" s="49">
        <v>0</v>
      </c>
      <c r="BF58" s="48">
        <v>0</v>
      </c>
      <c r="BG58" s="49">
        <v>0</v>
      </c>
      <c r="BH58" s="48">
        <v>0</v>
      </c>
      <c r="BI58" s="49">
        <v>0</v>
      </c>
      <c r="BJ58" s="48">
        <v>33</v>
      </c>
      <c r="BK58" s="49">
        <v>100</v>
      </c>
      <c r="BL58" s="48">
        <v>33</v>
      </c>
    </row>
    <row r="59" spans="1:64" ht="15">
      <c r="A59" s="64" t="s">
        <v>239</v>
      </c>
      <c r="B59" s="64" t="s">
        <v>239</v>
      </c>
      <c r="C59" s="65" t="s">
        <v>2887</v>
      </c>
      <c r="D59" s="66">
        <v>3</v>
      </c>
      <c r="E59" s="67" t="s">
        <v>132</v>
      </c>
      <c r="F59" s="68">
        <v>35</v>
      </c>
      <c r="G59" s="65"/>
      <c r="H59" s="69"/>
      <c r="I59" s="70"/>
      <c r="J59" s="70"/>
      <c r="K59" s="34" t="s">
        <v>65</v>
      </c>
      <c r="L59" s="77">
        <v>59</v>
      </c>
      <c r="M59" s="77"/>
      <c r="N59" s="72"/>
      <c r="O59" s="79" t="s">
        <v>176</v>
      </c>
      <c r="P59" s="81">
        <v>43509.63622685185</v>
      </c>
      <c r="Q59" s="79" t="s">
        <v>333</v>
      </c>
      <c r="R59" s="79" t="s">
        <v>495</v>
      </c>
      <c r="S59" s="79" t="s">
        <v>605</v>
      </c>
      <c r="T59" s="79" t="s">
        <v>649</v>
      </c>
      <c r="U59" s="79"/>
      <c r="V59" s="82" t="s">
        <v>768</v>
      </c>
      <c r="W59" s="81">
        <v>43509.63622685185</v>
      </c>
      <c r="X59" s="82" t="s">
        <v>833</v>
      </c>
      <c r="Y59" s="79"/>
      <c r="Z59" s="79"/>
      <c r="AA59" s="85" t="s">
        <v>1034</v>
      </c>
      <c r="AB59" s="79"/>
      <c r="AC59" s="79" t="b">
        <v>0</v>
      </c>
      <c r="AD59" s="79">
        <v>0</v>
      </c>
      <c r="AE59" s="85" t="s">
        <v>1198</v>
      </c>
      <c r="AF59" s="79" t="b">
        <v>0</v>
      </c>
      <c r="AG59" s="79" t="s">
        <v>1200</v>
      </c>
      <c r="AH59" s="79"/>
      <c r="AI59" s="85" t="s">
        <v>1198</v>
      </c>
      <c r="AJ59" s="79" t="b">
        <v>0</v>
      </c>
      <c r="AK59" s="79">
        <v>0</v>
      </c>
      <c r="AL59" s="85" t="s">
        <v>1198</v>
      </c>
      <c r="AM59" s="79" t="s">
        <v>1204</v>
      </c>
      <c r="AN59" s="79" t="b">
        <v>0</v>
      </c>
      <c r="AO59" s="85" t="s">
        <v>1034</v>
      </c>
      <c r="AP59" s="79" t="s">
        <v>176</v>
      </c>
      <c r="AQ59" s="79">
        <v>0</v>
      </c>
      <c r="AR59" s="79">
        <v>0</v>
      </c>
      <c r="AS59" s="79"/>
      <c r="AT59" s="79"/>
      <c r="AU59" s="79"/>
      <c r="AV59" s="79"/>
      <c r="AW59" s="79"/>
      <c r="AX59" s="79"/>
      <c r="AY59" s="79"/>
      <c r="AZ59" s="79"/>
      <c r="BA59">
        <v>1</v>
      </c>
      <c r="BB59" s="78" t="str">
        <f>REPLACE(INDEX(GroupVertices[Group],MATCH(Edges[[#This Row],[Vertex 1]],GroupVertices[Vertex],0)),1,1,"")</f>
        <v>14</v>
      </c>
      <c r="BC59" s="78" t="str">
        <f>REPLACE(INDEX(GroupVertices[Group],MATCH(Edges[[#This Row],[Vertex 2]],GroupVertices[Vertex],0)),1,1,"")</f>
        <v>14</v>
      </c>
      <c r="BD59" s="48">
        <v>0</v>
      </c>
      <c r="BE59" s="49">
        <v>0</v>
      </c>
      <c r="BF59" s="48">
        <v>2</v>
      </c>
      <c r="BG59" s="49">
        <v>6.25</v>
      </c>
      <c r="BH59" s="48">
        <v>0</v>
      </c>
      <c r="BI59" s="49">
        <v>0</v>
      </c>
      <c r="BJ59" s="48">
        <v>30</v>
      </c>
      <c r="BK59" s="49">
        <v>93.75</v>
      </c>
      <c r="BL59" s="48">
        <v>32</v>
      </c>
    </row>
    <row r="60" spans="1:64" ht="15">
      <c r="A60" s="64" t="s">
        <v>240</v>
      </c>
      <c r="B60" s="64" t="s">
        <v>242</v>
      </c>
      <c r="C60" s="65" t="s">
        <v>2887</v>
      </c>
      <c r="D60" s="66">
        <v>3</v>
      </c>
      <c r="E60" s="67" t="s">
        <v>132</v>
      </c>
      <c r="F60" s="68">
        <v>35</v>
      </c>
      <c r="G60" s="65"/>
      <c r="H60" s="69"/>
      <c r="I60" s="70"/>
      <c r="J60" s="70"/>
      <c r="K60" s="34" t="s">
        <v>66</v>
      </c>
      <c r="L60" s="77">
        <v>60</v>
      </c>
      <c r="M60" s="77"/>
      <c r="N60" s="72"/>
      <c r="O60" s="79" t="s">
        <v>300</v>
      </c>
      <c r="P60" s="81">
        <v>43509.820023148146</v>
      </c>
      <c r="Q60" s="79" t="s">
        <v>334</v>
      </c>
      <c r="R60" s="79"/>
      <c r="S60" s="79"/>
      <c r="T60" s="79"/>
      <c r="U60" s="79"/>
      <c r="V60" s="82" t="s">
        <v>769</v>
      </c>
      <c r="W60" s="81">
        <v>43509.820023148146</v>
      </c>
      <c r="X60" s="82" t="s">
        <v>834</v>
      </c>
      <c r="Y60" s="79"/>
      <c r="Z60" s="79"/>
      <c r="AA60" s="85" t="s">
        <v>1035</v>
      </c>
      <c r="AB60" s="79"/>
      <c r="AC60" s="79" t="b">
        <v>0</v>
      </c>
      <c r="AD60" s="79">
        <v>0</v>
      </c>
      <c r="AE60" s="85" t="s">
        <v>1198</v>
      </c>
      <c r="AF60" s="79" t="b">
        <v>0</v>
      </c>
      <c r="AG60" s="79" t="s">
        <v>1200</v>
      </c>
      <c r="AH60" s="79"/>
      <c r="AI60" s="85" t="s">
        <v>1198</v>
      </c>
      <c r="AJ60" s="79" t="b">
        <v>0</v>
      </c>
      <c r="AK60" s="79">
        <v>2</v>
      </c>
      <c r="AL60" s="85" t="s">
        <v>1036</v>
      </c>
      <c r="AM60" s="79" t="s">
        <v>1204</v>
      </c>
      <c r="AN60" s="79" t="b">
        <v>0</v>
      </c>
      <c r="AO60" s="85" t="s">
        <v>1036</v>
      </c>
      <c r="AP60" s="79" t="s">
        <v>176</v>
      </c>
      <c r="AQ60" s="79">
        <v>0</v>
      </c>
      <c r="AR60" s="79">
        <v>0</v>
      </c>
      <c r="AS60" s="79"/>
      <c r="AT60" s="79"/>
      <c r="AU60" s="79"/>
      <c r="AV60" s="79"/>
      <c r="AW60" s="79"/>
      <c r="AX60" s="79"/>
      <c r="AY60" s="79"/>
      <c r="AZ60" s="79"/>
      <c r="BA60">
        <v>1</v>
      </c>
      <c r="BB60" s="78" t="str">
        <f>REPLACE(INDEX(GroupVertices[Group],MATCH(Edges[[#This Row],[Vertex 1]],GroupVertices[Vertex],0)),1,1,"")</f>
        <v>13</v>
      </c>
      <c r="BC60" s="78" t="str">
        <f>REPLACE(INDEX(GroupVertices[Group],MATCH(Edges[[#This Row],[Vertex 2]],GroupVertices[Vertex],0)),1,1,"")</f>
        <v>13</v>
      </c>
      <c r="BD60" s="48"/>
      <c r="BE60" s="49"/>
      <c r="BF60" s="48"/>
      <c r="BG60" s="49"/>
      <c r="BH60" s="48"/>
      <c r="BI60" s="49"/>
      <c r="BJ60" s="48"/>
      <c r="BK60" s="49"/>
      <c r="BL60" s="48"/>
    </row>
    <row r="61" spans="1:64" ht="15">
      <c r="A61" s="64" t="s">
        <v>240</v>
      </c>
      <c r="B61" s="64" t="s">
        <v>241</v>
      </c>
      <c r="C61" s="65" t="s">
        <v>2887</v>
      </c>
      <c r="D61" s="66">
        <v>3</v>
      </c>
      <c r="E61" s="67" t="s">
        <v>132</v>
      </c>
      <c r="F61" s="68">
        <v>35</v>
      </c>
      <c r="G61" s="65"/>
      <c r="H61" s="69"/>
      <c r="I61" s="70"/>
      <c r="J61" s="70"/>
      <c r="K61" s="34" t="s">
        <v>66</v>
      </c>
      <c r="L61" s="77">
        <v>61</v>
      </c>
      <c r="M61" s="77"/>
      <c r="N61" s="72"/>
      <c r="O61" s="79" t="s">
        <v>300</v>
      </c>
      <c r="P61" s="81">
        <v>43509.820023148146</v>
      </c>
      <c r="Q61" s="79" t="s">
        <v>334</v>
      </c>
      <c r="R61" s="79"/>
      <c r="S61" s="79"/>
      <c r="T61" s="79"/>
      <c r="U61" s="79"/>
      <c r="V61" s="82" t="s">
        <v>769</v>
      </c>
      <c r="W61" s="81">
        <v>43509.820023148146</v>
      </c>
      <c r="X61" s="82" t="s">
        <v>834</v>
      </c>
      <c r="Y61" s="79"/>
      <c r="Z61" s="79"/>
      <c r="AA61" s="85" t="s">
        <v>1035</v>
      </c>
      <c r="AB61" s="79"/>
      <c r="AC61" s="79" t="b">
        <v>0</v>
      </c>
      <c r="AD61" s="79">
        <v>0</v>
      </c>
      <c r="AE61" s="85" t="s">
        <v>1198</v>
      </c>
      <c r="AF61" s="79" t="b">
        <v>0</v>
      </c>
      <c r="AG61" s="79" t="s">
        <v>1200</v>
      </c>
      <c r="AH61" s="79"/>
      <c r="AI61" s="85" t="s">
        <v>1198</v>
      </c>
      <c r="AJ61" s="79" t="b">
        <v>0</v>
      </c>
      <c r="AK61" s="79">
        <v>2</v>
      </c>
      <c r="AL61" s="85" t="s">
        <v>1036</v>
      </c>
      <c r="AM61" s="79" t="s">
        <v>1204</v>
      </c>
      <c r="AN61" s="79" t="b">
        <v>0</v>
      </c>
      <c r="AO61" s="85" t="s">
        <v>1036</v>
      </c>
      <c r="AP61" s="79" t="s">
        <v>176</v>
      </c>
      <c r="AQ61" s="79">
        <v>0</v>
      </c>
      <c r="AR61" s="79">
        <v>0</v>
      </c>
      <c r="AS61" s="79"/>
      <c r="AT61" s="79"/>
      <c r="AU61" s="79"/>
      <c r="AV61" s="79"/>
      <c r="AW61" s="79"/>
      <c r="AX61" s="79"/>
      <c r="AY61" s="79"/>
      <c r="AZ61" s="79"/>
      <c r="BA61">
        <v>1</v>
      </c>
      <c r="BB61" s="78" t="str">
        <f>REPLACE(INDEX(GroupVertices[Group],MATCH(Edges[[#This Row],[Vertex 1]],GroupVertices[Vertex],0)),1,1,"")</f>
        <v>13</v>
      </c>
      <c r="BC61" s="78" t="str">
        <f>REPLACE(INDEX(GroupVertices[Group],MATCH(Edges[[#This Row],[Vertex 2]],GroupVertices[Vertex],0)),1,1,"")</f>
        <v>13</v>
      </c>
      <c r="BD61" s="48">
        <v>0</v>
      </c>
      <c r="BE61" s="49">
        <v>0</v>
      </c>
      <c r="BF61" s="48">
        <v>0</v>
      </c>
      <c r="BG61" s="49">
        <v>0</v>
      </c>
      <c r="BH61" s="48">
        <v>0</v>
      </c>
      <c r="BI61" s="49">
        <v>0</v>
      </c>
      <c r="BJ61" s="48">
        <v>22</v>
      </c>
      <c r="BK61" s="49">
        <v>100</v>
      </c>
      <c r="BL61" s="48">
        <v>22</v>
      </c>
    </row>
    <row r="62" spans="1:64" ht="15">
      <c r="A62" s="64" t="s">
        <v>241</v>
      </c>
      <c r="B62" s="64" t="s">
        <v>240</v>
      </c>
      <c r="C62" s="65" t="s">
        <v>2887</v>
      </c>
      <c r="D62" s="66">
        <v>3</v>
      </c>
      <c r="E62" s="67" t="s">
        <v>132</v>
      </c>
      <c r="F62" s="68">
        <v>35</v>
      </c>
      <c r="G62" s="65"/>
      <c r="H62" s="69"/>
      <c r="I62" s="70"/>
      <c r="J62" s="70"/>
      <c r="K62" s="34" t="s">
        <v>66</v>
      </c>
      <c r="L62" s="77">
        <v>62</v>
      </c>
      <c r="M62" s="77"/>
      <c r="N62" s="72"/>
      <c r="O62" s="79" t="s">
        <v>300</v>
      </c>
      <c r="P62" s="81">
        <v>43509.81383101852</v>
      </c>
      <c r="Q62" s="79" t="s">
        <v>335</v>
      </c>
      <c r="R62" s="79"/>
      <c r="S62" s="79"/>
      <c r="T62" s="79" t="s">
        <v>650</v>
      </c>
      <c r="U62" s="82" t="s">
        <v>702</v>
      </c>
      <c r="V62" s="82" t="s">
        <v>702</v>
      </c>
      <c r="W62" s="81">
        <v>43509.81383101852</v>
      </c>
      <c r="X62" s="82" t="s">
        <v>835</v>
      </c>
      <c r="Y62" s="79"/>
      <c r="Z62" s="79"/>
      <c r="AA62" s="85" t="s">
        <v>1036</v>
      </c>
      <c r="AB62" s="79"/>
      <c r="AC62" s="79" t="b">
        <v>0</v>
      </c>
      <c r="AD62" s="79">
        <v>3</v>
      </c>
      <c r="AE62" s="85" t="s">
        <v>1198</v>
      </c>
      <c r="AF62" s="79" t="b">
        <v>0</v>
      </c>
      <c r="AG62" s="79" t="s">
        <v>1200</v>
      </c>
      <c r="AH62" s="79"/>
      <c r="AI62" s="85" t="s">
        <v>1198</v>
      </c>
      <c r="AJ62" s="79" t="b">
        <v>0</v>
      </c>
      <c r="AK62" s="79">
        <v>2</v>
      </c>
      <c r="AL62" s="85" t="s">
        <v>1198</v>
      </c>
      <c r="AM62" s="79" t="s">
        <v>1203</v>
      </c>
      <c r="AN62" s="79" t="b">
        <v>0</v>
      </c>
      <c r="AO62" s="85" t="s">
        <v>1036</v>
      </c>
      <c r="AP62" s="79" t="s">
        <v>176</v>
      </c>
      <c r="AQ62" s="79">
        <v>0</v>
      </c>
      <c r="AR62" s="79">
        <v>0</v>
      </c>
      <c r="AS62" s="79"/>
      <c r="AT62" s="79"/>
      <c r="AU62" s="79"/>
      <c r="AV62" s="79"/>
      <c r="AW62" s="79"/>
      <c r="AX62" s="79"/>
      <c r="AY62" s="79"/>
      <c r="AZ62" s="79"/>
      <c r="BA62">
        <v>1</v>
      </c>
      <c r="BB62" s="78" t="str">
        <f>REPLACE(INDEX(GroupVertices[Group],MATCH(Edges[[#This Row],[Vertex 1]],GroupVertices[Vertex],0)),1,1,"")</f>
        <v>13</v>
      </c>
      <c r="BC62" s="78" t="str">
        <f>REPLACE(INDEX(GroupVertices[Group],MATCH(Edges[[#This Row],[Vertex 2]],GroupVertices[Vertex],0)),1,1,"")</f>
        <v>13</v>
      </c>
      <c r="BD62" s="48"/>
      <c r="BE62" s="49"/>
      <c r="BF62" s="48"/>
      <c r="BG62" s="49"/>
      <c r="BH62" s="48"/>
      <c r="BI62" s="49"/>
      <c r="BJ62" s="48"/>
      <c r="BK62" s="49"/>
      <c r="BL62" s="48"/>
    </row>
    <row r="63" spans="1:64" ht="15">
      <c r="A63" s="64" t="s">
        <v>242</v>
      </c>
      <c r="B63" s="64" t="s">
        <v>240</v>
      </c>
      <c r="C63" s="65" t="s">
        <v>2887</v>
      </c>
      <c r="D63" s="66">
        <v>3</v>
      </c>
      <c r="E63" s="67" t="s">
        <v>132</v>
      </c>
      <c r="F63" s="68">
        <v>35</v>
      </c>
      <c r="G63" s="65"/>
      <c r="H63" s="69"/>
      <c r="I63" s="70"/>
      <c r="J63" s="70"/>
      <c r="K63" s="34" t="s">
        <v>66</v>
      </c>
      <c r="L63" s="77">
        <v>63</v>
      </c>
      <c r="M63" s="77"/>
      <c r="N63" s="72"/>
      <c r="O63" s="79" t="s">
        <v>300</v>
      </c>
      <c r="P63" s="81">
        <v>43509.814108796294</v>
      </c>
      <c r="Q63" s="79" t="s">
        <v>334</v>
      </c>
      <c r="R63" s="79"/>
      <c r="S63" s="79"/>
      <c r="T63" s="79"/>
      <c r="U63" s="79"/>
      <c r="V63" s="82" t="s">
        <v>770</v>
      </c>
      <c r="W63" s="81">
        <v>43509.814108796294</v>
      </c>
      <c r="X63" s="82" t="s">
        <v>836</v>
      </c>
      <c r="Y63" s="79"/>
      <c r="Z63" s="79"/>
      <c r="AA63" s="85" t="s">
        <v>1037</v>
      </c>
      <c r="AB63" s="79"/>
      <c r="AC63" s="79" t="b">
        <v>0</v>
      </c>
      <c r="AD63" s="79">
        <v>0</v>
      </c>
      <c r="AE63" s="85" t="s">
        <v>1198</v>
      </c>
      <c r="AF63" s="79" t="b">
        <v>0</v>
      </c>
      <c r="AG63" s="79" t="s">
        <v>1200</v>
      </c>
      <c r="AH63" s="79"/>
      <c r="AI63" s="85" t="s">
        <v>1198</v>
      </c>
      <c r="AJ63" s="79" t="b">
        <v>0</v>
      </c>
      <c r="AK63" s="79">
        <v>2</v>
      </c>
      <c r="AL63" s="85" t="s">
        <v>1036</v>
      </c>
      <c r="AM63" s="79" t="s">
        <v>1203</v>
      </c>
      <c r="AN63" s="79" t="b">
        <v>0</v>
      </c>
      <c r="AO63" s="85" t="s">
        <v>1036</v>
      </c>
      <c r="AP63" s="79" t="s">
        <v>176</v>
      </c>
      <c r="AQ63" s="79">
        <v>0</v>
      </c>
      <c r="AR63" s="79">
        <v>0</v>
      </c>
      <c r="AS63" s="79"/>
      <c r="AT63" s="79"/>
      <c r="AU63" s="79"/>
      <c r="AV63" s="79"/>
      <c r="AW63" s="79"/>
      <c r="AX63" s="79"/>
      <c r="AY63" s="79"/>
      <c r="AZ63" s="79"/>
      <c r="BA63">
        <v>1</v>
      </c>
      <c r="BB63" s="78" t="str">
        <f>REPLACE(INDEX(GroupVertices[Group],MATCH(Edges[[#This Row],[Vertex 1]],GroupVertices[Vertex],0)),1,1,"")</f>
        <v>13</v>
      </c>
      <c r="BC63" s="78" t="str">
        <f>REPLACE(INDEX(GroupVertices[Group],MATCH(Edges[[#This Row],[Vertex 2]],GroupVertices[Vertex],0)),1,1,"")</f>
        <v>13</v>
      </c>
      <c r="BD63" s="48"/>
      <c r="BE63" s="49"/>
      <c r="BF63" s="48"/>
      <c r="BG63" s="49"/>
      <c r="BH63" s="48"/>
      <c r="BI63" s="49"/>
      <c r="BJ63" s="48"/>
      <c r="BK63" s="49"/>
      <c r="BL63" s="48"/>
    </row>
    <row r="64" spans="1:64" ht="15">
      <c r="A64" s="64" t="s">
        <v>241</v>
      </c>
      <c r="B64" s="64" t="s">
        <v>242</v>
      </c>
      <c r="C64" s="65" t="s">
        <v>2887</v>
      </c>
      <c r="D64" s="66">
        <v>3</v>
      </c>
      <c r="E64" s="67" t="s">
        <v>132</v>
      </c>
      <c r="F64" s="68">
        <v>35</v>
      </c>
      <c r="G64" s="65"/>
      <c r="H64" s="69"/>
      <c r="I64" s="70"/>
      <c r="J64" s="70"/>
      <c r="K64" s="34" t="s">
        <v>66</v>
      </c>
      <c r="L64" s="77">
        <v>64</v>
      </c>
      <c r="M64" s="77"/>
      <c r="N64" s="72"/>
      <c r="O64" s="79" t="s">
        <v>300</v>
      </c>
      <c r="P64" s="81">
        <v>43509.81383101852</v>
      </c>
      <c r="Q64" s="79" t="s">
        <v>335</v>
      </c>
      <c r="R64" s="79"/>
      <c r="S64" s="79"/>
      <c r="T64" s="79" t="s">
        <v>650</v>
      </c>
      <c r="U64" s="82" t="s">
        <v>702</v>
      </c>
      <c r="V64" s="82" t="s">
        <v>702</v>
      </c>
      <c r="W64" s="81">
        <v>43509.81383101852</v>
      </c>
      <c r="X64" s="82" t="s">
        <v>835</v>
      </c>
      <c r="Y64" s="79"/>
      <c r="Z64" s="79"/>
      <c r="AA64" s="85" t="s">
        <v>1036</v>
      </c>
      <c r="AB64" s="79"/>
      <c r="AC64" s="79" t="b">
        <v>0</v>
      </c>
      <c r="AD64" s="79">
        <v>3</v>
      </c>
      <c r="AE64" s="85" t="s">
        <v>1198</v>
      </c>
      <c r="AF64" s="79" t="b">
        <v>0</v>
      </c>
      <c r="AG64" s="79" t="s">
        <v>1200</v>
      </c>
      <c r="AH64" s="79"/>
      <c r="AI64" s="85" t="s">
        <v>1198</v>
      </c>
      <c r="AJ64" s="79" t="b">
        <v>0</v>
      </c>
      <c r="AK64" s="79">
        <v>2</v>
      </c>
      <c r="AL64" s="85" t="s">
        <v>1198</v>
      </c>
      <c r="AM64" s="79" t="s">
        <v>1203</v>
      </c>
      <c r="AN64" s="79" t="b">
        <v>0</v>
      </c>
      <c r="AO64" s="85" t="s">
        <v>1036</v>
      </c>
      <c r="AP64" s="79" t="s">
        <v>176</v>
      </c>
      <c r="AQ64" s="79">
        <v>0</v>
      </c>
      <c r="AR64" s="79">
        <v>0</v>
      </c>
      <c r="AS64" s="79"/>
      <c r="AT64" s="79"/>
      <c r="AU64" s="79"/>
      <c r="AV64" s="79"/>
      <c r="AW64" s="79"/>
      <c r="AX64" s="79"/>
      <c r="AY64" s="79"/>
      <c r="AZ64" s="79"/>
      <c r="BA64">
        <v>1</v>
      </c>
      <c r="BB64" s="78" t="str">
        <f>REPLACE(INDEX(GroupVertices[Group],MATCH(Edges[[#This Row],[Vertex 1]],GroupVertices[Vertex],0)),1,1,"")</f>
        <v>13</v>
      </c>
      <c r="BC64" s="78" t="str">
        <f>REPLACE(INDEX(GroupVertices[Group],MATCH(Edges[[#This Row],[Vertex 2]],GroupVertices[Vertex],0)),1,1,"")</f>
        <v>13</v>
      </c>
      <c r="BD64" s="48">
        <v>2</v>
      </c>
      <c r="BE64" s="49">
        <v>6.666666666666667</v>
      </c>
      <c r="BF64" s="48">
        <v>0</v>
      </c>
      <c r="BG64" s="49">
        <v>0</v>
      </c>
      <c r="BH64" s="48">
        <v>0</v>
      </c>
      <c r="BI64" s="49">
        <v>0</v>
      </c>
      <c r="BJ64" s="48">
        <v>28</v>
      </c>
      <c r="BK64" s="49">
        <v>93.33333333333333</v>
      </c>
      <c r="BL64" s="48">
        <v>30</v>
      </c>
    </row>
    <row r="65" spans="1:64" ht="15">
      <c r="A65" s="64" t="s">
        <v>241</v>
      </c>
      <c r="B65" s="64" t="s">
        <v>241</v>
      </c>
      <c r="C65" s="65" t="s">
        <v>2887</v>
      </c>
      <c r="D65" s="66">
        <v>3</v>
      </c>
      <c r="E65" s="67" t="s">
        <v>132</v>
      </c>
      <c r="F65" s="68">
        <v>35</v>
      </c>
      <c r="G65" s="65"/>
      <c r="H65" s="69"/>
      <c r="I65" s="70"/>
      <c r="J65" s="70"/>
      <c r="K65" s="34" t="s">
        <v>65</v>
      </c>
      <c r="L65" s="77">
        <v>65</v>
      </c>
      <c r="M65" s="77"/>
      <c r="N65" s="72"/>
      <c r="O65" s="79" t="s">
        <v>176</v>
      </c>
      <c r="P65" s="81">
        <v>43509.93454861111</v>
      </c>
      <c r="Q65" s="79" t="s">
        <v>336</v>
      </c>
      <c r="R65" s="79"/>
      <c r="S65" s="79"/>
      <c r="T65" s="79" t="s">
        <v>651</v>
      </c>
      <c r="U65" s="82" t="s">
        <v>703</v>
      </c>
      <c r="V65" s="82" t="s">
        <v>703</v>
      </c>
      <c r="W65" s="81">
        <v>43509.93454861111</v>
      </c>
      <c r="X65" s="82" t="s">
        <v>837</v>
      </c>
      <c r="Y65" s="79"/>
      <c r="Z65" s="79"/>
      <c r="AA65" s="85" t="s">
        <v>1038</v>
      </c>
      <c r="AB65" s="79"/>
      <c r="AC65" s="79" t="b">
        <v>0</v>
      </c>
      <c r="AD65" s="79">
        <v>6</v>
      </c>
      <c r="AE65" s="85" t="s">
        <v>1198</v>
      </c>
      <c r="AF65" s="79" t="b">
        <v>0</v>
      </c>
      <c r="AG65" s="79" t="s">
        <v>1200</v>
      </c>
      <c r="AH65" s="79"/>
      <c r="AI65" s="85" t="s">
        <v>1198</v>
      </c>
      <c r="AJ65" s="79" t="b">
        <v>0</v>
      </c>
      <c r="AK65" s="79">
        <v>1</v>
      </c>
      <c r="AL65" s="85" t="s">
        <v>1198</v>
      </c>
      <c r="AM65" s="79" t="s">
        <v>1203</v>
      </c>
      <c r="AN65" s="79" t="b">
        <v>0</v>
      </c>
      <c r="AO65" s="85" t="s">
        <v>1038</v>
      </c>
      <c r="AP65" s="79" t="s">
        <v>176</v>
      </c>
      <c r="AQ65" s="79">
        <v>0</v>
      </c>
      <c r="AR65" s="79">
        <v>0</v>
      </c>
      <c r="AS65" s="79"/>
      <c r="AT65" s="79"/>
      <c r="AU65" s="79"/>
      <c r="AV65" s="79"/>
      <c r="AW65" s="79"/>
      <c r="AX65" s="79"/>
      <c r="AY65" s="79"/>
      <c r="AZ65" s="79"/>
      <c r="BA65">
        <v>1</v>
      </c>
      <c r="BB65" s="78" t="str">
        <f>REPLACE(INDEX(GroupVertices[Group],MATCH(Edges[[#This Row],[Vertex 1]],GroupVertices[Vertex],0)),1,1,"")</f>
        <v>13</v>
      </c>
      <c r="BC65" s="78" t="str">
        <f>REPLACE(INDEX(GroupVertices[Group],MATCH(Edges[[#This Row],[Vertex 2]],GroupVertices[Vertex],0)),1,1,"")</f>
        <v>13</v>
      </c>
      <c r="BD65" s="48">
        <v>2</v>
      </c>
      <c r="BE65" s="49">
        <v>5.714285714285714</v>
      </c>
      <c r="BF65" s="48">
        <v>0</v>
      </c>
      <c r="BG65" s="49">
        <v>0</v>
      </c>
      <c r="BH65" s="48">
        <v>0</v>
      </c>
      <c r="BI65" s="49">
        <v>0</v>
      </c>
      <c r="BJ65" s="48">
        <v>33</v>
      </c>
      <c r="BK65" s="49">
        <v>94.28571428571429</v>
      </c>
      <c r="BL65" s="48">
        <v>35</v>
      </c>
    </row>
    <row r="66" spans="1:64" ht="15">
      <c r="A66" s="64" t="s">
        <v>242</v>
      </c>
      <c r="B66" s="64" t="s">
        <v>241</v>
      </c>
      <c r="C66" s="65" t="s">
        <v>2889</v>
      </c>
      <c r="D66" s="66">
        <v>3.3043478260869565</v>
      </c>
      <c r="E66" s="67" t="s">
        <v>136</v>
      </c>
      <c r="F66" s="68">
        <v>34</v>
      </c>
      <c r="G66" s="65"/>
      <c r="H66" s="69"/>
      <c r="I66" s="70"/>
      <c r="J66" s="70"/>
      <c r="K66" s="34" t="s">
        <v>66</v>
      </c>
      <c r="L66" s="77">
        <v>66</v>
      </c>
      <c r="M66" s="77"/>
      <c r="N66" s="72"/>
      <c r="O66" s="79" t="s">
        <v>300</v>
      </c>
      <c r="P66" s="81">
        <v>43509.814108796294</v>
      </c>
      <c r="Q66" s="79" t="s">
        <v>334</v>
      </c>
      <c r="R66" s="79"/>
      <c r="S66" s="79"/>
      <c r="T66" s="79"/>
      <c r="U66" s="79"/>
      <c r="V66" s="82" t="s">
        <v>770</v>
      </c>
      <c r="W66" s="81">
        <v>43509.814108796294</v>
      </c>
      <c r="X66" s="82" t="s">
        <v>836</v>
      </c>
      <c r="Y66" s="79"/>
      <c r="Z66" s="79"/>
      <c r="AA66" s="85" t="s">
        <v>1037</v>
      </c>
      <c r="AB66" s="79"/>
      <c r="AC66" s="79" t="b">
        <v>0</v>
      </c>
      <c r="AD66" s="79">
        <v>0</v>
      </c>
      <c r="AE66" s="85" t="s">
        <v>1198</v>
      </c>
      <c r="AF66" s="79" t="b">
        <v>0</v>
      </c>
      <c r="AG66" s="79" t="s">
        <v>1200</v>
      </c>
      <c r="AH66" s="79"/>
      <c r="AI66" s="85" t="s">
        <v>1198</v>
      </c>
      <c r="AJ66" s="79" t="b">
        <v>0</v>
      </c>
      <c r="AK66" s="79">
        <v>2</v>
      </c>
      <c r="AL66" s="85" t="s">
        <v>1036</v>
      </c>
      <c r="AM66" s="79" t="s">
        <v>1203</v>
      </c>
      <c r="AN66" s="79" t="b">
        <v>0</v>
      </c>
      <c r="AO66" s="85" t="s">
        <v>1036</v>
      </c>
      <c r="AP66" s="79" t="s">
        <v>176</v>
      </c>
      <c r="AQ66" s="79">
        <v>0</v>
      </c>
      <c r="AR66" s="79">
        <v>0</v>
      </c>
      <c r="AS66" s="79"/>
      <c r="AT66" s="79"/>
      <c r="AU66" s="79"/>
      <c r="AV66" s="79"/>
      <c r="AW66" s="79"/>
      <c r="AX66" s="79"/>
      <c r="AY66" s="79"/>
      <c r="AZ66" s="79"/>
      <c r="BA66">
        <v>2</v>
      </c>
      <c r="BB66" s="78" t="str">
        <f>REPLACE(INDEX(GroupVertices[Group],MATCH(Edges[[#This Row],[Vertex 1]],GroupVertices[Vertex],0)),1,1,"")</f>
        <v>13</v>
      </c>
      <c r="BC66" s="78" t="str">
        <f>REPLACE(INDEX(GroupVertices[Group],MATCH(Edges[[#This Row],[Vertex 2]],GroupVertices[Vertex],0)),1,1,"")</f>
        <v>13</v>
      </c>
      <c r="BD66" s="48">
        <v>0</v>
      </c>
      <c r="BE66" s="49">
        <v>0</v>
      </c>
      <c r="BF66" s="48">
        <v>0</v>
      </c>
      <c r="BG66" s="49">
        <v>0</v>
      </c>
      <c r="BH66" s="48">
        <v>0</v>
      </c>
      <c r="BI66" s="49">
        <v>0</v>
      </c>
      <c r="BJ66" s="48">
        <v>22</v>
      </c>
      <c r="BK66" s="49">
        <v>100</v>
      </c>
      <c r="BL66" s="48">
        <v>22</v>
      </c>
    </row>
    <row r="67" spans="1:64" ht="15">
      <c r="A67" s="64" t="s">
        <v>242</v>
      </c>
      <c r="B67" s="64" t="s">
        <v>241</v>
      </c>
      <c r="C67" s="65" t="s">
        <v>2889</v>
      </c>
      <c r="D67" s="66">
        <v>3.3043478260869565</v>
      </c>
      <c r="E67" s="67" t="s">
        <v>136</v>
      </c>
      <c r="F67" s="68">
        <v>34</v>
      </c>
      <c r="G67" s="65"/>
      <c r="H67" s="69"/>
      <c r="I67" s="70"/>
      <c r="J67" s="70"/>
      <c r="K67" s="34" t="s">
        <v>66</v>
      </c>
      <c r="L67" s="77">
        <v>67</v>
      </c>
      <c r="M67" s="77"/>
      <c r="N67" s="72"/>
      <c r="O67" s="79" t="s">
        <v>300</v>
      </c>
      <c r="P67" s="81">
        <v>43509.935277777775</v>
      </c>
      <c r="Q67" s="79" t="s">
        <v>337</v>
      </c>
      <c r="R67" s="79"/>
      <c r="S67" s="79"/>
      <c r="T67" s="79"/>
      <c r="U67" s="79"/>
      <c r="V67" s="82" t="s">
        <v>770</v>
      </c>
      <c r="W67" s="81">
        <v>43509.935277777775</v>
      </c>
      <c r="X67" s="82" t="s">
        <v>838</v>
      </c>
      <c r="Y67" s="79"/>
      <c r="Z67" s="79"/>
      <c r="AA67" s="85" t="s">
        <v>1039</v>
      </c>
      <c r="AB67" s="79"/>
      <c r="AC67" s="79" t="b">
        <v>0</v>
      </c>
      <c r="AD67" s="79">
        <v>0</v>
      </c>
      <c r="AE67" s="85" t="s">
        <v>1198</v>
      </c>
      <c r="AF67" s="79" t="b">
        <v>0</v>
      </c>
      <c r="AG67" s="79" t="s">
        <v>1200</v>
      </c>
      <c r="AH67" s="79"/>
      <c r="AI67" s="85" t="s">
        <v>1198</v>
      </c>
      <c r="AJ67" s="79" t="b">
        <v>0</v>
      </c>
      <c r="AK67" s="79">
        <v>1</v>
      </c>
      <c r="AL67" s="85" t="s">
        <v>1038</v>
      </c>
      <c r="AM67" s="79" t="s">
        <v>1203</v>
      </c>
      <c r="AN67" s="79" t="b">
        <v>0</v>
      </c>
      <c r="AO67" s="85" t="s">
        <v>1038</v>
      </c>
      <c r="AP67" s="79" t="s">
        <v>176</v>
      </c>
      <c r="AQ67" s="79">
        <v>0</v>
      </c>
      <c r="AR67" s="79">
        <v>0</v>
      </c>
      <c r="AS67" s="79"/>
      <c r="AT67" s="79"/>
      <c r="AU67" s="79"/>
      <c r="AV67" s="79"/>
      <c r="AW67" s="79"/>
      <c r="AX67" s="79"/>
      <c r="AY67" s="79"/>
      <c r="AZ67" s="79"/>
      <c r="BA67">
        <v>2</v>
      </c>
      <c r="BB67" s="78" t="str">
        <f>REPLACE(INDEX(GroupVertices[Group],MATCH(Edges[[#This Row],[Vertex 1]],GroupVertices[Vertex],0)),1,1,"")</f>
        <v>13</v>
      </c>
      <c r="BC67" s="78" t="str">
        <f>REPLACE(INDEX(GroupVertices[Group],MATCH(Edges[[#This Row],[Vertex 2]],GroupVertices[Vertex],0)),1,1,"")</f>
        <v>13</v>
      </c>
      <c r="BD67" s="48">
        <v>1</v>
      </c>
      <c r="BE67" s="49">
        <v>3.7037037037037037</v>
      </c>
      <c r="BF67" s="48">
        <v>0</v>
      </c>
      <c r="BG67" s="49">
        <v>0</v>
      </c>
      <c r="BH67" s="48">
        <v>0</v>
      </c>
      <c r="BI67" s="49">
        <v>0</v>
      </c>
      <c r="BJ67" s="48">
        <v>26</v>
      </c>
      <c r="BK67" s="49">
        <v>96.29629629629629</v>
      </c>
      <c r="BL67" s="48">
        <v>27</v>
      </c>
    </row>
    <row r="68" spans="1:64" ht="15">
      <c r="A68" s="64" t="s">
        <v>243</v>
      </c>
      <c r="B68" s="64" t="s">
        <v>265</v>
      </c>
      <c r="C68" s="65" t="s">
        <v>2887</v>
      </c>
      <c r="D68" s="66">
        <v>3</v>
      </c>
      <c r="E68" s="67" t="s">
        <v>132</v>
      </c>
      <c r="F68" s="68">
        <v>35</v>
      </c>
      <c r="G68" s="65"/>
      <c r="H68" s="69"/>
      <c r="I68" s="70"/>
      <c r="J68" s="70"/>
      <c r="K68" s="34" t="s">
        <v>65</v>
      </c>
      <c r="L68" s="77">
        <v>68</v>
      </c>
      <c r="M68" s="77"/>
      <c r="N68" s="72"/>
      <c r="O68" s="79" t="s">
        <v>300</v>
      </c>
      <c r="P68" s="81">
        <v>43510.315034722225</v>
      </c>
      <c r="Q68" s="79" t="s">
        <v>322</v>
      </c>
      <c r="R68" s="82" t="s">
        <v>488</v>
      </c>
      <c r="S68" s="79" t="s">
        <v>599</v>
      </c>
      <c r="T68" s="79" t="s">
        <v>640</v>
      </c>
      <c r="U68" s="79"/>
      <c r="V68" s="82" t="s">
        <v>771</v>
      </c>
      <c r="W68" s="81">
        <v>43510.315034722225</v>
      </c>
      <c r="X68" s="82" t="s">
        <v>839</v>
      </c>
      <c r="Y68" s="79"/>
      <c r="Z68" s="79"/>
      <c r="AA68" s="85" t="s">
        <v>1040</v>
      </c>
      <c r="AB68" s="79"/>
      <c r="AC68" s="79" t="b">
        <v>0</v>
      </c>
      <c r="AD68" s="79">
        <v>0</v>
      </c>
      <c r="AE68" s="85" t="s">
        <v>1198</v>
      </c>
      <c r="AF68" s="79" t="b">
        <v>0</v>
      </c>
      <c r="AG68" s="79" t="s">
        <v>1200</v>
      </c>
      <c r="AH68" s="79"/>
      <c r="AI68" s="85" t="s">
        <v>1198</v>
      </c>
      <c r="AJ68" s="79" t="b">
        <v>0</v>
      </c>
      <c r="AK68" s="79">
        <v>3</v>
      </c>
      <c r="AL68" s="85" t="s">
        <v>1098</v>
      </c>
      <c r="AM68" s="79" t="s">
        <v>1206</v>
      </c>
      <c r="AN68" s="79" t="b">
        <v>0</v>
      </c>
      <c r="AO68" s="85" t="s">
        <v>1098</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v>0</v>
      </c>
      <c r="BE68" s="49">
        <v>0</v>
      </c>
      <c r="BF68" s="48">
        <v>0</v>
      </c>
      <c r="BG68" s="49">
        <v>0</v>
      </c>
      <c r="BH68" s="48">
        <v>0</v>
      </c>
      <c r="BI68" s="49">
        <v>0</v>
      </c>
      <c r="BJ68" s="48">
        <v>15</v>
      </c>
      <c r="BK68" s="49">
        <v>100</v>
      </c>
      <c r="BL68" s="48">
        <v>15</v>
      </c>
    </row>
    <row r="69" spans="1:64" ht="15">
      <c r="A69" s="64" t="s">
        <v>244</v>
      </c>
      <c r="B69" s="64" t="s">
        <v>290</v>
      </c>
      <c r="C69" s="65" t="s">
        <v>2887</v>
      </c>
      <c r="D69" s="66">
        <v>3</v>
      </c>
      <c r="E69" s="67" t="s">
        <v>132</v>
      </c>
      <c r="F69" s="68">
        <v>35</v>
      </c>
      <c r="G69" s="65"/>
      <c r="H69" s="69"/>
      <c r="I69" s="70"/>
      <c r="J69" s="70"/>
      <c r="K69" s="34" t="s">
        <v>65</v>
      </c>
      <c r="L69" s="77">
        <v>69</v>
      </c>
      <c r="M69" s="77"/>
      <c r="N69" s="72"/>
      <c r="O69" s="79" t="s">
        <v>300</v>
      </c>
      <c r="P69" s="81">
        <v>43510.696597222224</v>
      </c>
      <c r="Q69" s="79" t="s">
        <v>338</v>
      </c>
      <c r="R69" s="79" t="s">
        <v>496</v>
      </c>
      <c r="S69" s="79" t="s">
        <v>606</v>
      </c>
      <c r="T69" s="79" t="s">
        <v>652</v>
      </c>
      <c r="U69" s="79"/>
      <c r="V69" s="82" t="s">
        <v>772</v>
      </c>
      <c r="W69" s="81">
        <v>43510.696597222224</v>
      </c>
      <c r="X69" s="82" t="s">
        <v>840</v>
      </c>
      <c r="Y69" s="79"/>
      <c r="Z69" s="79"/>
      <c r="AA69" s="85" t="s">
        <v>1041</v>
      </c>
      <c r="AB69" s="79"/>
      <c r="AC69" s="79" t="b">
        <v>0</v>
      </c>
      <c r="AD69" s="79">
        <v>1</v>
      </c>
      <c r="AE69" s="85" t="s">
        <v>1198</v>
      </c>
      <c r="AF69" s="79" t="b">
        <v>1</v>
      </c>
      <c r="AG69" s="79" t="s">
        <v>1200</v>
      </c>
      <c r="AH69" s="79"/>
      <c r="AI69" s="85" t="s">
        <v>1202</v>
      </c>
      <c r="AJ69" s="79" t="b">
        <v>0</v>
      </c>
      <c r="AK69" s="79">
        <v>0</v>
      </c>
      <c r="AL69" s="85" t="s">
        <v>1198</v>
      </c>
      <c r="AM69" s="79" t="s">
        <v>1204</v>
      </c>
      <c r="AN69" s="79" t="b">
        <v>0</v>
      </c>
      <c r="AO69" s="85" t="s">
        <v>1041</v>
      </c>
      <c r="AP69" s="79" t="s">
        <v>176</v>
      </c>
      <c r="AQ69" s="79">
        <v>0</v>
      </c>
      <c r="AR69" s="79">
        <v>0</v>
      </c>
      <c r="AS69" s="79"/>
      <c r="AT69" s="79"/>
      <c r="AU69" s="79"/>
      <c r="AV69" s="79"/>
      <c r="AW69" s="79"/>
      <c r="AX69" s="79"/>
      <c r="AY69" s="79"/>
      <c r="AZ69" s="79"/>
      <c r="BA69">
        <v>1</v>
      </c>
      <c r="BB69" s="78" t="str">
        <f>REPLACE(INDEX(GroupVertices[Group],MATCH(Edges[[#This Row],[Vertex 1]],GroupVertices[Vertex],0)),1,1,"")</f>
        <v>15</v>
      </c>
      <c r="BC69" s="78" t="str">
        <f>REPLACE(INDEX(GroupVertices[Group],MATCH(Edges[[#This Row],[Vertex 2]],GroupVertices[Vertex],0)),1,1,"")</f>
        <v>15</v>
      </c>
      <c r="BD69" s="48">
        <v>1</v>
      </c>
      <c r="BE69" s="49">
        <v>5.555555555555555</v>
      </c>
      <c r="BF69" s="48">
        <v>0</v>
      </c>
      <c r="BG69" s="49">
        <v>0</v>
      </c>
      <c r="BH69" s="48">
        <v>0</v>
      </c>
      <c r="BI69" s="49">
        <v>0</v>
      </c>
      <c r="BJ69" s="48">
        <v>17</v>
      </c>
      <c r="BK69" s="49">
        <v>94.44444444444444</v>
      </c>
      <c r="BL69" s="48">
        <v>18</v>
      </c>
    </row>
    <row r="70" spans="1:64" ht="15">
      <c r="A70" s="64" t="s">
        <v>245</v>
      </c>
      <c r="B70" s="64" t="s">
        <v>291</v>
      </c>
      <c r="C70" s="65" t="s">
        <v>2887</v>
      </c>
      <c r="D70" s="66">
        <v>3</v>
      </c>
      <c r="E70" s="67" t="s">
        <v>132</v>
      </c>
      <c r="F70" s="68">
        <v>35</v>
      </c>
      <c r="G70" s="65"/>
      <c r="H70" s="69"/>
      <c r="I70" s="70"/>
      <c r="J70" s="70"/>
      <c r="K70" s="34" t="s">
        <v>65</v>
      </c>
      <c r="L70" s="77">
        <v>70</v>
      </c>
      <c r="M70" s="77"/>
      <c r="N70" s="72"/>
      <c r="O70" s="79" t="s">
        <v>300</v>
      </c>
      <c r="P70" s="81">
        <v>43510.71109953704</v>
      </c>
      <c r="Q70" s="79" t="s">
        <v>339</v>
      </c>
      <c r="R70" s="82" t="s">
        <v>497</v>
      </c>
      <c r="S70" s="79" t="s">
        <v>596</v>
      </c>
      <c r="T70" s="79" t="s">
        <v>653</v>
      </c>
      <c r="U70" s="79"/>
      <c r="V70" s="82" t="s">
        <v>773</v>
      </c>
      <c r="W70" s="81">
        <v>43510.71109953704</v>
      </c>
      <c r="X70" s="82" t="s">
        <v>841</v>
      </c>
      <c r="Y70" s="79"/>
      <c r="Z70" s="79"/>
      <c r="AA70" s="85" t="s">
        <v>1042</v>
      </c>
      <c r="AB70" s="79"/>
      <c r="AC70" s="79" t="b">
        <v>0</v>
      </c>
      <c r="AD70" s="79">
        <v>0</v>
      </c>
      <c r="AE70" s="85" t="s">
        <v>1198</v>
      </c>
      <c r="AF70" s="79" t="b">
        <v>0</v>
      </c>
      <c r="AG70" s="79" t="s">
        <v>1200</v>
      </c>
      <c r="AH70" s="79"/>
      <c r="AI70" s="85" t="s">
        <v>1198</v>
      </c>
      <c r="AJ70" s="79" t="b">
        <v>0</v>
      </c>
      <c r="AK70" s="79">
        <v>0</v>
      </c>
      <c r="AL70" s="85" t="s">
        <v>1198</v>
      </c>
      <c r="AM70" s="79" t="s">
        <v>1204</v>
      </c>
      <c r="AN70" s="79" t="b">
        <v>0</v>
      </c>
      <c r="AO70" s="85" t="s">
        <v>1042</v>
      </c>
      <c r="AP70" s="79" t="s">
        <v>176</v>
      </c>
      <c r="AQ70" s="79">
        <v>0</v>
      </c>
      <c r="AR70" s="79">
        <v>0</v>
      </c>
      <c r="AS70" s="79"/>
      <c r="AT70" s="79"/>
      <c r="AU70" s="79"/>
      <c r="AV70" s="79"/>
      <c r="AW70" s="79"/>
      <c r="AX70" s="79"/>
      <c r="AY70" s="79"/>
      <c r="AZ70" s="79"/>
      <c r="BA70">
        <v>1</v>
      </c>
      <c r="BB70" s="78" t="str">
        <f>REPLACE(INDEX(GroupVertices[Group],MATCH(Edges[[#This Row],[Vertex 1]],GroupVertices[Vertex],0)),1,1,"")</f>
        <v>9</v>
      </c>
      <c r="BC70" s="78" t="str">
        <f>REPLACE(INDEX(GroupVertices[Group],MATCH(Edges[[#This Row],[Vertex 2]],GroupVertices[Vertex],0)),1,1,"")</f>
        <v>9</v>
      </c>
      <c r="BD70" s="48"/>
      <c r="BE70" s="49"/>
      <c r="BF70" s="48"/>
      <c r="BG70" s="49"/>
      <c r="BH70" s="48"/>
      <c r="BI70" s="49"/>
      <c r="BJ70" s="48"/>
      <c r="BK70" s="49"/>
      <c r="BL70" s="48"/>
    </row>
    <row r="71" spans="1:64" ht="15">
      <c r="A71" s="64" t="s">
        <v>245</v>
      </c>
      <c r="B71" s="64" t="s">
        <v>292</v>
      </c>
      <c r="C71" s="65" t="s">
        <v>2887</v>
      </c>
      <c r="D71" s="66">
        <v>3</v>
      </c>
      <c r="E71" s="67" t="s">
        <v>132</v>
      </c>
      <c r="F71" s="68">
        <v>35</v>
      </c>
      <c r="G71" s="65"/>
      <c r="H71" s="69"/>
      <c r="I71" s="70"/>
      <c r="J71" s="70"/>
      <c r="K71" s="34" t="s">
        <v>65</v>
      </c>
      <c r="L71" s="77">
        <v>71</v>
      </c>
      <c r="M71" s="77"/>
      <c r="N71" s="72"/>
      <c r="O71" s="79" t="s">
        <v>300</v>
      </c>
      <c r="P71" s="81">
        <v>43510.71109953704</v>
      </c>
      <c r="Q71" s="79" t="s">
        <v>339</v>
      </c>
      <c r="R71" s="82" t="s">
        <v>497</v>
      </c>
      <c r="S71" s="79" t="s">
        <v>596</v>
      </c>
      <c r="T71" s="79" t="s">
        <v>653</v>
      </c>
      <c r="U71" s="79"/>
      <c r="V71" s="82" t="s">
        <v>773</v>
      </c>
      <c r="W71" s="81">
        <v>43510.71109953704</v>
      </c>
      <c r="X71" s="82" t="s">
        <v>841</v>
      </c>
      <c r="Y71" s="79"/>
      <c r="Z71" s="79"/>
      <c r="AA71" s="85" t="s">
        <v>1042</v>
      </c>
      <c r="AB71" s="79"/>
      <c r="AC71" s="79" t="b">
        <v>0</v>
      </c>
      <c r="AD71" s="79">
        <v>0</v>
      </c>
      <c r="AE71" s="85" t="s">
        <v>1198</v>
      </c>
      <c r="AF71" s="79" t="b">
        <v>0</v>
      </c>
      <c r="AG71" s="79" t="s">
        <v>1200</v>
      </c>
      <c r="AH71" s="79"/>
      <c r="AI71" s="85" t="s">
        <v>1198</v>
      </c>
      <c r="AJ71" s="79" t="b">
        <v>0</v>
      </c>
      <c r="AK71" s="79">
        <v>0</v>
      </c>
      <c r="AL71" s="85" t="s">
        <v>1198</v>
      </c>
      <c r="AM71" s="79" t="s">
        <v>1204</v>
      </c>
      <c r="AN71" s="79" t="b">
        <v>0</v>
      </c>
      <c r="AO71" s="85" t="s">
        <v>1042</v>
      </c>
      <c r="AP71" s="79" t="s">
        <v>176</v>
      </c>
      <c r="AQ71" s="79">
        <v>0</v>
      </c>
      <c r="AR71" s="79">
        <v>0</v>
      </c>
      <c r="AS71" s="79"/>
      <c r="AT71" s="79"/>
      <c r="AU71" s="79"/>
      <c r="AV71" s="79"/>
      <c r="AW71" s="79"/>
      <c r="AX71" s="79"/>
      <c r="AY71" s="79"/>
      <c r="AZ71" s="79"/>
      <c r="BA71">
        <v>1</v>
      </c>
      <c r="BB71" s="78" t="str">
        <f>REPLACE(INDEX(GroupVertices[Group],MATCH(Edges[[#This Row],[Vertex 1]],GroupVertices[Vertex],0)),1,1,"")</f>
        <v>9</v>
      </c>
      <c r="BC71" s="78" t="str">
        <f>REPLACE(INDEX(GroupVertices[Group],MATCH(Edges[[#This Row],[Vertex 2]],GroupVertices[Vertex],0)),1,1,"")</f>
        <v>9</v>
      </c>
      <c r="BD71" s="48"/>
      <c r="BE71" s="49"/>
      <c r="BF71" s="48"/>
      <c r="BG71" s="49"/>
      <c r="BH71" s="48"/>
      <c r="BI71" s="49"/>
      <c r="BJ71" s="48"/>
      <c r="BK71" s="49"/>
      <c r="BL71" s="48"/>
    </row>
    <row r="72" spans="1:64" ht="15">
      <c r="A72" s="64" t="s">
        <v>245</v>
      </c>
      <c r="B72" s="64" t="s">
        <v>293</v>
      </c>
      <c r="C72" s="65" t="s">
        <v>2887</v>
      </c>
      <c r="D72" s="66">
        <v>3</v>
      </c>
      <c r="E72" s="67" t="s">
        <v>132</v>
      </c>
      <c r="F72" s="68">
        <v>35</v>
      </c>
      <c r="G72" s="65"/>
      <c r="H72" s="69"/>
      <c r="I72" s="70"/>
      <c r="J72" s="70"/>
      <c r="K72" s="34" t="s">
        <v>65</v>
      </c>
      <c r="L72" s="77">
        <v>72</v>
      </c>
      <c r="M72" s="77"/>
      <c r="N72" s="72"/>
      <c r="O72" s="79" t="s">
        <v>300</v>
      </c>
      <c r="P72" s="81">
        <v>43510.71109953704</v>
      </c>
      <c r="Q72" s="79" t="s">
        <v>339</v>
      </c>
      <c r="R72" s="82" t="s">
        <v>497</v>
      </c>
      <c r="S72" s="79" t="s">
        <v>596</v>
      </c>
      <c r="T72" s="79" t="s">
        <v>653</v>
      </c>
      <c r="U72" s="79"/>
      <c r="V72" s="82" t="s">
        <v>773</v>
      </c>
      <c r="W72" s="81">
        <v>43510.71109953704</v>
      </c>
      <c r="X72" s="82" t="s">
        <v>841</v>
      </c>
      <c r="Y72" s="79"/>
      <c r="Z72" s="79"/>
      <c r="AA72" s="85" t="s">
        <v>1042</v>
      </c>
      <c r="AB72" s="79"/>
      <c r="AC72" s="79" t="b">
        <v>0</v>
      </c>
      <c r="AD72" s="79">
        <v>0</v>
      </c>
      <c r="AE72" s="85" t="s">
        <v>1198</v>
      </c>
      <c r="AF72" s="79" t="b">
        <v>0</v>
      </c>
      <c r="AG72" s="79" t="s">
        <v>1200</v>
      </c>
      <c r="AH72" s="79"/>
      <c r="AI72" s="85" t="s">
        <v>1198</v>
      </c>
      <c r="AJ72" s="79" t="b">
        <v>0</v>
      </c>
      <c r="AK72" s="79">
        <v>0</v>
      </c>
      <c r="AL72" s="85" t="s">
        <v>1198</v>
      </c>
      <c r="AM72" s="79" t="s">
        <v>1204</v>
      </c>
      <c r="AN72" s="79" t="b">
        <v>0</v>
      </c>
      <c r="AO72" s="85" t="s">
        <v>1042</v>
      </c>
      <c r="AP72" s="79" t="s">
        <v>176</v>
      </c>
      <c r="AQ72" s="79">
        <v>0</v>
      </c>
      <c r="AR72" s="79">
        <v>0</v>
      </c>
      <c r="AS72" s="79"/>
      <c r="AT72" s="79"/>
      <c r="AU72" s="79"/>
      <c r="AV72" s="79"/>
      <c r="AW72" s="79"/>
      <c r="AX72" s="79"/>
      <c r="AY72" s="79"/>
      <c r="AZ72" s="79"/>
      <c r="BA72">
        <v>1</v>
      </c>
      <c r="BB72" s="78" t="str">
        <f>REPLACE(INDEX(GroupVertices[Group],MATCH(Edges[[#This Row],[Vertex 1]],GroupVertices[Vertex],0)),1,1,"")</f>
        <v>9</v>
      </c>
      <c r="BC72" s="78" t="str">
        <f>REPLACE(INDEX(GroupVertices[Group],MATCH(Edges[[#This Row],[Vertex 2]],GroupVertices[Vertex],0)),1,1,"")</f>
        <v>9</v>
      </c>
      <c r="BD72" s="48">
        <v>1</v>
      </c>
      <c r="BE72" s="49">
        <v>3.7037037037037037</v>
      </c>
      <c r="BF72" s="48">
        <v>0</v>
      </c>
      <c r="BG72" s="49">
        <v>0</v>
      </c>
      <c r="BH72" s="48">
        <v>0</v>
      </c>
      <c r="BI72" s="49">
        <v>0</v>
      </c>
      <c r="BJ72" s="48">
        <v>26</v>
      </c>
      <c r="BK72" s="49">
        <v>96.29629629629629</v>
      </c>
      <c r="BL72" s="48">
        <v>27</v>
      </c>
    </row>
    <row r="73" spans="1:64" ht="15">
      <c r="A73" s="64" t="s">
        <v>246</v>
      </c>
      <c r="B73" s="64" t="s">
        <v>265</v>
      </c>
      <c r="C73" s="65" t="s">
        <v>2887</v>
      </c>
      <c r="D73" s="66">
        <v>3</v>
      </c>
      <c r="E73" s="67" t="s">
        <v>132</v>
      </c>
      <c r="F73" s="68">
        <v>35</v>
      </c>
      <c r="G73" s="65"/>
      <c r="H73" s="69"/>
      <c r="I73" s="70"/>
      <c r="J73" s="70"/>
      <c r="K73" s="34" t="s">
        <v>65</v>
      </c>
      <c r="L73" s="77">
        <v>73</v>
      </c>
      <c r="M73" s="77"/>
      <c r="N73" s="72"/>
      <c r="O73" s="79" t="s">
        <v>300</v>
      </c>
      <c r="P73" s="81">
        <v>43510.76440972222</v>
      </c>
      <c r="Q73" s="79" t="s">
        <v>340</v>
      </c>
      <c r="R73" s="79"/>
      <c r="S73" s="79"/>
      <c r="T73" s="79"/>
      <c r="U73" s="79"/>
      <c r="V73" s="82" t="s">
        <v>774</v>
      </c>
      <c r="W73" s="81">
        <v>43510.76440972222</v>
      </c>
      <c r="X73" s="82" t="s">
        <v>842</v>
      </c>
      <c r="Y73" s="79"/>
      <c r="Z73" s="79"/>
      <c r="AA73" s="85" t="s">
        <v>1043</v>
      </c>
      <c r="AB73" s="79"/>
      <c r="AC73" s="79" t="b">
        <v>0</v>
      </c>
      <c r="AD73" s="79">
        <v>0</v>
      </c>
      <c r="AE73" s="85" t="s">
        <v>1198</v>
      </c>
      <c r="AF73" s="79" t="b">
        <v>0</v>
      </c>
      <c r="AG73" s="79" t="s">
        <v>1200</v>
      </c>
      <c r="AH73" s="79"/>
      <c r="AI73" s="85" t="s">
        <v>1198</v>
      </c>
      <c r="AJ73" s="79" t="b">
        <v>0</v>
      </c>
      <c r="AK73" s="79">
        <v>1</v>
      </c>
      <c r="AL73" s="85" t="s">
        <v>1099</v>
      </c>
      <c r="AM73" s="79" t="s">
        <v>1213</v>
      </c>
      <c r="AN73" s="79" t="b">
        <v>0</v>
      </c>
      <c r="AO73" s="85" t="s">
        <v>1099</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v>0</v>
      </c>
      <c r="BE73" s="49">
        <v>0</v>
      </c>
      <c r="BF73" s="48">
        <v>0</v>
      </c>
      <c r="BG73" s="49">
        <v>0</v>
      </c>
      <c r="BH73" s="48">
        <v>0</v>
      </c>
      <c r="BI73" s="49">
        <v>0</v>
      </c>
      <c r="BJ73" s="48">
        <v>26</v>
      </c>
      <c r="BK73" s="49">
        <v>100</v>
      </c>
      <c r="BL73" s="48">
        <v>26</v>
      </c>
    </row>
    <row r="74" spans="1:64" ht="15">
      <c r="A74" s="64" t="s">
        <v>247</v>
      </c>
      <c r="B74" s="64" t="s">
        <v>268</v>
      </c>
      <c r="C74" s="65" t="s">
        <v>2890</v>
      </c>
      <c r="D74" s="66">
        <v>4.826086956521739</v>
      </c>
      <c r="E74" s="67" t="s">
        <v>136</v>
      </c>
      <c r="F74" s="68">
        <v>29</v>
      </c>
      <c r="G74" s="65"/>
      <c r="H74" s="69"/>
      <c r="I74" s="70"/>
      <c r="J74" s="70"/>
      <c r="K74" s="34" t="s">
        <v>65</v>
      </c>
      <c r="L74" s="77">
        <v>74</v>
      </c>
      <c r="M74" s="77"/>
      <c r="N74" s="72"/>
      <c r="O74" s="79" t="s">
        <v>300</v>
      </c>
      <c r="P74" s="81">
        <v>43511.76476851852</v>
      </c>
      <c r="Q74" s="79" t="s">
        <v>341</v>
      </c>
      <c r="R74" s="82" t="s">
        <v>498</v>
      </c>
      <c r="S74" s="79" t="s">
        <v>607</v>
      </c>
      <c r="T74" s="79"/>
      <c r="U74" s="79"/>
      <c r="V74" s="82" t="s">
        <v>775</v>
      </c>
      <c r="W74" s="81">
        <v>43511.76476851852</v>
      </c>
      <c r="X74" s="82" t="s">
        <v>843</v>
      </c>
      <c r="Y74" s="79"/>
      <c r="Z74" s="79"/>
      <c r="AA74" s="85" t="s">
        <v>1044</v>
      </c>
      <c r="AB74" s="79"/>
      <c r="AC74" s="79" t="b">
        <v>0</v>
      </c>
      <c r="AD74" s="79">
        <v>0</v>
      </c>
      <c r="AE74" s="85" t="s">
        <v>1198</v>
      </c>
      <c r="AF74" s="79" t="b">
        <v>0</v>
      </c>
      <c r="AG74" s="79" t="s">
        <v>1201</v>
      </c>
      <c r="AH74" s="79"/>
      <c r="AI74" s="85" t="s">
        <v>1198</v>
      </c>
      <c r="AJ74" s="79" t="b">
        <v>0</v>
      </c>
      <c r="AK74" s="79">
        <v>1</v>
      </c>
      <c r="AL74" s="85" t="s">
        <v>1121</v>
      </c>
      <c r="AM74" s="79" t="s">
        <v>1204</v>
      </c>
      <c r="AN74" s="79" t="b">
        <v>0</v>
      </c>
      <c r="AO74" s="85" t="s">
        <v>1121</v>
      </c>
      <c r="AP74" s="79" t="s">
        <v>176</v>
      </c>
      <c r="AQ74" s="79">
        <v>0</v>
      </c>
      <c r="AR74" s="79">
        <v>0</v>
      </c>
      <c r="AS74" s="79"/>
      <c r="AT74" s="79"/>
      <c r="AU74" s="79"/>
      <c r="AV74" s="79"/>
      <c r="AW74" s="79"/>
      <c r="AX74" s="79"/>
      <c r="AY74" s="79"/>
      <c r="AZ74" s="79"/>
      <c r="BA74">
        <v>7</v>
      </c>
      <c r="BB74" s="78" t="str">
        <f>REPLACE(INDEX(GroupVertices[Group],MATCH(Edges[[#This Row],[Vertex 1]],GroupVertices[Vertex],0)),1,1,"")</f>
        <v>1</v>
      </c>
      <c r="BC74" s="78" t="str">
        <f>REPLACE(INDEX(GroupVertices[Group],MATCH(Edges[[#This Row],[Vertex 2]],GroupVertices[Vertex],0)),1,1,"")</f>
        <v>1</v>
      </c>
      <c r="BD74" s="48">
        <v>1</v>
      </c>
      <c r="BE74" s="49">
        <v>5.882352941176471</v>
      </c>
      <c r="BF74" s="48">
        <v>0</v>
      </c>
      <c r="BG74" s="49">
        <v>0</v>
      </c>
      <c r="BH74" s="48">
        <v>0</v>
      </c>
      <c r="BI74" s="49">
        <v>0</v>
      </c>
      <c r="BJ74" s="48">
        <v>16</v>
      </c>
      <c r="BK74" s="49">
        <v>94.11764705882354</v>
      </c>
      <c r="BL74" s="48">
        <v>17</v>
      </c>
    </row>
    <row r="75" spans="1:64" ht="15">
      <c r="A75" s="64" t="s">
        <v>247</v>
      </c>
      <c r="B75" s="64" t="s">
        <v>268</v>
      </c>
      <c r="C75" s="65" t="s">
        <v>2890</v>
      </c>
      <c r="D75" s="66">
        <v>4.826086956521739</v>
      </c>
      <c r="E75" s="67" t="s">
        <v>136</v>
      </c>
      <c r="F75" s="68">
        <v>29</v>
      </c>
      <c r="G75" s="65"/>
      <c r="H75" s="69"/>
      <c r="I75" s="70"/>
      <c r="J75" s="70"/>
      <c r="K75" s="34" t="s">
        <v>65</v>
      </c>
      <c r="L75" s="77">
        <v>75</v>
      </c>
      <c r="M75" s="77"/>
      <c r="N75" s="72"/>
      <c r="O75" s="79" t="s">
        <v>300</v>
      </c>
      <c r="P75" s="81">
        <v>43511.76489583333</v>
      </c>
      <c r="Q75" s="79" t="s">
        <v>327</v>
      </c>
      <c r="R75" s="82" t="s">
        <v>491</v>
      </c>
      <c r="S75" s="79" t="s">
        <v>596</v>
      </c>
      <c r="T75" s="79" t="s">
        <v>645</v>
      </c>
      <c r="U75" s="79"/>
      <c r="V75" s="82" t="s">
        <v>775</v>
      </c>
      <c r="W75" s="81">
        <v>43511.76489583333</v>
      </c>
      <c r="X75" s="82" t="s">
        <v>844</v>
      </c>
      <c r="Y75" s="79"/>
      <c r="Z75" s="79"/>
      <c r="AA75" s="85" t="s">
        <v>1045</v>
      </c>
      <c r="AB75" s="79"/>
      <c r="AC75" s="79" t="b">
        <v>0</v>
      </c>
      <c r="AD75" s="79">
        <v>0</v>
      </c>
      <c r="AE75" s="85" t="s">
        <v>1198</v>
      </c>
      <c r="AF75" s="79" t="b">
        <v>0</v>
      </c>
      <c r="AG75" s="79" t="s">
        <v>1200</v>
      </c>
      <c r="AH75" s="79"/>
      <c r="AI75" s="85" t="s">
        <v>1198</v>
      </c>
      <c r="AJ75" s="79" t="b">
        <v>0</v>
      </c>
      <c r="AK75" s="79">
        <v>2</v>
      </c>
      <c r="AL75" s="85" t="s">
        <v>1118</v>
      </c>
      <c r="AM75" s="79" t="s">
        <v>1204</v>
      </c>
      <c r="AN75" s="79" t="b">
        <v>0</v>
      </c>
      <c r="AO75" s="85" t="s">
        <v>1118</v>
      </c>
      <c r="AP75" s="79" t="s">
        <v>176</v>
      </c>
      <c r="AQ75" s="79">
        <v>0</v>
      </c>
      <c r="AR75" s="79">
        <v>0</v>
      </c>
      <c r="AS75" s="79"/>
      <c r="AT75" s="79"/>
      <c r="AU75" s="79"/>
      <c r="AV75" s="79"/>
      <c r="AW75" s="79"/>
      <c r="AX75" s="79"/>
      <c r="AY75" s="79"/>
      <c r="AZ75" s="79"/>
      <c r="BA75">
        <v>7</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17</v>
      </c>
      <c r="BK75" s="49">
        <v>100</v>
      </c>
      <c r="BL75" s="48">
        <v>17</v>
      </c>
    </row>
    <row r="76" spans="1:64" ht="15">
      <c r="A76" s="64" t="s">
        <v>247</v>
      </c>
      <c r="B76" s="64" t="s">
        <v>268</v>
      </c>
      <c r="C76" s="65" t="s">
        <v>2890</v>
      </c>
      <c r="D76" s="66">
        <v>4.826086956521739</v>
      </c>
      <c r="E76" s="67" t="s">
        <v>136</v>
      </c>
      <c r="F76" s="68">
        <v>29</v>
      </c>
      <c r="G76" s="65"/>
      <c r="H76" s="69"/>
      <c r="I76" s="70"/>
      <c r="J76" s="70"/>
      <c r="K76" s="34" t="s">
        <v>65</v>
      </c>
      <c r="L76" s="77">
        <v>76</v>
      </c>
      <c r="M76" s="77"/>
      <c r="N76" s="72"/>
      <c r="O76" s="79" t="s">
        <v>300</v>
      </c>
      <c r="P76" s="81">
        <v>43511.76556712963</v>
      </c>
      <c r="Q76" s="79" t="s">
        <v>342</v>
      </c>
      <c r="R76" s="79"/>
      <c r="S76" s="79"/>
      <c r="T76" s="79"/>
      <c r="U76" s="79"/>
      <c r="V76" s="82" t="s">
        <v>775</v>
      </c>
      <c r="W76" s="81">
        <v>43511.76556712963</v>
      </c>
      <c r="X76" s="82" t="s">
        <v>845</v>
      </c>
      <c r="Y76" s="79"/>
      <c r="Z76" s="79"/>
      <c r="AA76" s="85" t="s">
        <v>1046</v>
      </c>
      <c r="AB76" s="79"/>
      <c r="AC76" s="79" t="b">
        <v>0</v>
      </c>
      <c r="AD76" s="79">
        <v>0</v>
      </c>
      <c r="AE76" s="85" t="s">
        <v>1198</v>
      </c>
      <c r="AF76" s="79" t="b">
        <v>0</v>
      </c>
      <c r="AG76" s="79" t="s">
        <v>1201</v>
      </c>
      <c r="AH76" s="79"/>
      <c r="AI76" s="85" t="s">
        <v>1198</v>
      </c>
      <c r="AJ76" s="79" t="b">
        <v>0</v>
      </c>
      <c r="AK76" s="79">
        <v>0</v>
      </c>
      <c r="AL76" s="85" t="s">
        <v>1122</v>
      </c>
      <c r="AM76" s="79" t="s">
        <v>1204</v>
      </c>
      <c r="AN76" s="79" t="b">
        <v>0</v>
      </c>
      <c r="AO76" s="85" t="s">
        <v>1122</v>
      </c>
      <c r="AP76" s="79" t="s">
        <v>176</v>
      </c>
      <c r="AQ76" s="79">
        <v>0</v>
      </c>
      <c r="AR76" s="79">
        <v>0</v>
      </c>
      <c r="AS76" s="79"/>
      <c r="AT76" s="79"/>
      <c r="AU76" s="79"/>
      <c r="AV76" s="79"/>
      <c r="AW76" s="79"/>
      <c r="AX76" s="79"/>
      <c r="AY76" s="79"/>
      <c r="AZ76" s="79"/>
      <c r="BA76">
        <v>7</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22</v>
      </c>
      <c r="BK76" s="49">
        <v>100</v>
      </c>
      <c r="BL76" s="48">
        <v>22</v>
      </c>
    </row>
    <row r="77" spans="1:64" ht="15">
      <c r="A77" s="64" t="s">
        <v>247</v>
      </c>
      <c r="B77" s="64" t="s">
        <v>268</v>
      </c>
      <c r="C77" s="65" t="s">
        <v>2890</v>
      </c>
      <c r="D77" s="66">
        <v>4.826086956521739</v>
      </c>
      <c r="E77" s="67" t="s">
        <v>136</v>
      </c>
      <c r="F77" s="68">
        <v>29</v>
      </c>
      <c r="G77" s="65"/>
      <c r="H77" s="69"/>
      <c r="I77" s="70"/>
      <c r="J77" s="70"/>
      <c r="K77" s="34" t="s">
        <v>65</v>
      </c>
      <c r="L77" s="77">
        <v>77</v>
      </c>
      <c r="M77" s="77"/>
      <c r="N77" s="72"/>
      <c r="O77" s="79" t="s">
        <v>300</v>
      </c>
      <c r="P77" s="81">
        <v>43511.76582175926</v>
      </c>
      <c r="Q77" s="79" t="s">
        <v>312</v>
      </c>
      <c r="R77" s="82" t="s">
        <v>483</v>
      </c>
      <c r="S77" s="79" t="s">
        <v>596</v>
      </c>
      <c r="T77" s="79" t="s">
        <v>634</v>
      </c>
      <c r="U77" s="79"/>
      <c r="V77" s="82" t="s">
        <v>775</v>
      </c>
      <c r="W77" s="81">
        <v>43511.76582175926</v>
      </c>
      <c r="X77" s="82" t="s">
        <v>846</v>
      </c>
      <c r="Y77" s="79"/>
      <c r="Z77" s="79"/>
      <c r="AA77" s="85" t="s">
        <v>1047</v>
      </c>
      <c r="AB77" s="79"/>
      <c r="AC77" s="79" t="b">
        <v>0</v>
      </c>
      <c r="AD77" s="79">
        <v>0</v>
      </c>
      <c r="AE77" s="85" t="s">
        <v>1198</v>
      </c>
      <c r="AF77" s="79" t="b">
        <v>0</v>
      </c>
      <c r="AG77" s="79" t="s">
        <v>1200</v>
      </c>
      <c r="AH77" s="79"/>
      <c r="AI77" s="85" t="s">
        <v>1198</v>
      </c>
      <c r="AJ77" s="79" t="b">
        <v>0</v>
      </c>
      <c r="AK77" s="79">
        <v>2</v>
      </c>
      <c r="AL77" s="85" t="s">
        <v>1111</v>
      </c>
      <c r="AM77" s="79" t="s">
        <v>1204</v>
      </c>
      <c r="AN77" s="79" t="b">
        <v>0</v>
      </c>
      <c r="AO77" s="85" t="s">
        <v>1111</v>
      </c>
      <c r="AP77" s="79" t="s">
        <v>176</v>
      </c>
      <c r="AQ77" s="79">
        <v>0</v>
      </c>
      <c r="AR77" s="79">
        <v>0</v>
      </c>
      <c r="AS77" s="79"/>
      <c r="AT77" s="79"/>
      <c r="AU77" s="79"/>
      <c r="AV77" s="79"/>
      <c r="AW77" s="79"/>
      <c r="AX77" s="79"/>
      <c r="AY77" s="79"/>
      <c r="AZ77" s="79"/>
      <c r="BA77">
        <v>7</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16</v>
      </c>
      <c r="BK77" s="49">
        <v>100</v>
      </c>
      <c r="BL77" s="48">
        <v>16</v>
      </c>
    </row>
    <row r="78" spans="1:64" ht="15">
      <c r="A78" s="64" t="s">
        <v>247</v>
      </c>
      <c r="B78" s="64" t="s">
        <v>268</v>
      </c>
      <c r="C78" s="65" t="s">
        <v>2890</v>
      </c>
      <c r="D78" s="66">
        <v>4.826086956521739</v>
      </c>
      <c r="E78" s="67" t="s">
        <v>136</v>
      </c>
      <c r="F78" s="68">
        <v>29</v>
      </c>
      <c r="G78" s="65"/>
      <c r="H78" s="69"/>
      <c r="I78" s="70"/>
      <c r="J78" s="70"/>
      <c r="K78" s="34" t="s">
        <v>65</v>
      </c>
      <c r="L78" s="77">
        <v>78</v>
      </c>
      <c r="M78" s="77"/>
      <c r="N78" s="72"/>
      <c r="O78" s="79" t="s">
        <v>300</v>
      </c>
      <c r="P78" s="81">
        <v>43511.76600694445</v>
      </c>
      <c r="Q78" s="79" t="s">
        <v>305</v>
      </c>
      <c r="R78" s="82" t="s">
        <v>482</v>
      </c>
      <c r="S78" s="79" t="s">
        <v>595</v>
      </c>
      <c r="T78" s="79" t="s">
        <v>629</v>
      </c>
      <c r="U78" s="79"/>
      <c r="V78" s="82" t="s">
        <v>775</v>
      </c>
      <c r="W78" s="81">
        <v>43511.76600694445</v>
      </c>
      <c r="X78" s="82" t="s">
        <v>847</v>
      </c>
      <c r="Y78" s="79"/>
      <c r="Z78" s="79"/>
      <c r="AA78" s="85" t="s">
        <v>1048</v>
      </c>
      <c r="AB78" s="79"/>
      <c r="AC78" s="79" t="b">
        <v>0</v>
      </c>
      <c r="AD78" s="79">
        <v>0</v>
      </c>
      <c r="AE78" s="85" t="s">
        <v>1198</v>
      </c>
      <c r="AF78" s="79" t="b">
        <v>0</v>
      </c>
      <c r="AG78" s="79" t="s">
        <v>1200</v>
      </c>
      <c r="AH78" s="79"/>
      <c r="AI78" s="85" t="s">
        <v>1198</v>
      </c>
      <c r="AJ78" s="79" t="b">
        <v>0</v>
      </c>
      <c r="AK78" s="79">
        <v>5</v>
      </c>
      <c r="AL78" s="85" t="s">
        <v>1106</v>
      </c>
      <c r="AM78" s="79" t="s">
        <v>1204</v>
      </c>
      <c r="AN78" s="79" t="b">
        <v>0</v>
      </c>
      <c r="AO78" s="85" t="s">
        <v>1106</v>
      </c>
      <c r="AP78" s="79" t="s">
        <v>176</v>
      </c>
      <c r="AQ78" s="79">
        <v>0</v>
      </c>
      <c r="AR78" s="79">
        <v>0</v>
      </c>
      <c r="AS78" s="79"/>
      <c r="AT78" s="79"/>
      <c r="AU78" s="79"/>
      <c r="AV78" s="79"/>
      <c r="AW78" s="79"/>
      <c r="AX78" s="79"/>
      <c r="AY78" s="79"/>
      <c r="AZ78" s="79"/>
      <c r="BA78">
        <v>7</v>
      </c>
      <c r="BB78" s="78" t="str">
        <f>REPLACE(INDEX(GroupVertices[Group],MATCH(Edges[[#This Row],[Vertex 1]],GroupVertices[Vertex],0)),1,1,"")</f>
        <v>1</v>
      </c>
      <c r="BC78" s="78" t="str">
        <f>REPLACE(INDEX(GroupVertices[Group],MATCH(Edges[[#This Row],[Vertex 2]],GroupVertices[Vertex],0)),1,1,"")</f>
        <v>1</v>
      </c>
      <c r="BD78" s="48">
        <v>2</v>
      </c>
      <c r="BE78" s="49">
        <v>11.764705882352942</v>
      </c>
      <c r="BF78" s="48">
        <v>1</v>
      </c>
      <c r="BG78" s="49">
        <v>5.882352941176471</v>
      </c>
      <c r="BH78" s="48">
        <v>0</v>
      </c>
      <c r="BI78" s="49">
        <v>0</v>
      </c>
      <c r="BJ78" s="48">
        <v>14</v>
      </c>
      <c r="BK78" s="49">
        <v>82.3529411764706</v>
      </c>
      <c r="BL78" s="48">
        <v>17</v>
      </c>
    </row>
    <row r="79" spans="1:64" ht="15">
      <c r="A79" s="64" t="s">
        <v>247</v>
      </c>
      <c r="B79" s="64" t="s">
        <v>268</v>
      </c>
      <c r="C79" s="65" t="s">
        <v>2890</v>
      </c>
      <c r="D79" s="66">
        <v>4.826086956521739</v>
      </c>
      <c r="E79" s="67" t="s">
        <v>136</v>
      </c>
      <c r="F79" s="68">
        <v>29</v>
      </c>
      <c r="G79" s="65"/>
      <c r="H79" s="69"/>
      <c r="I79" s="70"/>
      <c r="J79" s="70"/>
      <c r="K79" s="34" t="s">
        <v>65</v>
      </c>
      <c r="L79" s="77">
        <v>79</v>
      </c>
      <c r="M79" s="77"/>
      <c r="N79" s="72"/>
      <c r="O79" s="79" t="s">
        <v>300</v>
      </c>
      <c r="P79" s="81">
        <v>43511.76621527778</v>
      </c>
      <c r="Q79" s="79" t="s">
        <v>343</v>
      </c>
      <c r="R79" s="79"/>
      <c r="S79" s="79"/>
      <c r="T79" s="79"/>
      <c r="U79" s="79"/>
      <c r="V79" s="82" t="s">
        <v>775</v>
      </c>
      <c r="W79" s="81">
        <v>43511.76621527778</v>
      </c>
      <c r="X79" s="82" t="s">
        <v>848</v>
      </c>
      <c r="Y79" s="79"/>
      <c r="Z79" s="79"/>
      <c r="AA79" s="85" t="s">
        <v>1049</v>
      </c>
      <c r="AB79" s="79"/>
      <c r="AC79" s="79" t="b">
        <v>0</v>
      </c>
      <c r="AD79" s="79">
        <v>0</v>
      </c>
      <c r="AE79" s="85" t="s">
        <v>1198</v>
      </c>
      <c r="AF79" s="79" t="b">
        <v>0</v>
      </c>
      <c r="AG79" s="79" t="s">
        <v>1201</v>
      </c>
      <c r="AH79" s="79"/>
      <c r="AI79" s="85" t="s">
        <v>1198</v>
      </c>
      <c r="AJ79" s="79" t="b">
        <v>0</v>
      </c>
      <c r="AK79" s="79">
        <v>5</v>
      </c>
      <c r="AL79" s="85" t="s">
        <v>1107</v>
      </c>
      <c r="AM79" s="79" t="s">
        <v>1204</v>
      </c>
      <c r="AN79" s="79" t="b">
        <v>0</v>
      </c>
      <c r="AO79" s="85" t="s">
        <v>1107</v>
      </c>
      <c r="AP79" s="79" t="s">
        <v>176</v>
      </c>
      <c r="AQ79" s="79">
        <v>0</v>
      </c>
      <c r="AR79" s="79">
        <v>0</v>
      </c>
      <c r="AS79" s="79"/>
      <c r="AT79" s="79"/>
      <c r="AU79" s="79"/>
      <c r="AV79" s="79"/>
      <c r="AW79" s="79"/>
      <c r="AX79" s="79"/>
      <c r="AY79" s="79"/>
      <c r="AZ79" s="79"/>
      <c r="BA79">
        <v>7</v>
      </c>
      <c r="BB79" s="78" t="str">
        <f>REPLACE(INDEX(GroupVertices[Group],MATCH(Edges[[#This Row],[Vertex 1]],GroupVertices[Vertex],0)),1,1,"")</f>
        <v>1</v>
      </c>
      <c r="BC79" s="78" t="str">
        <f>REPLACE(INDEX(GroupVertices[Group],MATCH(Edges[[#This Row],[Vertex 2]],GroupVertices[Vertex],0)),1,1,"")</f>
        <v>1</v>
      </c>
      <c r="BD79" s="48">
        <v>1</v>
      </c>
      <c r="BE79" s="49">
        <v>4.166666666666667</v>
      </c>
      <c r="BF79" s="48">
        <v>1</v>
      </c>
      <c r="BG79" s="49">
        <v>4.166666666666667</v>
      </c>
      <c r="BH79" s="48">
        <v>0</v>
      </c>
      <c r="BI79" s="49">
        <v>0</v>
      </c>
      <c r="BJ79" s="48">
        <v>22</v>
      </c>
      <c r="BK79" s="49">
        <v>91.66666666666667</v>
      </c>
      <c r="BL79" s="48">
        <v>24</v>
      </c>
    </row>
    <row r="80" spans="1:64" ht="15">
      <c r="A80" s="64" t="s">
        <v>247</v>
      </c>
      <c r="B80" s="64" t="s">
        <v>268</v>
      </c>
      <c r="C80" s="65" t="s">
        <v>2890</v>
      </c>
      <c r="D80" s="66">
        <v>4.826086956521739</v>
      </c>
      <c r="E80" s="67" t="s">
        <v>136</v>
      </c>
      <c r="F80" s="68">
        <v>29</v>
      </c>
      <c r="G80" s="65"/>
      <c r="H80" s="69"/>
      <c r="I80" s="70"/>
      <c r="J80" s="70"/>
      <c r="K80" s="34" t="s">
        <v>65</v>
      </c>
      <c r="L80" s="77">
        <v>80</v>
      </c>
      <c r="M80" s="77"/>
      <c r="N80" s="72"/>
      <c r="O80" s="79" t="s">
        <v>300</v>
      </c>
      <c r="P80" s="81">
        <v>43511.76631944445</v>
      </c>
      <c r="Q80" s="79" t="s">
        <v>344</v>
      </c>
      <c r="R80" s="79"/>
      <c r="S80" s="79"/>
      <c r="T80" s="79"/>
      <c r="U80" s="79"/>
      <c r="V80" s="82" t="s">
        <v>775</v>
      </c>
      <c r="W80" s="81">
        <v>43511.76631944445</v>
      </c>
      <c r="X80" s="82" t="s">
        <v>849</v>
      </c>
      <c r="Y80" s="79"/>
      <c r="Z80" s="79"/>
      <c r="AA80" s="85" t="s">
        <v>1050</v>
      </c>
      <c r="AB80" s="79"/>
      <c r="AC80" s="79" t="b">
        <v>0</v>
      </c>
      <c r="AD80" s="79">
        <v>0</v>
      </c>
      <c r="AE80" s="85" t="s">
        <v>1198</v>
      </c>
      <c r="AF80" s="79" t="b">
        <v>0</v>
      </c>
      <c r="AG80" s="79" t="s">
        <v>1201</v>
      </c>
      <c r="AH80" s="79"/>
      <c r="AI80" s="85" t="s">
        <v>1198</v>
      </c>
      <c r="AJ80" s="79" t="b">
        <v>0</v>
      </c>
      <c r="AK80" s="79">
        <v>3</v>
      </c>
      <c r="AL80" s="85" t="s">
        <v>1108</v>
      </c>
      <c r="AM80" s="79" t="s">
        <v>1204</v>
      </c>
      <c r="AN80" s="79" t="b">
        <v>0</v>
      </c>
      <c r="AO80" s="85" t="s">
        <v>1108</v>
      </c>
      <c r="AP80" s="79" t="s">
        <v>176</v>
      </c>
      <c r="AQ80" s="79">
        <v>0</v>
      </c>
      <c r="AR80" s="79">
        <v>0</v>
      </c>
      <c r="AS80" s="79"/>
      <c r="AT80" s="79"/>
      <c r="AU80" s="79"/>
      <c r="AV80" s="79"/>
      <c r="AW80" s="79"/>
      <c r="AX80" s="79"/>
      <c r="AY80" s="79"/>
      <c r="AZ80" s="79"/>
      <c r="BA80">
        <v>7</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18</v>
      </c>
      <c r="BK80" s="49">
        <v>100</v>
      </c>
      <c r="BL80" s="48">
        <v>18</v>
      </c>
    </row>
    <row r="81" spans="1:64" ht="15">
      <c r="A81" s="64" t="s">
        <v>248</v>
      </c>
      <c r="B81" s="64" t="s">
        <v>256</v>
      </c>
      <c r="C81" s="65" t="s">
        <v>2887</v>
      </c>
      <c r="D81" s="66">
        <v>3</v>
      </c>
      <c r="E81" s="67" t="s">
        <v>132</v>
      </c>
      <c r="F81" s="68">
        <v>35</v>
      </c>
      <c r="G81" s="65"/>
      <c r="H81" s="69"/>
      <c r="I81" s="70"/>
      <c r="J81" s="70"/>
      <c r="K81" s="34" t="s">
        <v>65</v>
      </c>
      <c r="L81" s="77">
        <v>81</v>
      </c>
      <c r="M81" s="77"/>
      <c r="N81" s="72"/>
      <c r="O81" s="79" t="s">
        <v>300</v>
      </c>
      <c r="P81" s="81">
        <v>43511.91599537037</v>
      </c>
      <c r="Q81" s="79" t="s">
        <v>345</v>
      </c>
      <c r="R81" s="79"/>
      <c r="S81" s="79"/>
      <c r="T81" s="79" t="s">
        <v>630</v>
      </c>
      <c r="U81" s="79"/>
      <c r="V81" s="82" t="s">
        <v>776</v>
      </c>
      <c r="W81" s="81">
        <v>43511.91599537037</v>
      </c>
      <c r="X81" s="82" t="s">
        <v>850</v>
      </c>
      <c r="Y81" s="79"/>
      <c r="Z81" s="79"/>
      <c r="AA81" s="85" t="s">
        <v>1051</v>
      </c>
      <c r="AB81" s="79"/>
      <c r="AC81" s="79" t="b">
        <v>0</v>
      </c>
      <c r="AD81" s="79">
        <v>0</v>
      </c>
      <c r="AE81" s="85" t="s">
        <v>1198</v>
      </c>
      <c r="AF81" s="79" t="b">
        <v>0</v>
      </c>
      <c r="AG81" s="79" t="s">
        <v>1201</v>
      </c>
      <c r="AH81" s="79"/>
      <c r="AI81" s="85" t="s">
        <v>1198</v>
      </c>
      <c r="AJ81" s="79" t="b">
        <v>0</v>
      </c>
      <c r="AK81" s="79">
        <v>3</v>
      </c>
      <c r="AL81" s="85" t="s">
        <v>1080</v>
      </c>
      <c r="AM81" s="79" t="s">
        <v>1203</v>
      </c>
      <c r="AN81" s="79" t="b">
        <v>0</v>
      </c>
      <c r="AO81" s="85" t="s">
        <v>1080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22</v>
      </c>
      <c r="BK81" s="49">
        <v>100</v>
      </c>
      <c r="BL81" s="48">
        <v>22</v>
      </c>
    </row>
    <row r="82" spans="1:64" ht="15">
      <c r="A82" s="64" t="s">
        <v>249</v>
      </c>
      <c r="B82" s="64" t="s">
        <v>256</v>
      </c>
      <c r="C82" s="65" t="s">
        <v>2887</v>
      </c>
      <c r="D82" s="66">
        <v>3</v>
      </c>
      <c r="E82" s="67" t="s">
        <v>132</v>
      </c>
      <c r="F82" s="68">
        <v>35</v>
      </c>
      <c r="G82" s="65"/>
      <c r="H82" s="69"/>
      <c r="I82" s="70"/>
      <c r="J82" s="70"/>
      <c r="K82" s="34" t="s">
        <v>65</v>
      </c>
      <c r="L82" s="77">
        <v>82</v>
      </c>
      <c r="M82" s="77"/>
      <c r="N82" s="72"/>
      <c r="O82" s="79" t="s">
        <v>300</v>
      </c>
      <c r="P82" s="81">
        <v>43512.37494212963</v>
      </c>
      <c r="Q82" s="79" t="s">
        <v>346</v>
      </c>
      <c r="R82" s="79"/>
      <c r="S82" s="79"/>
      <c r="T82" s="79"/>
      <c r="U82" s="79"/>
      <c r="V82" s="82" t="s">
        <v>777</v>
      </c>
      <c r="W82" s="81">
        <v>43512.37494212963</v>
      </c>
      <c r="X82" s="82" t="s">
        <v>851</v>
      </c>
      <c r="Y82" s="79"/>
      <c r="Z82" s="79"/>
      <c r="AA82" s="85" t="s">
        <v>1052</v>
      </c>
      <c r="AB82" s="79"/>
      <c r="AC82" s="79" t="b">
        <v>0</v>
      </c>
      <c r="AD82" s="79">
        <v>0</v>
      </c>
      <c r="AE82" s="85" t="s">
        <v>1198</v>
      </c>
      <c r="AF82" s="79" t="b">
        <v>0</v>
      </c>
      <c r="AG82" s="79" t="s">
        <v>1201</v>
      </c>
      <c r="AH82" s="79"/>
      <c r="AI82" s="85" t="s">
        <v>1198</v>
      </c>
      <c r="AJ82" s="79" t="b">
        <v>0</v>
      </c>
      <c r="AK82" s="79">
        <v>1</v>
      </c>
      <c r="AL82" s="85" t="s">
        <v>1062</v>
      </c>
      <c r="AM82" s="79" t="s">
        <v>1203</v>
      </c>
      <c r="AN82" s="79" t="b">
        <v>0</v>
      </c>
      <c r="AO82" s="85" t="s">
        <v>1062</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28</v>
      </c>
      <c r="BK82" s="49">
        <v>100</v>
      </c>
      <c r="BL82" s="48">
        <v>28</v>
      </c>
    </row>
    <row r="83" spans="1:64" ht="15">
      <c r="A83" s="64" t="s">
        <v>250</v>
      </c>
      <c r="B83" s="64" t="s">
        <v>269</v>
      </c>
      <c r="C83" s="65" t="s">
        <v>2887</v>
      </c>
      <c r="D83" s="66">
        <v>3</v>
      </c>
      <c r="E83" s="67" t="s">
        <v>132</v>
      </c>
      <c r="F83" s="68">
        <v>35</v>
      </c>
      <c r="G83" s="65"/>
      <c r="H83" s="69"/>
      <c r="I83" s="70"/>
      <c r="J83" s="70"/>
      <c r="K83" s="34" t="s">
        <v>65</v>
      </c>
      <c r="L83" s="77">
        <v>83</v>
      </c>
      <c r="M83" s="77"/>
      <c r="N83" s="72"/>
      <c r="O83" s="79" t="s">
        <v>300</v>
      </c>
      <c r="P83" s="81">
        <v>43512.38130787037</v>
      </c>
      <c r="Q83" s="79" t="s">
        <v>347</v>
      </c>
      <c r="R83" s="82" t="s">
        <v>499</v>
      </c>
      <c r="S83" s="79" t="s">
        <v>608</v>
      </c>
      <c r="T83" s="79" t="s">
        <v>637</v>
      </c>
      <c r="U83" s="79"/>
      <c r="V83" s="82" t="s">
        <v>778</v>
      </c>
      <c r="W83" s="81">
        <v>43512.38130787037</v>
      </c>
      <c r="X83" s="82" t="s">
        <v>852</v>
      </c>
      <c r="Y83" s="79"/>
      <c r="Z83" s="79"/>
      <c r="AA83" s="85" t="s">
        <v>1053</v>
      </c>
      <c r="AB83" s="79"/>
      <c r="AC83" s="79" t="b">
        <v>0</v>
      </c>
      <c r="AD83" s="79">
        <v>0</v>
      </c>
      <c r="AE83" s="85" t="s">
        <v>1198</v>
      </c>
      <c r="AF83" s="79" t="b">
        <v>0</v>
      </c>
      <c r="AG83" s="79" t="s">
        <v>1200</v>
      </c>
      <c r="AH83" s="79"/>
      <c r="AI83" s="85" t="s">
        <v>1198</v>
      </c>
      <c r="AJ83" s="79" t="b">
        <v>0</v>
      </c>
      <c r="AK83" s="79">
        <v>1</v>
      </c>
      <c r="AL83" s="85" t="s">
        <v>1181</v>
      </c>
      <c r="AM83" s="79" t="s">
        <v>1214</v>
      </c>
      <c r="AN83" s="79" t="b">
        <v>0</v>
      </c>
      <c r="AO83" s="85" t="s">
        <v>1181</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1</v>
      </c>
      <c r="BE83" s="49">
        <v>7.142857142857143</v>
      </c>
      <c r="BF83" s="48">
        <v>2</v>
      </c>
      <c r="BG83" s="49">
        <v>14.285714285714286</v>
      </c>
      <c r="BH83" s="48">
        <v>0</v>
      </c>
      <c r="BI83" s="49">
        <v>0</v>
      </c>
      <c r="BJ83" s="48">
        <v>11</v>
      </c>
      <c r="BK83" s="49">
        <v>78.57142857142857</v>
      </c>
      <c r="BL83" s="48">
        <v>14</v>
      </c>
    </row>
    <row r="84" spans="1:64" ht="15">
      <c r="A84" s="64" t="s">
        <v>251</v>
      </c>
      <c r="B84" s="64" t="s">
        <v>268</v>
      </c>
      <c r="C84" s="65" t="s">
        <v>2887</v>
      </c>
      <c r="D84" s="66">
        <v>3</v>
      </c>
      <c r="E84" s="67" t="s">
        <v>132</v>
      </c>
      <c r="F84" s="68">
        <v>35</v>
      </c>
      <c r="G84" s="65"/>
      <c r="H84" s="69"/>
      <c r="I84" s="70"/>
      <c r="J84" s="70"/>
      <c r="K84" s="34" t="s">
        <v>65</v>
      </c>
      <c r="L84" s="77">
        <v>84</v>
      </c>
      <c r="M84" s="77"/>
      <c r="N84" s="72"/>
      <c r="O84" s="79" t="s">
        <v>300</v>
      </c>
      <c r="P84" s="81">
        <v>43512.415289351855</v>
      </c>
      <c r="Q84" s="79" t="s">
        <v>348</v>
      </c>
      <c r="R84" s="79"/>
      <c r="S84" s="79"/>
      <c r="T84" s="79" t="s">
        <v>630</v>
      </c>
      <c r="U84" s="79"/>
      <c r="V84" s="82" t="s">
        <v>779</v>
      </c>
      <c r="W84" s="81">
        <v>43512.415289351855</v>
      </c>
      <c r="X84" s="82" t="s">
        <v>853</v>
      </c>
      <c r="Y84" s="79"/>
      <c r="Z84" s="79"/>
      <c r="AA84" s="85" t="s">
        <v>1054</v>
      </c>
      <c r="AB84" s="79"/>
      <c r="AC84" s="79" t="b">
        <v>0</v>
      </c>
      <c r="AD84" s="79">
        <v>0</v>
      </c>
      <c r="AE84" s="85" t="s">
        <v>1198</v>
      </c>
      <c r="AF84" s="79" t="b">
        <v>0</v>
      </c>
      <c r="AG84" s="79" t="s">
        <v>1201</v>
      </c>
      <c r="AH84" s="79"/>
      <c r="AI84" s="85" t="s">
        <v>1198</v>
      </c>
      <c r="AJ84" s="79" t="b">
        <v>0</v>
      </c>
      <c r="AK84" s="79">
        <v>2</v>
      </c>
      <c r="AL84" s="85" t="s">
        <v>1082</v>
      </c>
      <c r="AM84" s="79" t="s">
        <v>1203</v>
      </c>
      <c r="AN84" s="79" t="b">
        <v>0</v>
      </c>
      <c r="AO84" s="85" t="s">
        <v>1082</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251</v>
      </c>
      <c r="B85" s="64" t="s">
        <v>256</v>
      </c>
      <c r="C85" s="65" t="s">
        <v>2887</v>
      </c>
      <c r="D85" s="66">
        <v>3</v>
      </c>
      <c r="E85" s="67" t="s">
        <v>132</v>
      </c>
      <c r="F85" s="68">
        <v>35</v>
      </c>
      <c r="G85" s="65"/>
      <c r="H85" s="69"/>
      <c r="I85" s="70"/>
      <c r="J85" s="70"/>
      <c r="K85" s="34" t="s">
        <v>65</v>
      </c>
      <c r="L85" s="77">
        <v>85</v>
      </c>
      <c r="M85" s="77"/>
      <c r="N85" s="72"/>
      <c r="O85" s="79" t="s">
        <v>300</v>
      </c>
      <c r="P85" s="81">
        <v>43512.415289351855</v>
      </c>
      <c r="Q85" s="79" t="s">
        <v>348</v>
      </c>
      <c r="R85" s="79"/>
      <c r="S85" s="79"/>
      <c r="T85" s="79" t="s">
        <v>630</v>
      </c>
      <c r="U85" s="79"/>
      <c r="V85" s="82" t="s">
        <v>779</v>
      </c>
      <c r="W85" s="81">
        <v>43512.415289351855</v>
      </c>
      <c r="X85" s="82" t="s">
        <v>853</v>
      </c>
      <c r="Y85" s="79"/>
      <c r="Z85" s="79"/>
      <c r="AA85" s="85" t="s">
        <v>1054</v>
      </c>
      <c r="AB85" s="79"/>
      <c r="AC85" s="79" t="b">
        <v>0</v>
      </c>
      <c r="AD85" s="79">
        <v>0</v>
      </c>
      <c r="AE85" s="85" t="s">
        <v>1198</v>
      </c>
      <c r="AF85" s="79" t="b">
        <v>0</v>
      </c>
      <c r="AG85" s="79" t="s">
        <v>1201</v>
      </c>
      <c r="AH85" s="79"/>
      <c r="AI85" s="85" t="s">
        <v>1198</v>
      </c>
      <c r="AJ85" s="79" t="b">
        <v>0</v>
      </c>
      <c r="AK85" s="79">
        <v>2</v>
      </c>
      <c r="AL85" s="85" t="s">
        <v>1082</v>
      </c>
      <c r="AM85" s="79" t="s">
        <v>1203</v>
      </c>
      <c r="AN85" s="79" t="b">
        <v>0</v>
      </c>
      <c r="AO85" s="85" t="s">
        <v>1082</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2</v>
      </c>
      <c r="BD85" s="48">
        <v>0</v>
      </c>
      <c r="BE85" s="49">
        <v>0</v>
      </c>
      <c r="BF85" s="48">
        <v>0</v>
      </c>
      <c r="BG85" s="49">
        <v>0</v>
      </c>
      <c r="BH85" s="48">
        <v>0</v>
      </c>
      <c r="BI85" s="49">
        <v>0</v>
      </c>
      <c r="BJ85" s="48">
        <v>21</v>
      </c>
      <c r="BK85" s="49">
        <v>100</v>
      </c>
      <c r="BL85" s="48">
        <v>21</v>
      </c>
    </row>
    <row r="86" spans="1:64" ht="15">
      <c r="A86" s="64" t="s">
        <v>252</v>
      </c>
      <c r="B86" s="64" t="s">
        <v>256</v>
      </c>
      <c r="C86" s="65" t="s">
        <v>2887</v>
      </c>
      <c r="D86" s="66">
        <v>3</v>
      </c>
      <c r="E86" s="67" t="s">
        <v>132</v>
      </c>
      <c r="F86" s="68">
        <v>35</v>
      </c>
      <c r="G86" s="65"/>
      <c r="H86" s="69"/>
      <c r="I86" s="70"/>
      <c r="J86" s="70"/>
      <c r="K86" s="34" t="s">
        <v>65</v>
      </c>
      <c r="L86" s="77">
        <v>86</v>
      </c>
      <c r="M86" s="77"/>
      <c r="N86" s="72"/>
      <c r="O86" s="79" t="s">
        <v>300</v>
      </c>
      <c r="P86" s="81">
        <v>43512.45167824074</v>
      </c>
      <c r="Q86" s="79" t="s">
        <v>349</v>
      </c>
      <c r="R86" s="79"/>
      <c r="S86" s="79"/>
      <c r="T86" s="79" t="s">
        <v>637</v>
      </c>
      <c r="U86" s="79"/>
      <c r="V86" s="82" t="s">
        <v>780</v>
      </c>
      <c r="W86" s="81">
        <v>43512.45167824074</v>
      </c>
      <c r="X86" s="82" t="s">
        <v>854</v>
      </c>
      <c r="Y86" s="79"/>
      <c r="Z86" s="79"/>
      <c r="AA86" s="85" t="s">
        <v>1055</v>
      </c>
      <c r="AB86" s="79"/>
      <c r="AC86" s="79" t="b">
        <v>0</v>
      </c>
      <c r="AD86" s="79">
        <v>0</v>
      </c>
      <c r="AE86" s="85" t="s">
        <v>1198</v>
      </c>
      <c r="AF86" s="79" t="b">
        <v>0</v>
      </c>
      <c r="AG86" s="79" t="s">
        <v>1201</v>
      </c>
      <c r="AH86" s="79"/>
      <c r="AI86" s="85" t="s">
        <v>1198</v>
      </c>
      <c r="AJ86" s="79" t="b">
        <v>0</v>
      </c>
      <c r="AK86" s="79">
        <v>2</v>
      </c>
      <c r="AL86" s="85" t="s">
        <v>1086</v>
      </c>
      <c r="AM86" s="79" t="s">
        <v>1206</v>
      </c>
      <c r="AN86" s="79" t="b">
        <v>0</v>
      </c>
      <c r="AO86" s="85" t="s">
        <v>1086</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26</v>
      </c>
      <c r="BK86" s="49">
        <v>100</v>
      </c>
      <c r="BL86" s="48">
        <v>26</v>
      </c>
    </row>
    <row r="87" spans="1:64" ht="15">
      <c r="A87" s="64" t="s">
        <v>253</v>
      </c>
      <c r="B87" s="64" t="s">
        <v>257</v>
      </c>
      <c r="C87" s="65" t="s">
        <v>2887</v>
      </c>
      <c r="D87" s="66">
        <v>3</v>
      </c>
      <c r="E87" s="67" t="s">
        <v>132</v>
      </c>
      <c r="F87" s="68">
        <v>35</v>
      </c>
      <c r="G87" s="65"/>
      <c r="H87" s="69"/>
      <c r="I87" s="70"/>
      <c r="J87" s="70"/>
      <c r="K87" s="34" t="s">
        <v>65</v>
      </c>
      <c r="L87" s="77">
        <v>87</v>
      </c>
      <c r="M87" s="77"/>
      <c r="N87" s="72"/>
      <c r="O87" s="79" t="s">
        <v>300</v>
      </c>
      <c r="P87" s="81">
        <v>43512.48019675926</v>
      </c>
      <c r="Q87" s="79" t="s">
        <v>350</v>
      </c>
      <c r="R87" s="79"/>
      <c r="S87" s="79"/>
      <c r="T87" s="79" t="s">
        <v>654</v>
      </c>
      <c r="U87" s="79"/>
      <c r="V87" s="82" t="s">
        <v>781</v>
      </c>
      <c r="W87" s="81">
        <v>43512.48019675926</v>
      </c>
      <c r="X87" s="82" t="s">
        <v>855</v>
      </c>
      <c r="Y87" s="79"/>
      <c r="Z87" s="79"/>
      <c r="AA87" s="85" t="s">
        <v>1056</v>
      </c>
      <c r="AB87" s="79"/>
      <c r="AC87" s="79" t="b">
        <v>0</v>
      </c>
      <c r="AD87" s="79">
        <v>0</v>
      </c>
      <c r="AE87" s="85" t="s">
        <v>1198</v>
      </c>
      <c r="AF87" s="79" t="b">
        <v>0</v>
      </c>
      <c r="AG87" s="79" t="s">
        <v>1201</v>
      </c>
      <c r="AH87" s="79"/>
      <c r="AI87" s="85" t="s">
        <v>1198</v>
      </c>
      <c r="AJ87" s="79" t="b">
        <v>0</v>
      </c>
      <c r="AK87" s="79">
        <v>2</v>
      </c>
      <c r="AL87" s="85" t="s">
        <v>1064</v>
      </c>
      <c r="AM87" s="79" t="s">
        <v>1206</v>
      </c>
      <c r="AN87" s="79" t="b">
        <v>0</v>
      </c>
      <c r="AO87" s="85" t="s">
        <v>1064</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0</v>
      </c>
      <c r="BE87" s="49">
        <v>0</v>
      </c>
      <c r="BF87" s="48">
        <v>0</v>
      </c>
      <c r="BG87" s="49">
        <v>0</v>
      </c>
      <c r="BH87" s="48">
        <v>0</v>
      </c>
      <c r="BI87" s="49">
        <v>0</v>
      </c>
      <c r="BJ87" s="48">
        <v>21</v>
      </c>
      <c r="BK87" s="49">
        <v>100</v>
      </c>
      <c r="BL87" s="48">
        <v>21</v>
      </c>
    </row>
    <row r="88" spans="1:64" ht="15">
      <c r="A88" s="64" t="s">
        <v>254</v>
      </c>
      <c r="B88" s="64" t="s">
        <v>268</v>
      </c>
      <c r="C88" s="65" t="s">
        <v>2887</v>
      </c>
      <c r="D88" s="66">
        <v>3</v>
      </c>
      <c r="E88" s="67" t="s">
        <v>132</v>
      </c>
      <c r="F88" s="68">
        <v>35</v>
      </c>
      <c r="G88" s="65"/>
      <c r="H88" s="69"/>
      <c r="I88" s="70"/>
      <c r="J88" s="70"/>
      <c r="K88" s="34" t="s">
        <v>65</v>
      </c>
      <c r="L88" s="77">
        <v>88</v>
      </c>
      <c r="M88" s="77"/>
      <c r="N88" s="72"/>
      <c r="O88" s="79" t="s">
        <v>300</v>
      </c>
      <c r="P88" s="81">
        <v>43508.3025462963</v>
      </c>
      <c r="Q88" s="79" t="s">
        <v>351</v>
      </c>
      <c r="R88" s="82" t="s">
        <v>500</v>
      </c>
      <c r="S88" s="79" t="s">
        <v>609</v>
      </c>
      <c r="T88" s="79" t="s">
        <v>655</v>
      </c>
      <c r="U88" s="79"/>
      <c r="V88" s="82" t="s">
        <v>782</v>
      </c>
      <c r="W88" s="81">
        <v>43508.3025462963</v>
      </c>
      <c r="X88" s="82" t="s">
        <v>856</v>
      </c>
      <c r="Y88" s="79"/>
      <c r="Z88" s="79"/>
      <c r="AA88" s="85" t="s">
        <v>1057</v>
      </c>
      <c r="AB88" s="79"/>
      <c r="AC88" s="79" t="b">
        <v>0</v>
      </c>
      <c r="AD88" s="79">
        <v>0</v>
      </c>
      <c r="AE88" s="85" t="s">
        <v>1198</v>
      </c>
      <c r="AF88" s="79" t="b">
        <v>0</v>
      </c>
      <c r="AG88" s="79" t="s">
        <v>1201</v>
      </c>
      <c r="AH88" s="79"/>
      <c r="AI88" s="85" t="s">
        <v>1198</v>
      </c>
      <c r="AJ88" s="79" t="b">
        <v>0</v>
      </c>
      <c r="AK88" s="79">
        <v>1</v>
      </c>
      <c r="AL88" s="85" t="s">
        <v>1116</v>
      </c>
      <c r="AM88" s="79" t="s">
        <v>1206</v>
      </c>
      <c r="AN88" s="79" t="b">
        <v>0</v>
      </c>
      <c r="AO88" s="85" t="s">
        <v>1116</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1</v>
      </c>
      <c r="BD88" s="48">
        <v>0</v>
      </c>
      <c r="BE88" s="49">
        <v>0</v>
      </c>
      <c r="BF88" s="48">
        <v>0</v>
      </c>
      <c r="BG88" s="49">
        <v>0</v>
      </c>
      <c r="BH88" s="48">
        <v>0</v>
      </c>
      <c r="BI88" s="49">
        <v>0</v>
      </c>
      <c r="BJ88" s="48">
        <v>17</v>
      </c>
      <c r="BK88" s="49">
        <v>100</v>
      </c>
      <c r="BL88" s="48">
        <v>17</v>
      </c>
    </row>
    <row r="89" spans="1:64" ht="15">
      <c r="A89" s="64" t="s">
        <v>254</v>
      </c>
      <c r="B89" s="64" t="s">
        <v>256</v>
      </c>
      <c r="C89" s="65" t="s">
        <v>2889</v>
      </c>
      <c r="D89" s="66">
        <v>3.3043478260869565</v>
      </c>
      <c r="E89" s="67" t="s">
        <v>136</v>
      </c>
      <c r="F89" s="68">
        <v>34</v>
      </c>
      <c r="G89" s="65"/>
      <c r="H89" s="69"/>
      <c r="I89" s="70"/>
      <c r="J89" s="70"/>
      <c r="K89" s="34" t="s">
        <v>65</v>
      </c>
      <c r="L89" s="77">
        <v>89</v>
      </c>
      <c r="M89" s="77"/>
      <c r="N89" s="72"/>
      <c r="O89" s="79" t="s">
        <v>300</v>
      </c>
      <c r="P89" s="81">
        <v>43509.3044212963</v>
      </c>
      <c r="Q89" s="79" t="s">
        <v>352</v>
      </c>
      <c r="R89" s="79"/>
      <c r="S89" s="79"/>
      <c r="T89" s="79" t="s">
        <v>656</v>
      </c>
      <c r="U89" s="79"/>
      <c r="V89" s="82" t="s">
        <v>782</v>
      </c>
      <c r="W89" s="81">
        <v>43509.3044212963</v>
      </c>
      <c r="X89" s="82" t="s">
        <v>857</v>
      </c>
      <c r="Y89" s="79"/>
      <c r="Z89" s="79"/>
      <c r="AA89" s="85" t="s">
        <v>1058</v>
      </c>
      <c r="AB89" s="79"/>
      <c r="AC89" s="79" t="b">
        <v>0</v>
      </c>
      <c r="AD89" s="79">
        <v>0</v>
      </c>
      <c r="AE89" s="85" t="s">
        <v>1198</v>
      </c>
      <c r="AF89" s="79" t="b">
        <v>1</v>
      </c>
      <c r="AG89" s="79" t="s">
        <v>1201</v>
      </c>
      <c r="AH89" s="79"/>
      <c r="AI89" s="85" t="s">
        <v>1079</v>
      </c>
      <c r="AJ89" s="79" t="b">
        <v>0</v>
      </c>
      <c r="AK89" s="79">
        <v>3</v>
      </c>
      <c r="AL89" s="85" t="s">
        <v>1090</v>
      </c>
      <c r="AM89" s="79" t="s">
        <v>1206</v>
      </c>
      <c r="AN89" s="79" t="b">
        <v>0</v>
      </c>
      <c r="AO89" s="85" t="s">
        <v>1090</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254</v>
      </c>
      <c r="B90" s="64" t="s">
        <v>262</v>
      </c>
      <c r="C90" s="65" t="s">
        <v>2887</v>
      </c>
      <c r="D90" s="66">
        <v>3</v>
      </c>
      <c r="E90" s="67" t="s">
        <v>132</v>
      </c>
      <c r="F90" s="68">
        <v>35</v>
      </c>
      <c r="G90" s="65"/>
      <c r="H90" s="69"/>
      <c r="I90" s="70"/>
      <c r="J90" s="70"/>
      <c r="K90" s="34" t="s">
        <v>65</v>
      </c>
      <c r="L90" s="77">
        <v>90</v>
      </c>
      <c r="M90" s="77"/>
      <c r="N90" s="72"/>
      <c r="O90" s="79" t="s">
        <v>300</v>
      </c>
      <c r="P90" s="81">
        <v>43509.3044212963</v>
      </c>
      <c r="Q90" s="79" t="s">
        <v>352</v>
      </c>
      <c r="R90" s="79"/>
      <c r="S90" s="79"/>
      <c r="T90" s="79" t="s">
        <v>656</v>
      </c>
      <c r="U90" s="79"/>
      <c r="V90" s="82" t="s">
        <v>782</v>
      </c>
      <c r="W90" s="81">
        <v>43509.3044212963</v>
      </c>
      <c r="X90" s="82" t="s">
        <v>857</v>
      </c>
      <c r="Y90" s="79"/>
      <c r="Z90" s="79"/>
      <c r="AA90" s="85" t="s">
        <v>1058</v>
      </c>
      <c r="AB90" s="79"/>
      <c r="AC90" s="79" t="b">
        <v>0</v>
      </c>
      <c r="AD90" s="79">
        <v>0</v>
      </c>
      <c r="AE90" s="85" t="s">
        <v>1198</v>
      </c>
      <c r="AF90" s="79" t="b">
        <v>1</v>
      </c>
      <c r="AG90" s="79" t="s">
        <v>1201</v>
      </c>
      <c r="AH90" s="79"/>
      <c r="AI90" s="85" t="s">
        <v>1079</v>
      </c>
      <c r="AJ90" s="79" t="b">
        <v>0</v>
      </c>
      <c r="AK90" s="79">
        <v>3</v>
      </c>
      <c r="AL90" s="85" t="s">
        <v>1090</v>
      </c>
      <c r="AM90" s="79" t="s">
        <v>1206</v>
      </c>
      <c r="AN90" s="79" t="b">
        <v>0</v>
      </c>
      <c r="AO90" s="85" t="s">
        <v>1090</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23</v>
      </c>
      <c r="BK90" s="49">
        <v>100</v>
      </c>
      <c r="BL90" s="48">
        <v>23</v>
      </c>
    </row>
    <row r="91" spans="1:64" ht="15">
      <c r="A91" s="64" t="s">
        <v>254</v>
      </c>
      <c r="B91" s="64" t="s">
        <v>256</v>
      </c>
      <c r="C91" s="65" t="s">
        <v>2889</v>
      </c>
      <c r="D91" s="66">
        <v>3.3043478260869565</v>
      </c>
      <c r="E91" s="67" t="s">
        <v>136</v>
      </c>
      <c r="F91" s="68">
        <v>34</v>
      </c>
      <c r="G91" s="65"/>
      <c r="H91" s="69"/>
      <c r="I91" s="70"/>
      <c r="J91" s="70"/>
      <c r="K91" s="34" t="s">
        <v>65</v>
      </c>
      <c r="L91" s="77">
        <v>91</v>
      </c>
      <c r="M91" s="77"/>
      <c r="N91" s="72"/>
      <c r="O91" s="79" t="s">
        <v>300</v>
      </c>
      <c r="P91" s="81">
        <v>43511.30452546296</v>
      </c>
      <c r="Q91" s="79" t="s">
        <v>345</v>
      </c>
      <c r="R91" s="79"/>
      <c r="S91" s="79"/>
      <c r="T91" s="79" t="s">
        <v>630</v>
      </c>
      <c r="U91" s="79"/>
      <c r="V91" s="82" t="s">
        <v>782</v>
      </c>
      <c r="W91" s="81">
        <v>43511.30452546296</v>
      </c>
      <c r="X91" s="82" t="s">
        <v>858</v>
      </c>
      <c r="Y91" s="79"/>
      <c r="Z91" s="79"/>
      <c r="AA91" s="85" t="s">
        <v>1059</v>
      </c>
      <c r="AB91" s="79"/>
      <c r="AC91" s="79" t="b">
        <v>0</v>
      </c>
      <c r="AD91" s="79">
        <v>0</v>
      </c>
      <c r="AE91" s="85" t="s">
        <v>1198</v>
      </c>
      <c r="AF91" s="79" t="b">
        <v>0</v>
      </c>
      <c r="AG91" s="79" t="s">
        <v>1201</v>
      </c>
      <c r="AH91" s="79"/>
      <c r="AI91" s="85" t="s">
        <v>1198</v>
      </c>
      <c r="AJ91" s="79" t="b">
        <v>0</v>
      </c>
      <c r="AK91" s="79">
        <v>3</v>
      </c>
      <c r="AL91" s="85" t="s">
        <v>1080</v>
      </c>
      <c r="AM91" s="79" t="s">
        <v>1206</v>
      </c>
      <c r="AN91" s="79" t="b">
        <v>0</v>
      </c>
      <c r="AO91" s="85" t="s">
        <v>1080</v>
      </c>
      <c r="AP91" s="79" t="s">
        <v>176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22</v>
      </c>
      <c r="BK91" s="49">
        <v>100</v>
      </c>
      <c r="BL91" s="48">
        <v>22</v>
      </c>
    </row>
    <row r="92" spans="1:64" ht="15">
      <c r="A92" s="64" t="s">
        <v>254</v>
      </c>
      <c r="B92" s="64" t="s">
        <v>257</v>
      </c>
      <c r="C92" s="65" t="s">
        <v>2887</v>
      </c>
      <c r="D92" s="66">
        <v>3</v>
      </c>
      <c r="E92" s="67" t="s">
        <v>132</v>
      </c>
      <c r="F92" s="68">
        <v>35</v>
      </c>
      <c r="G92" s="65"/>
      <c r="H92" s="69"/>
      <c r="I92" s="70"/>
      <c r="J92" s="70"/>
      <c r="K92" s="34" t="s">
        <v>65</v>
      </c>
      <c r="L92" s="77">
        <v>92</v>
      </c>
      <c r="M92" s="77"/>
      <c r="N92" s="72"/>
      <c r="O92" s="79" t="s">
        <v>300</v>
      </c>
      <c r="P92" s="81">
        <v>43512.51005787037</v>
      </c>
      <c r="Q92" s="79" t="s">
        <v>350</v>
      </c>
      <c r="R92" s="79"/>
      <c r="S92" s="79"/>
      <c r="T92" s="79" t="s">
        <v>654</v>
      </c>
      <c r="U92" s="79"/>
      <c r="V92" s="82" t="s">
        <v>782</v>
      </c>
      <c r="W92" s="81">
        <v>43512.51005787037</v>
      </c>
      <c r="X92" s="82" t="s">
        <v>859</v>
      </c>
      <c r="Y92" s="79"/>
      <c r="Z92" s="79"/>
      <c r="AA92" s="85" t="s">
        <v>1060</v>
      </c>
      <c r="AB92" s="79"/>
      <c r="AC92" s="79" t="b">
        <v>0</v>
      </c>
      <c r="AD92" s="79">
        <v>0</v>
      </c>
      <c r="AE92" s="85" t="s">
        <v>1198</v>
      </c>
      <c r="AF92" s="79" t="b">
        <v>0</v>
      </c>
      <c r="AG92" s="79" t="s">
        <v>1201</v>
      </c>
      <c r="AH92" s="79"/>
      <c r="AI92" s="85" t="s">
        <v>1198</v>
      </c>
      <c r="AJ92" s="79" t="b">
        <v>0</v>
      </c>
      <c r="AK92" s="79">
        <v>2</v>
      </c>
      <c r="AL92" s="85" t="s">
        <v>1064</v>
      </c>
      <c r="AM92" s="79" t="s">
        <v>1206</v>
      </c>
      <c r="AN92" s="79" t="b">
        <v>0</v>
      </c>
      <c r="AO92" s="85" t="s">
        <v>1064</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21</v>
      </c>
      <c r="BK92" s="49">
        <v>100</v>
      </c>
      <c r="BL92" s="48">
        <v>21</v>
      </c>
    </row>
    <row r="93" spans="1:64" ht="15">
      <c r="A93" s="64" t="s">
        <v>255</v>
      </c>
      <c r="B93" s="64" t="s">
        <v>256</v>
      </c>
      <c r="C93" s="65" t="s">
        <v>2887</v>
      </c>
      <c r="D93" s="66">
        <v>3</v>
      </c>
      <c r="E93" s="67" t="s">
        <v>132</v>
      </c>
      <c r="F93" s="68">
        <v>35</v>
      </c>
      <c r="G93" s="65"/>
      <c r="H93" s="69"/>
      <c r="I93" s="70"/>
      <c r="J93" s="70"/>
      <c r="K93" s="34" t="s">
        <v>66</v>
      </c>
      <c r="L93" s="77">
        <v>93</v>
      </c>
      <c r="M93" s="77"/>
      <c r="N93" s="72"/>
      <c r="O93" s="79" t="s">
        <v>300</v>
      </c>
      <c r="P93" s="81">
        <v>43509.735127314816</v>
      </c>
      <c r="Q93" s="79" t="s">
        <v>352</v>
      </c>
      <c r="R93" s="79"/>
      <c r="S93" s="79"/>
      <c r="T93" s="79" t="s">
        <v>656</v>
      </c>
      <c r="U93" s="79"/>
      <c r="V93" s="82" t="s">
        <v>783</v>
      </c>
      <c r="W93" s="81">
        <v>43509.735127314816</v>
      </c>
      <c r="X93" s="82" t="s">
        <v>860</v>
      </c>
      <c r="Y93" s="79"/>
      <c r="Z93" s="79"/>
      <c r="AA93" s="85" t="s">
        <v>1061</v>
      </c>
      <c r="AB93" s="79"/>
      <c r="AC93" s="79" t="b">
        <v>0</v>
      </c>
      <c r="AD93" s="79">
        <v>0</v>
      </c>
      <c r="AE93" s="85" t="s">
        <v>1198</v>
      </c>
      <c r="AF93" s="79" t="b">
        <v>1</v>
      </c>
      <c r="AG93" s="79" t="s">
        <v>1201</v>
      </c>
      <c r="AH93" s="79"/>
      <c r="AI93" s="85" t="s">
        <v>1079</v>
      </c>
      <c r="AJ93" s="79" t="b">
        <v>0</v>
      </c>
      <c r="AK93" s="79">
        <v>3</v>
      </c>
      <c r="AL93" s="85" t="s">
        <v>1090</v>
      </c>
      <c r="AM93" s="79" t="s">
        <v>1206</v>
      </c>
      <c r="AN93" s="79" t="b">
        <v>0</v>
      </c>
      <c r="AO93" s="85" t="s">
        <v>1090</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255</v>
      </c>
      <c r="B94" s="64" t="s">
        <v>262</v>
      </c>
      <c r="C94" s="65" t="s">
        <v>2887</v>
      </c>
      <c r="D94" s="66">
        <v>3</v>
      </c>
      <c r="E94" s="67" t="s">
        <v>132</v>
      </c>
      <c r="F94" s="68">
        <v>35</v>
      </c>
      <c r="G94" s="65"/>
      <c r="H94" s="69"/>
      <c r="I94" s="70"/>
      <c r="J94" s="70"/>
      <c r="K94" s="34" t="s">
        <v>65</v>
      </c>
      <c r="L94" s="77">
        <v>94</v>
      </c>
      <c r="M94" s="77"/>
      <c r="N94" s="72"/>
      <c r="O94" s="79" t="s">
        <v>300</v>
      </c>
      <c r="P94" s="81">
        <v>43509.735127314816</v>
      </c>
      <c r="Q94" s="79" t="s">
        <v>352</v>
      </c>
      <c r="R94" s="79"/>
      <c r="S94" s="79"/>
      <c r="T94" s="79" t="s">
        <v>656</v>
      </c>
      <c r="U94" s="79"/>
      <c r="V94" s="82" t="s">
        <v>783</v>
      </c>
      <c r="W94" s="81">
        <v>43509.735127314816</v>
      </c>
      <c r="X94" s="82" t="s">
        <v>860</v>
      </c>
      <c r="Y94" s="79"/>
      <c r="Z94" s="79"/>
      <c r="AA94" s="85" t="s">
        <v>1061</v>
      </c>
      <c r="AB94" s="79"/>
      <c r="AC94" s="79" t="b">
        <v>0</v>
      </c>
      <c r="AD94" s="79">
        <v>0</v>
      </c>
      <c r="AE94" s="85" t="s">
        <v>1198</v>
      </c>
      <c r="AF94" s="79" t="b">
        <v>1</v>
      </c>
      <c r="AG94" s="79" t="s">
        <v>1201</v>
      </c>
      <c r="AH94" s="79"/>
      <c r="AI94" s="85" t="s">
        <v>1079</v>
      </c>
      <c r="AJ94" s="79" t="b">
        <v>0</v>
      </c>
      <c r="AK94" s="79">
        <v>3</v>
      </c>
      <c r="AL94" s="85" t="s">
        <v>1090</v>
      </c>
      <c r="AM94" s="79" t="s">
        <v>1206</v>
      </c>
      <c r="AN94" s="79" t="b">
        <v>0</v>
      </c>
      <c r="AO94" s="85" t="s">
        <v>1090</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23</v>
      </c>
      <c r="BK94" s="49">
        <v>100</v>
      </c>
      <c r="BL94" s="48">
        <v>23</v>
      </c>
    </row>
    <row r="95" spans="1:64" ht="15">
      <c r="A95" s="64" t="s">
        <v>256</v>
      </c>
      <c r="B95" s="64" t="s">
        <v>255</v>
      </c>
      <c r="C95" s="65" t="s">
        <v>2887</v>
      </c>
      <c r="D95" s="66">
        <v>3</v>
      </c>
      <c r="E95" s="67" t="s">
        <v>132</v>
      </c>
      <c r="F95" s="68">
        <v>35</v>
      </c>
      <c r="G95" s="65"/>
      <c r="H95" s="69"/>
      <c r="I95" s="70"/>
      <c r="J95" s="70"/>
      <c r="K95" s="34" t="s">
        <v>66</v>
      </c>
      <c r="L95" s="77">
        <v>95</v>
      </c>
      <c r="M95" s="77"/>
      <c r="N95" s="72"/>
      <c r="O95" s="79" t="s">
        <v>300</v>
      </c>
      <c r="P95" s="81">
        <v>43512.37394675926</v>
      </c>
      <c r="Q95" s="79" t="s">
        <v>353</v>
      </c>
      <c r="R95" s="79"/>
      <c r="S95" s="79"/>
      <c r="T95" s="79" t="s">
        <v>656</v>
      </c>
      <c r="U95" s="82" t="s">
        <v>704</v>
      </c>
      <c r="V95" s="82" t="s">
        <v>704</v>
      </c>
      <c r="W95" s="81">
        <v>43512.37394675926</v>
      </c>
      <c r="X95" s="82" t="s">
        <v>861</v>
      </c>
      <c r="Y95" s="79"/>
      <c r="Z95" s="79"/>
      <c r="AA95" s="85" t="s">
        <v>1062</v>
      </c>
      <c r="AB95" s="79"/>
      <c r="AC95" s="79" t="b">
        <v>0</v>
      </c>
      <c r="AD95" s="79">
        <v>2</v>
      </c>
      <c r="AE95" s="85" t="s">
        <v>1198</v>
      </c>
      <c r="AF95" s="79" t="b">
        <v>0</v>
      </c>
      <c r="AG95" s="79" t="s">
        <v>1201</v>
      </c>
      <c r="AH95" s="79"/>
      <c r="AI95" s="85" t="s">
        <v>1198</v>
      </c>
      <c r="AJ95" s="79" t="b">
        <v>0</v>
      </c>
      <c r="AK95" s="79">
        <v>1</v>
      </c>
      <c r="AL95" s="85" t="s">
        <v>1198</v>
      </c>
      <c r="AM95" s="79" t="s">
        <v>1206</v>
      </c>
      <c r="AN95" s="79" t="b">
        <v>0</v>
      </c>
      <c r="AO95" s="85" t="s">
        <v>1062</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40</v>
      </c>
      <c r="BK95" s="49">
        <v>100</v>
      </c>
      <c r="BL95" s="48">
        <v>40</v>
      </c>
    </row>
    <row r="96" spans="1:64" ht="15">
      <c r="A96" s="64" t="s">
        <v>257</v>
      </c>
      <c r="B96" s="64" t="s">
        <v>256</v>
      </c>
      <c r="C96" s="65" t="s">
        <v>2891</v>
      </c>
      <c r="D96" s="66">
        <v>4.521739130434783</v>
      </c>
      <c r="E96" s="67" t="s">
        <v>136</v>
      </c>
      <c r="F96" s="68">
        <v>30</v>
      </c>
      <c r="G96" s="65"/>
      <c r="H96" s="69"/>
      <c r="I96" s="70"/>
      <c r="J96" s="70"/>
      <c r="K96" s="34" t="s">
        <v>65</v>
      </c>
      <c r="L96" s="77">
        <v>96</v>
      </c>
      <c r="M96" s="77"/>
      <c r="N96" s="72"/>
      <c r="O96" s="79" t="s">
        <v>300</v>
      </c>
      <c r="P96" s="81">
        <v>43509.51237268518</v>
      </c>
      <c r="Q96" s="79" t="s">
        <v>352</v>
      </c>
      <c r="R96" s="79"/>
      <c r="S96" s="79"/>
      <c r="T96" s="79" t="s">
        <v>656</v>
      </c>
      <c r="U96" s="79"/>
      <c r="V96" s="82" t="s">
        <v>784</v>
      </c>
      <c r="W96" s="81">
        <v>43509.51237268518</v>
      </c>
      <c r="X96" s="82" t="s">
        <v>862</v>
      </c>
      <c r="Y96" s="79"/>
      <c r="Z96" s="79"/>
      <c r="AA96" s="85" t="s">
        <v>1063</v>
      </c>
      <c r="AB96" s="79"/>
      <c r="AC96" s="79" t="b">
        <v>0</v>
      </c>
      <c r="AD96" s="79">
        <v>0</v>
      </c>
      <c r="AE96" s="85" t="s">
        <v>1198</v>
      </c>
      <c r="AF96" s="79" t="b">
        <v>1</v>
      </c>
      <c r="AG96" s="79" t="s">
        <v>1201</v>
      </c>
      <c r="AH96" s="79"/>
      <c r="AI96" s="85" t="s">
        <v>1079</v>
      </c>
      <c r="AJ96" s="79" t="b">
        <v>0</v>
      </c>
      <c r="AK96" s="79">
        <v>3</v>
      </c>
      <c r="AL96" s="85" t="s">
        <v>1090</v>
      </c>
      <c r="AM96" s="79" t="s">
        <v>1206</v>
      </c>
      <c r="AN96" s="79" t="b">
        <v>0</v>
      </c>
      <c r="AO96" s="85" t="s">
        <v>1090</v>
      </c>
      <c r="AP96" s="79" t="s">
        <v>176</v>
      </c>
      <c r="AQ96" s="79">
        <v>0</v>
      </c>
      <c r="AR96" s="79">
        <v>0</v>
      </c>
      <c r="AS96" s="79"/>
      <c r="AT96" s="79"/>
      <c r="AU96" s="79"/>
      <c r="AV96" s="79"/>
      <c r="AW96" s="79"/>
      <c r="AX96" s="79"/>
      <c r="AY96" s="79"/>
      <c r="AZ96" s="79"/>
      <c r="BA96">
        <v>6</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257</v>
      </c>
      <c r="B97" s="64" t="s">
        <v>262</v>
      </c>
      <c r="C97" s="65" t="s">
        <v>2887</v>
      </c>
      <c r="D97" s="66">
        <v>3</v>
      </c>
      <c r="E97" s="67" t="s">
        <v>132</v>
      </c>
      <c r="F97" s="68">
        <v>35</v>
      </c>
      <c r="G97" s="65"/>
      <c r="H97" s="69"/>
      <c r="I97" s="70"/>
      <c r="J97" s="70"/>
      <c r="K97" s="34" t="s">
        <v>65</v>
      </c>
      <c r="L97" s="77">
        <v>97</v>
      </c>
      <c r="M97" s="77"/>
      <c r="N97" s="72"/>
      <c r="O97" s="79" t="s">
        <v>300</v>
      </c>
      <c r="P97" s="81">
        <v>43509.51237268518</v>
      </c>
      <c r="Q97" s="79" t="s">
        <v>352</v>
      </c>
      <c r="R97" s="79"/>
      <c r="S97" s="79"/>
      <c r="T97" s="79" t="s">
        <v>656</v>
      </c>
      <c r="U97" s="79"/>
      <c r="V97" s="82" t="s">
        <v>784</v>
      </c>
      <c r="W97" s="81">
        <v>43509.51237268518</v>
      </c>
      <c r="X97" s="82" t="s">
        <v>862</v>
      </c>
      <c r="Y97" s="79"/>
      <c r="Z97" s="79"/>
      <c r="AA97" s="85" t="s">
        <v>1063</v>
      </c>
      <c r="AB97" s="79"/>
      <c r="AC97" s="79" t="b">
        <v>0</v>
      </c>
      <c r="AD97" s="79">
        <v>0</v>
      </c>
      <c r="AE97" s="85" t="s">
        <v>1198</v>
      </c>
      <c r="AF97" s="79" t="b">
        <v>1</v>
      </c>
      <c r="AG97" s="79" t="s">
        <v>1201</v>
      </c>
      <c r="AH97" s="79"/>
      <c r="AI97" s="85" t="s">
        <v>1079</v>
      </c>
      <c r="AJ97" s="79" t="b">
        <v>0</v>
      </c>
      <c r="AK97" s="79">
        <v>3</v>
      </c>
      <c r="AL97" s="85" t="s">
        <v>1090</v>
      </c>
      <c r="AM97" s="79" t="s">
        <v>1206</v>
      </c>
      <c r="AN97" s="79" t="b">
        <v>0</v>
      </c>
      <c r="AO97" s="85" t="s">
        <v>1090</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23</v>
      </c>
      <c r="BK97" s="49">
        <v>100</v>
      </c>
      <c r="BL97" s="48">
        <v>23</v>
      </c>
    </row>
    <row r="98" spans="1:64" ht="15">
      <c r="A98" s="64" t="s">
        <v>257</v>
      </c>
      <c r="B98" s="64" t="s">
        <v>257</v>
      </c>
      <c r="C98" s="65" t="s">
        <v>2887</v>
      </c>
      <c r="D98" s="66">
        <v>3</v>
      </c>
      <c r="E98" s="67" t="s">
        <v>132</v>
      </c>
      <c r="F98" s="68">
        <v>35</v>
      </c>
      <c r="G98" s="65"/>
      <c r="H98" s="69"/>
      <c r="I98" s="70"/>
      <c r="J98" s="70"/>
      <c r="K98" s="34" t="s">
        <v>65</v>
      </c>
      <c r="L98" s="77">
        <v>98</v>
      </c>
      <c r="M98" s="77"/>
      <c r="N98" s="72"/>
      <c r="O98" s="79" t="s">
        <v>176</v>
      </c>
      <c r="P98" s="81">
        <v>43512.372662037036</v>
      </c>
      <c r="Q98" s="79" t="s">
        <v>354</v>
      </c>
      <c r="R98" s="79"/>
      <c r="S98" s="79"/>
      <c r="T98" s="79" t="s">
        <v>657</v>
      </c>
      <c r="U98" s="82" t="s">
        <v>705</v>
      </c>
      <c r="V98" s="82" t="s">
        <v>705</v>
      </c>
      <c r="W98" s="81">
        <v>43512.372662037036</v>
      </c>
      <c r="X98" s="82" t="s">
        <v>863</v>
      </c>
      <c r="Y98" s="79"/>
      <c r="Z98" s="79"/>
      <c r="AA98" s="85" t="s">
        <v>1064</v>
      </c>
      <c r="AB98" s="79"/>
      <c r="AC98" s="79" t="b">
        <v>0</v>
      </c>
      <c r="AD98" s="79">
        <v>4</v>
      </c>
      <c r="AE98" s="85" t="s">
        <v>1198</v>
      </c>
      <c r="AF98" s="79" t="b">
        <v>0</v>
      </c>
      <c r="AG98" s="79" t="s">
        <v>1201</v>
      </c>
      <c r="AH98" s="79"/>
      <c r="AI98" s="85" t="s">
        <v>1198</v>
      </c>
      <c r="AJ98" s="79" t="b">
        <v>0</v>
      </c>
      <c r="AK98" s="79">
        <v>2</v>
      </c>
      <c r="AL98" s="85" t="s">
        <v>1198</v>
      </c>
      <c r="AM98" s="79" t="s">
        <v>1206</v>
      </c>
      <c r="AN98" s="79" t="b">
        <v>0</v>
      </c>
      <c r="AO98" s="85" t="s">
        <v>1064</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19</v>
      </c>
      <c r="BK98" s="49">
        <v>100</v>
      </c>
      <c r="BL98" s="48">
        <v>19</v>
      </c>
    </row>
    <row r="99" spans="1:64" ht="15">
      <c r="A99" s="64" t="s">
        <v>257</v>
      </c>
      <c r="B99" s="64" t="s">
        <v>256</v>
      </c>
      <c r="C99" s="65" t="s">
        <v>2891</v>
      </c>
      <c r="D99" s="66">
        <v>4.521739130434783</v>
      </c>
      <c r="E99" s="67" t="s">
        <v>136</v>
      </c>
      <c r="F99" s="68">
        <v>30</v>
      </c>
      <c r="G99" s="65"/>
      <c r="H99" s="69"/>
      <c r="I99" s="70"/>
      <c r="J99" s="70"/>
      <c r="K99" s="34" t="s">
        <v>65</v>
      </c>
      <c r="L99" s="77">
        <v>99</v>
      </c>
      <c r="M99" s="77"/>
      <c r="N99" s="72"/>
      <c r="O99" s="79" t="s">
        <v>300</v>
      </c>
      <c r="P99" s="81">
        <v>43512.43777777778</v>
      </c>
      <c r="Q99" s="79" t="s">
        <v>349</v>
      </c>
      <c r="R99" s="79"/>
      <c r="S99" s="79"/>
      <c r="T99" s="79" t="s">
        <v>637</v>
      </c>
      <c r="U99" s="79"/>
      <c r="V99" s="82" t="s">
        <v>784</v>
      </c>
      <c r="W99" s="81">
        <v>43512.43777777778</v>
      </c>
      <c r="X99" s="82" t="s">
        <v>864</v>
      </c>
      <c r="Y99" s="79"/>
      <c r="Z99" s="79"/>
      <c r="AA99" s="85" t="s">
        <v>1065</v>
      </c>
      <c r="AB99" s="79"/>
      <c r="AC99" s="79" t="b">
        <v>0</v>
      </c>
      <c r="AD99" s="79">
        <v>0</v>
      </c>
      <c r="AE99" s="85" t="s">
        <v>1198</v>
      </c>
      <c r="AF99" s="79" t="b">
        <v>0</v>
      </c>
      <c r="AG99" s="79" t="s">
        <v>1201</v>
      </c>
      <c r="AH99" s="79"/>
      <c r="AI99" s="85" t="s">
        <v>1198</v>
      </c>
      <c r="AJ99" s="79" t="b">
        <v>0</v>
      </c>
      <c r="AK99" s="79">
        <v>2</v>
      </c>
      <c r="AL99" s="85" t="s">
        <v>1086</v>
      </c>
      <c r="AM99" s="79" t="s">
        <v>1206</v>
      </c>
      <c r="AN99" s="79" t="b">
        <v>0</v>
      </c>
      <c r="AO99" s="85" t="s">
        <v>1086</v>
      </c>
      <c r="AP99" s="79" t="s">
        <v>176</v>
      </c>
      <c r="AQ99" s="79">
        <v>0</v>
      </c>
      <c r="AR99" s="79">
        <v>0</v>
      </c>
      <c r="AS99" s="79"/>
      <c r="AT99" s="79"/>
      <c r="AU99" s="79"/>
      <c r="AV99" s="79"/>
      <c r="AW99" s="79"/>
      <c r="AX99" s="79"/>
      <c r="AY99" s="79"/>
      <c r="AZ99" s="79"/>
      <c r="BA99">
        <v>6</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26</v>
      </c>
      <c r="BK99" s="49">
        <v>100</v>
      </c>
      <c r="BL99" s="48">
        <v>26</v>
      </c>
    </row>
    <row r="100" spans="1:64" ht="15">
      <c r="A100" s="64" t="s">
        <v>257</v>
      </c>
      <c r="B100" s="64" t="s">
        <v>256</v>
      </c>
      <c r="C100" s="65" t="s">
        <v>2891</v>
      </c>
      <c r="D100" s="66">
        <v>4.521739130434783</v>
      </c>
      <c r="E100" s="67" t="s">
        <v>136</v>
      </c>
      <c r="F100" s="68">
        <v>30</v>
      </c>
      <c r="G100" s="65"/>
      <c r="H100" s="69"/>
      <c r="I100" s="70"/>
      <c r="J100" s="70"/>
      <c r="K100" s="34" t="s">
        <v>65</v>
      </c>
      <c r="L100" s="77">
        <v>100</v>
      </c>
      <c r="M100" s="77"/>
      <c r="N100" s="72"/>
      <c r="O100" s="79" t="s">
        <v>300</v>
      </c>
      <c r="P100" s="81">
        <v>43512.437893518516</v>
      </c>
      <c r="Q100" s="79" t="s">
        <v>355</v>
      </c>
      <c r="R100" s="79"/>
      <c r="S100" s="79"/>
      <c r="T100" s="79"/>
      <c r="U100" s="79"/>
      <c r="V100" s="82" t="s">
        <v>784</v>
      </c>
      <c r="W100" s="81">
        <v>43512.437893518516</v>
      </c>
      <c r="X100" s="82" t="s">
        <v>865</v>
      </c>
      <c r="Y100" s="79"/>
      <c r="Z100" s="79"/>
      <c r="AA100" s="85" t="s">
        <v>1066</v>
      </c>
      <c r="AB100" s="79"/>
      <c r="AC100" s="79" t="b">
        <v>0</v>
      </c>
      <c r="AD100" s="79">
        <v>0</v>
      </c>
      <c r="AE100" s="85" t="s">
        <v>1198</v>
      </c>
      <c r="AF100" s="79" t="b">
        <v>0</v>
      </c>
      <c r="AG100" s="79" t="s">
        <v>1201</v>
      </c>
      <c r="AH100" s="79"/>
      <c r="AI100" s="85" t="s">
        <v>1198</v>
      </c>
      <c r="AJ100" s="79" t="b">
        <v>0</v>
      </c>
      <c r="AK100" s="79">
        <v>1</v>
      </c>
      <c r="AL100" s="85" t="s">
        <v>1085</v>
      </c>
      <c r="AM100" s="79" t="s">
        <v>1206</v>
      </c>
      <c r="AN100" s="79" t="b">
        <v>0</v>
      </c>
      <c r="AO100" s="85" t="s">
        <v>1085</v>
      </c>
      <c r="AP100" s="79" t="s">
        <v>176</v>
      </c>
      <c r="AQ100" s="79">
        <v>0</v>
      </c>
      <c r="AR100" s="79">
        <v>0</v>
      </c>
      <c r="AS100" s="79"/>
      <c r="AT100" s="79"/>
      <c r="AU100" s="79"/>
      <c r="AV100" s="79"/>
      <c r="AW100" s="79"/>
      <c r="AX100" s="79"/>
      <c r="AY100" s="79"/>
      <c r="AZ100" s="79"/>
      <c r="BA100">
        <v>6</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21</v>
      </c>
      <c r="BK100" s="49">
        <v>100</v>
      </c>
      <c r="BL100" s="48">
        <v>21</v>
      </c>
    </row>
    <row r="101" spans="1:64" ht="15">
      <c r="A101" s="64" t="s">
        <v>257</v>
      </c>
      <c r="B101" s="64" t="s">
        <v>258</v>
      </c>
      <c r="C101" s="65" t="s">
        <v>2887</v>
      </c>
      <c r="D101" s="66">
        <v>3</v>
      </c>
      <c r="E101" s="67" t="s">
        <v>132</v>
      </c>
      <c r="F101" s="68">
        <v>35</v>
      </c>
      <c r="G101" s="65"/>
      <c r="H101" s="69"/>
      <c r="I101" s="70"/>
      <c r="J101" s="70"/>
      <c r="K101" s="34" t="s">
        <v>65</v>
      </c>
      <c r="L101" s="77">
        <v>101</v>
      </c>
      <c r="M101" s="77"/>
      <c r="N101" s="72"/>
      <c r="O101" s="79" t="s">
        <v>300</v>
      </c>
      <c r="P101" s="81">
        <v>43512.61326388889</v>
      </c>
      <c r="Q101" s="79" t="s">
        <v>356</v>
      </c>
      <c r="R101" s="79"/>
      <c r="S101" s="79"/>
      <c r="T101" s="79"/>
      <c r="U101" s="79"/>
      <c r="V101" s="82" t="s">
        <v>784</v>
      </c>
      <c r="W101" s="81">
        <v>43512.61326388889</v>
      </c>
      <c r="X101" s="82" t="s">
        <v>866</v>
      </c>
      <c r="Y101" s="79"/>
      <c r="Z101" s="79"/>
      <c r="AA101" s="85" t="s">
        <v>1067</v>
      </c>
      <c r="AB101" s="79"/>
      <c r="AC101" s="79" t="b">
        <v>0</v>
      </c>
      <c r="AD101" s="79">
        <v>0</v>
      </c>
      <c r="AE101" s="85" t="s">
        <v>1198</v>
      </c>
      <c r="AF101" s="79" t="b">
        <v>0</v>
      </c>
      <c r="AG101" s="79" t="s">
        <v>1200</v>
      </c>
      <c r="AH101" s="79"/>
      <c r="AI101" s="85" t="s">
        <v>1198</v>
      </c>
      <c r="AJ101" s="79" t="b">
        <v>0</v>
      </c>
      <c r="AK101" s="79">
        <v>2</v>
      </c>
      <c r="AL101" s="85" t="s">
        <v>1070</v>
      </c>
      <c r="AM101" s="79" t="s">
        <v>1206</v>
      </c>
      <c r="AN101" s="79" t="b">
        <v>0</v>
      </c>
      <c r="AO101" s="85" t="s">
        <v>1070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19</v>
      </c>
      <c r="BK101" s="49">
        <v>100</v>
      </c>
      <c r="BL101" s="48">
        <v>19</v>
      </c>
    </row>
    <row r="102" spans="1:64" ht="15">
      <c r="A102" s="64" t="s">
        <v>257</v>
      </c>
      <c r="B102" s="64" t="s">
        <v>256</v>
      </c>
      <c r="C102" s="65" t="s">
        <v>2891</v>
      </c>
      <c r="D102" s="66">
        <v>4.521739130434783</v>
      </c>
      <c r="E102" s="67" t="s">
        <v>136</v>
      </c>
      <c r="F102" s="68">
        <v>30</v>
      </c>
      <c r="G102" s="65"/>
      <c r="H102" s="69"/>
      <c r="I102" s="70"/>
      <c r="J102" s="70"/>
      <c r="K102" s="34" t="s">
        <v>65</v>
      </c>
      <c r="L102" s="77">
        <v>102</v>
      </c>
      <c r="M102" s="77"/>
      <c r="N102" s="72"/>
      <c r="O102" s="79" t="s">
        <v>300</v>
      </c>
      <c r="P102" s="81">
        <v>43512.61326388889</v>
      </c>
      <c r="Q102" s="79" t="s">
        <v>356</v>
      </c>
      <c r="R102" s="79"/>
      <c r="S102" s="79"/>
      <c r="T102" s="79"/>
      <c r="U102" s="79"/>
      <c r="V102" s="82" t="s">
        <v>784</v>
      </c>
      <c r="W102" s="81">
        <v>43512.61326388889</v>
      </c>
      <c r="X102" s="82" t="s">
        <v>866</v>
      </c>
      <c r="Y102" s="79"/>
      <c r="Z102" s="79"/>
      <c r="AA102" s="85" t="s">
        <v>1067</v>
      </c>
      <c r="AB102" s="79"/>
      <c r="AC102" s="79" t="b">
        <v>0</v>
      </c>
      <c r="AD102" s="79">
        <v>0</v>
      </c>
      <c r="AE102" s="85" t="s">
        <v>1198</v>
      </c>
      <c r="AF102" s="79" t="b">
        <v>0</v>
      </c>
      <c r="AG102" s="79" t="s">
        <v>1200</v>
      </c>
      <c r="AH102" s="79"/>
      <c r="AI102" s="85" t="s">
        <v>1198</v>
      </c>
      <c r="AJ102" s="79" t="b">
        <v>0</v>
      </c>
      <c r="AK102" s="79">
        <v>2</v>
      </c>
      <c r="AL102" s="85" t="s">
        <v>1070</v>
      </c>
      <c r="AM102" s="79" t="s">
        <v>1206</v>
      </c>
      <c r="AN102" s="79" t="b">
        <v>0</v>
      </c>
      <c r="AO102" s="85" t="s">
        <v>1070</v>
      </c>
      <c r="AP102" s="79" t="s">
        <v>176</v>
      </c>
      <c r="AQ102" s="79">
        <v>0</v>
      </c>
      <c r="AR102" s="79">
        <v>0</v>
      </c>
      <c r="AS102" s="79"/>
      <c r="AT102" s="79"/>
      <c r="AU102" s="79"/>
      <c r="AV102" s="79"/>
      <c r="AW102" s="79"/>
      <c r="AX102" s="79"/>
      <c r="AY102" s="79"/>
      <c r="AZ102" s="79"/>
      <c r="BA102">
        <v>6</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257</v>
      </c>
      <c r="B103" s="64" t="s">
        <v>256</v>
      </c>
      <c r="C103" s="65" t="s">
        <v>2891</v>
      </c>
      <c r="D103" s="66">
        <v>4.521739130434783</v>
      </c>
      <c r="E103" s="67" t="s">
        <v>136</v>
      </c>
      <c r="F103" s="68">
        <v>30</v>
      </c>
      <c r="G103" s="65"/>
      <c r="H103" s="69"/>
      <c r="I103" s="70"/>
      <c r="J103" s="70"/>
      <c r="K103" s="34" t="s">
        <v>65</v>
      </c>
      <c r="L103" s="77">
        <v>103</v>
      </c>
      <c r="M103" s="77"/>
      <c r="N103" s="72"/>
      <c r="O103" s="79" t="s">
        <v>300</v>
      </c>
      <c r="P103" s="81">
        <v>43512.61331018519</v>
      </c>
      <c r="Q103" s="79" t="s">
        <v>357</v>
      </c>
      <c r="R103" s="79"/>
      <c r="S103" s="79"/>
      <c r="T103" s="79"/>
      <c r="U103" s="79"/>
      <c r="V103" s="82" t="s">
        <v>784</v>
      </c>
      <c r="W103" s="81">
        <v>43512.61331018519</v>
      </c>
      <c r="X103" s="82" t="s">
        <v>867</v>
      </c>
      <c r="Y103" s="79"/>
      <c r="Z103" s="79"/>
      <c r="AA103" s="85" t="s">
        <v>1068</v>
      </c>
      <c r="AB103" s="79"/>
      <c r="AC103" s="79" t="b">
        <v>0</v>
      </c>
      <c r="AD103" s="79">
        <v>0</v>
      </c>
      <c r="AE103" s="85" t="s">
        <v>1198</v>
      </c>
      <c r="AF103" s="79" t="b">
        <v>0</v>
      </c>
      <c r="AG103" s="79" t="s">
        <v>1201</v>
      </c>
      <c r="AH103" s="79"/>
      <c r="AI103" s="85" t="s">
        <v>1198</v>
      </c>
      <c r="AJ103" s="79" t="b">
        <v>0</v>
      </c>
      <c r="AK103" s="79">
        <v>1</v>
      </c>
      <c r="AL103" s="85" t="s">
        <v>1088</v>
      </c>
      <c r="AM103" s="79" t="s">
        <v>1206</v>
      </c>
      <c r="AN103" s="79" t="b">
        <v>0</v>
      </c>
      <c r="AO103" s="85" t="s">
        <v>1088</v>
      </c>
      <c r="AP103" s="79" t="s">
        <v>176</v>
      </c>
      <c r="AQ103" s="79">
        <v>0</v>
      </c>
      <c r="AR103" s="79">
        <v>0</v>
      </c>
      <c r="AS103" s="79"/>
      <c r="AT103" s="79"/>
      <c r="AU103" s="79"/>
      <c r="AV103" s="79"/>
      <c r="AW103" s="79"/>
      <c r="AX103" s="79"/>
      <c r="AY103" s="79"/>
      <c r="AZ103" s="79"/>
      <c r="BA103">
        <v>6</v>
      </c>
      <c r="BB103" s="78" t="str">
        <f>REPLACE(INDEX(GroupVertices[Group],MATCH(Edges[[#This Row],[Vertex 1]],GroupVertices[Vertex],0)),1,1,"")</f>
        <v>2</v>
      </c>
      <c r="BC103" s="78" t="str">
        <f>REPLACE(INDEX(GroupVertices[Group],MATCH(Edges[[#This Row],[Vertex 2]],GroupVertices[Vertex],0)),1,1,"")</f>
        <v>2</v>
      </c>
      <c r="BD103" s="48">
        <v>1</v>
      </c>
      <c r="BE103" s="49">
        <v>5</v>
      </c>
      <c r="BF103" s="48">
        <v>0</v>
      </c>
      <c r="BG103" s="49">
        <v>0</v>
      </c>
      <c r="BH103" s="48">
        <v>0</v>
      </c>
      <c r="BI103" s="49">
        <v>0</v>
      </c>
      <c r="BJ103" s="48">
        <v>19</v>
      </c>
      <c r="BK103" s="49">
        <v>95</v>
      </c>
      <c r="BL103" s="48">
        <v>20</v>
      </c>
    </row>
    <row r="104" spans="1:64" ht="15">
      <c r="A104" s="64" t="s">
        <v>257</v>
      </c>
      <c r="B104" s="64" t="s">
        <v>256</v>
      </c>
      <c r="C104" s="65" t="s">
        <v>2891</v>
      </c>
      <c r="D104" s="66">
        <v>4.521739130434783</v>
      </c>
      <c r="E104" s="67" t="s">
        <v>136</v>
      </c>
      <c r="F104" s="68">
        <v>30</v>
      </c>
      <c r="G104" s="65"/>
      <c r="H104" s="69"/>
      <c r="I104" s="70"/>
      <c r="J104" s="70"/>
      <c r="K104" s="34" t="s">
        <v>65</v>
      </c>
      <c r="L104" s="77">
        <v>104</v>
      </c>
      <c r="M104" s="77"/>
      <c r="N104" s="72"/>
      <c r="O104" s="79" t="s">
        <v>300</v>
      </c>
      <c r="P104" s="81">
        <v>43512.613344907404</v>
      </c>
      <c r="Q104" s="79" t="s">
        <v>358</v>
      </c>
      <c r="R104" s="79"/>
      <c r="S104" s="79"/>
      <c r="T104" s="79"/>
      <c r="U104" s="79"/>
      <c r="V104" s="82" t="s">
        <v>784</v>
      </c>
      <c r="W104" s="81">
        <v>43512.613344907404</v>
      </c>
      <c r="X104" s="82" t="s">
        <v>868</v>
      </c>
      <c r="Y104" s="79"/>
      <c r="Z104" s="79"/>
      <c r="AA104" s="85" t="s">
        <v>1069</v>
      </c>
      <c r="AB104" s="79"/>
      <c r="AC104" s="79" t="b">
        <v>0</v>
      </c>
      <c r="AD104" s="79">
        <v>0</v>
      </c>
      <c r="AE104" s="85" t="s">
        <v>1198</v>
      </c>
      <c r="AF104" s="79" t="b">
        <v>0</v>
      </c>
      <c r="AG104" s="79" t="s">
        <v>1201</v>
      </c>
      <c r="AH104" s="79"/>
      <c r="AI104" s="85" t="s">
        <v>1198</v>
      </c>
      <c r="AJ104" s="79" t="b">
        <v>0</v>
      </c>
      <c r="AK104" s="79">
        <v>1</v>
      </c>
      <c r="AL104" s="85" t="s">
        <v>1089</v>
      </c>
      <c r="AM104" s="79" t="s">
        <v>1206</v>
      </c>
      <c r="AN104" s="79" t="b">
        <v>0</v>
      </c>
      <c r="AO104" s="85" t="s">
        <v>1089</v>
      </c>
      <c r="AP104" s="79" t="s">
        <v>176</v>
      </c>
      <c r="AQ104" s="79">
        <v>0</v>
      </c>
      <c r="AR104" s="79">
        <v>0</v>
      </c>
      <c r="AS104" s="79"/>
      <c r="AT104" s="79"/>
      <c r="AU104" s="79"/>
      <c r="AV104" s="79"/>
      <c r="AW104" s="79"/>
      <c r="AX104" s="79"/>
      <c r="AY104" s="79"/>
      <c r="AZ104" s="79"/>
      <c r="BA104">
        <v>6</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21</v>
      </c>
      <c r="BK104" s="49">
        <v>100</v>
      </c>
      <c r="BL104" s="48">
        <v>21</v>
      </c>
    </row>
    <row r="105" spans="1:64" ht="15">
      <c r="A105" s="64" t="s">
        <v>256</v>
      </c>
      <c r="B105" s="64" t="s">
        <v>258</v>
      </c>
      <c r="C105" s="65" t="s">
        <v>2887</v>
      </c>
      <c r="D105" s="66">
        <v>3</v>
      </c>
      <c r="E105" s="67" t="s">
        <v>132</v>
      </c>
      <c r="F105" s="68">
        <v>35</v>
      </c>
      <c r="G105" s="65"/>
      <c r="H105" s="69"/>
      <c r="I105" s="70"/>
      <c r="J105" s="70"/>
      <c r="K105" s="34" t="s">
        <v>66</v>
      </c>
      <c r="L105" s="77">
        <v>105</v>
      </c>
      <c r="M105" s="77"/>
      <c r="N105" s="72"/>
      <c r="O105" s="79" t="s">
        <v>300</v>
      </c>
      <c r="P105" s="81">
        <v>43512.510625</v>
      </c>
      <c r="Q105" s="79" t="s">
        <v>359</v>
      </c>
      <c r="R105" s="79"/>
      <c r="S105" s="79"/>
      <c r="T105" s="79" t="s">
        <v>656</v>
      </c>
      <c r="U105" s="82" t="s">
        <v>706</v>
      </c>
      <c r="V105" s="82" t="s">
        <v>706</v>
      </c>
      <c r="W105" s="81">
        <v>43512.510625</v>
      </c>
      <c r="X105" s="82" t="s">
        <v>869</v>
      </c>
      <c r="Y105" s="79"/>
      <c r="Z105" s="79"/>
      <c r="AA105" s="85" t="s">
        <v>1070</v>
      </c>
      <c r="AB105" s="79"/>
      <c r="AC105" s="79" t="b">
        <v>0</v>
      </c>
      <c r="AD105" s="79">
        <v>2</v>
      </c>
      <c r="AE105" s="85" t="s">
        <v>1198</v>
      </c>
      <c r="AF105" s="79" t="b">
        <v>0</v>
      </c>
      <c r="AG105" s="79" t="s">
        <v>1200</v>
      </c>
      <c r="AH105" s="79"/>
      <c r="AI105" s="85" t="s">
        <v>1198</v>
      </c>
      <c r="AJ105" s="79" t="b">
        <v>0</v>
      </c>
      <c r="AK105" s="79">
        <v>2</v>
      </c>
      <c r="AL105" s="85" t="s">
        <v>1198</v>
      </c>
      <c r="AM105" s="79" t="s">
        <v>1206</v>
      </c>
      <c r="AN105" s="79" t="b">
        <v>0</v>
      </c>
      <c r="AO105" s="85" t="s">
        <v>1070</v>
      </c>
      <c r="AP105" s="79" t="s">
        <v>176</v>
      </c>
      <c r="AQ105" s="79">
        <v>0</v>
      </c>
      <c r="AR105" s="79">
        <v>0</v>
      </c>
      <c r="AS105" s="79" t="s">
        <v>1221</v>
      </c>
      <c r="AT105" s="79" t="s">
        <v>1223</v>
      </c>
      <c r="AU105" s="79" t="s">
        <v>1224</v>
      </c>
      <c r="AV105" s="79" t="s">
        <v>1225</v>
      </c>
      <c r="AW105" s="79" t="s">
        <v>1227</v>
      </c>
      <c r="AX105" s="79" t="s">
        <v>1229</v>
      </c>
      <c r="AY105" s="79" t="s">
        <v>1230</v>
      </c>
      <c r="AZ105" s="82" t="s">
        <v>1232</v>
      </c>
      <c r="BA105">
        <v>1</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24</v>
      </c>
      <c r="BK105" s="49">
        <v>100</v>
      </c>
      <c r="BL105" s="48">
        <v>24</v>
      </c>
    </row>
    <row r="106" spans="1:64" ht="15">
      <c r="A106" s="64" t="s">
        <v>258</v>
      </c>
      <c r="B106" s="64" t="s">
        <v>256</v>
      </c>
      <c r="C106" s="65" t="s">
        <v>2889</v>
      </c>
      <c r="D106" s="66">
        <v>3.3043478260869565</v>
      </c>
      <c r="E106" s="67" t="s">
        <v>136</v>
      </c>
      <c r="F106" s="68">
        <v>34</v>
      </c>
      <c r="G106" s="65"/>
      <c r="H106" s="69"/>
      <c r="I106" s="70"/>
      <c r="J106" s="70"/>
      <c r="K106" s="34" t="s">
        <v>66</v>
      </c>
      <c r="L106" s="77">
        <v>106</v>
      </c>
      <c r="M106" s="77"/>
      <c r="N106" s="72"/>
      <c r="O106" s="79" t="s">
        <v>300</v>
      </c>
      <c r="P106" s="81">
        <v>43512.35954861111</v>
      </c>
      <c r="Q106" s="79" t="s">
        <v>360</v>
      </c>
      <c r="R106" s="79"/>
      <c r="S106" s="79"/>
      <c r="T106" s="79"/>
      <c r="U106" s="79"/>
      <c r="V106" s="82" t="s">
        <v>785</v>
      </c>
      <c r="W106" s="81">
        <v>43512.35954861111</v>
      </c>
      <c r="X106" s="82" t="s">
        <v>870</v>
      </c>
      <c r="Y106" s="79"/>
      <c r="Z106" s="79"/>
      <c r="AA106" s="85" t="s">
        <v>1071</v>
      </c>
      <c r="AB106" s="79"/>
      <c r="AC106" s="79" t="b">
        <v>0</v>
      </c>
      <c r="AD106" s="79">
        <v>0</v>
      </c>
      <c r="AE106" s="85" t="s">
        <v>1198</v>
      </c>
      <c r="AF106" s="79" t="b">
        <v>0</v>
      </c>
      <c r="AG106" s="79" t="s">
        <v>1201</v>
      </c>
      <c r="AH106" s="79"/>
      <c r="AI106" s="85" t="s">
        <v>1198</v>
      </c>
      <c r="AJ106" s="79" t="b">
        <v>0</v>
      </c>
      <c r="AK106" s="79">
        <v>1</v>
      </c>
      <c r="AL106" s="85" t="s">
        <v>1081</v>
      </c>
      <c r="AM106" s="79" t="s">
        <v>1203</v>
      </c>
      <c r="AN106" s="79" t="b">
        <v>0</v>
      </c>
      <c r="AO106" s="85" t="s">
        <v>1081</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2</v>
      </c>
      <c r="BD106" s="48">
        <v>0</v>
      </c>
      <c r="BE106" s="49">
        <v>0</v>
      </c>
      <c r="BF106" s="48">
        <v>1</v>
      </c>
      <c r="BG106" s="49">
        <v>4</v>
      </c>
      <c r="BH106" s="48">
        <v>0</v>
      </c>
      <c r="BI106" s="49">
        <v>0</v>
      </c>
      <c r="BJ106" s="48">
        <v>24</v>
      </c>
      <c r="BK106" s="49">
        <v>96</v>
      </c>
      <c r="BL106" s="48">
        <v>25</v>
      </c>
    </row>
    <row r="107" spans="1:64" ht="15">
      <c r="A107" s="64" t="s">
        <v>258</v>
      </c>
      <c r="B107" s="64" t="s">
        <v>256</v>
      </c>
      <c r="C107" s="65" t="s">
        <v>2889</v>
      </c>
      <c r="D107" s="66">
        <v>3.3043478260869565</v>
      </c>
      <c r="E107" s="67" t="s">
        <v>136</v>
      </c>
      <c r="F107" s="68">
        <v>34</v>
      </c>
      <c r="G107" s="65"/>
      <c r="H107" s="69"/>
      <c r="I107" s="70"/>
      <c r="J107" s="70"/>
      <c r="K107" s="34" t="s">
        <v>66</v>
      </c>
      <c r="L107" s="77">
        <v>107</v>
      </c>
      <c r="M107" s="77"/>
      <c r="N107" s="72"/>
      <c r="O107" s="79" t="s">
        <v>300</v>
      </c>
      <c r="P107" s="81">
        <v>43512.69055555556</v>
      </c>
      <c r="Q107" s="79" t="s">
        <v>356</v>
      </c>
      <c r="R107" s="79"/>
      <c r="S107" s="79"/>
      <c r="T107" s="79"/>
      <c r="U107" s="79"/>
      <c r="V107" s="82" t="s">
        <v>785</v>
      </c>
      <c r="W107" s="81">
        <v>43512.69055555556</v>
      </c>
      <c r="X107" s="82" t="s">
        <v>871</v>
      </c>
      <c r="Y107" s="79"/>
      <c r="Z107" s="79"/>
      <c r="AA107" s="85" t="s">
        <v>1072</v>
      </c>
      <c r="AB107" s="79"/>
      <c r="AC107" s="79" t="b">
        <v>0</v>
      </c>
      <c r="AD107" s="79">
        <v>0</v>
      </c>
      <c r="AE107" s="85" t="s">
        <v>1198</v>
      </c>
      <c r="AF107" s="79" t="b">
        <v>0</v>
      </c>
      <c r="AG107" s="79" t="s">
        <v>1200</v>
      </c>
      <c r="AH107" s="79"/>
      <c r="AI107" s="85" t="s">
        <v>1198</v>
      </c>
      <c r="AJ107" s="79" t="b">
        <v>0</v>
      </c>
      <c r="AK107" s="79">
        <v>2</v>
      </c>
      <c r="AL107" s="85" t="s">
        <v>1070</v>
      </c>
      <c r="AM107" s="79" t="s">
        <v>1203</v>
      </c>
      <c r="AN107" s="79" t="b">
        <v>0</v>
      </c>
      <c r="AO107" s="85" t="s">
        <v>1070</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19</v>
      </c>
      <c r="BK107" s="49">
        <v>100</v>
      </c>
      <c r="BL107" s="48">
        <v>19</v>
      </c>
    </row>
    <row r="108" spans="1:64" ht="15">
      <c r="A108" s="64" t="s">
        <v>259</v>
      </c>
      <c r="B108" s="64" t="s">
        <v>294</v>
      </c>
      <c r="C108" s="65" t="s">
        <v>2887</v>
      </c>
      <c r="D108" s="66">
        <v>3</v>
      </c>
      <c r="E108" s="67" t="s">
        <v>132</v>
      </c>
      <c r="F108" s="68">
        <v>35</v>
      </c>
      <c r="G108" s="65"/>
      <c r="H108" s="69"/>
      <c r="I108" s="70"/>
      <c r="J108" s="70"/>
      <c r="K108" s="34" t="s">
        <v>65</v>
      </c>
      <c r="L108" s="77">
        <v>108</v>
      </c>
      <c r="M108" s="77"/>
      <c r="N108" s="72"/>
      <c r="O108" s="79" t="s">
        <v>300</v>
      </c>
      <c r="P108" s="81">
        <v>43511.70880787037</v>
      </c>
      <c r="Q108" s="79" t="s">
        <v>361</v>
      </c>
      <c r="R108" s="82" t="s">
        <v>501</v>
      </c>
      <c r="S108" s="79" t="s">
        <v>610</v>
      </c>
      <c r="T108" s="79" t="s">
        <v>658</v>
      </c>
      <c r="U108" s="82" t="s">
        <v>707</v>
      </c>
      <c r="V108" s="82" t="s">
        <v>707</v>
      </c>
      <c r="W108" s="81">
        <v>43511.70880787037</v>
      </c>
      <c r="X108" s="82" t="s">
        <v>872</v>
      </c>
      <c r="Y108" s="79"/>
      <c r="Z108" s="79"/>
      <c r="AA108" s="85" t="s">
        <v>1073</v>
      </c>
      <c r="AB108" s="79"/>
      <c r="AC108" s="79" t="b">
        <v>0</v>
      </c>
      <c r="AD108" s="79">
        <v>3</v>
      </c>
      <c r="AE108" s="85" t="s">
        <v>1198</v>
      </c>
      <c r="AF108" s="79" t="b">
        <v>0</v>
      </c>
      <c r="AG108" s="79" t="s">
        <v>1200</v>
      </c>
      <c r="AH108" s="79"/>
      <c r="AI108" s="85" t="s">
        <v>1198</v>
      </c>
      <c r="AJ108" s="79" t="b">
        <v>0</v>
      </c>
      <c r="AK108" s="79">
        <v>0</v>
      </c>
      <c r="AL108" s="85" t="s">
        <v>1198</v>
      </c>
      <c r="AM108" s="79" t="s">
        <v>1212</v>
      </c>
      <c r="AN108" s="79" t="b">
        <v>0</v>
      </c>
      <c r="AO108" s="85" t="s">
        <v>1073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12</v>
      </c>
      <c r="BC108" s="78" t="str">
        <f>REPLACE(INDEX(GroupVertices[Group],MATCH(Edges[[#This Row],[Vertex 2]],GroupVertices[Vertex],0)),1,1,"")</f>
        <v>12</v>
      </c>
      <c r="BD108" s="48">
        <v>2</v>
      </c>
      <c r="BE108" s="49">
        <v>6.25</v>
      </c>
      <c r="BF108" s="48">
        <v>0</v>
      </c>
      <c r="BG108" s="49">
        <v>0</v>
      </c>
      <c r="BH108" s="48">
        <v>0</v>
      </c>
      <c r="BI108" s="49">
        <v>0</v>
      </c>
      <c r="BJ108" s="48">
        <v>30</v>
      </c>
      <c r="BK108" s="49">
        <v>93.75</v>
      </c>
      <c r="BL108" s="48">
        <v>32</v>
      </c>
    </row>
    <row r="109" spans="1:64" ht="15">
      <c r="A109" s="64" t="s">
        <v>259</v>
      </c>
      <c r="B109" s="64" t="s">
        <v>295</v>
      </c>
      <c r="C109" s="65" t="s">
        <v>2887</v>
      </c>
      <c r="D109" s="66">
        <v>3</v>
      </c>
      <c r="E109" s="67" t="s">
        <v>132</v>
      </c>
      <c r="F109" s="68">
        <v>35</v>
      </c>
      <c r="G109" s="65"/>
      <c r="H109" s="69"/>
      <c r="I109" s="70"/>
      <c r="J109" s="70"/>
      <c r="K109" s="34" t="s">
        <v>65</v>
      </c>
      <c r="L109" s="77">
        <v>109</v>
      </c>
      <c r="M109" s="77"/>
      <c r="N109" s="72"/>
      <c r="O109" s="79" t="s">
        <v>300</v>
      </c>
      <c r="P109" s="81">
        <v>43512.70890046296</v>
      </c>
      <c r="Q109" s="79" t="s">
        <v>362</v>
      </c>
      <c r="R109" s="82" t="s">
        <v>502</v>
      </c>
      <c r="S109" s="79" t="s">
        <v>610</v>
      </c>
      <c r="T109" s="79" t="s">
        <v>659</v>
      </c>
      <c r="U109" s="82" t="s">
        <v>708</v>
      </c>
      <c r="V109" s="82" t="s">
        <v>708</v>
      </c>
      <c r="W109" s="81">
        <v>43512.70890046296</v>
      </c>
      <c r="X109" s="82" t="s">
        <v>873</v>
      </c>
      <c r="Y109" s="79"/>
      <c r="Z109" s="79"/>
      <c r="AA109" s="85" t="s">
        <v>1074</v>
      </c>
      <c r="AB109" s="79"/>
      <c r="AC109" s="79" t="b">
        <v>0</v>
      </c>
      <c r="AD109" s="79">
        <v>0</v>
      </c>
      <c r="AE109" s="85" t="s">
        <v>1198</v>
      </c>
      <c r="AF109" s="79" t="b">
        <v>0</v>
      </c>
      <c r="AG109" s="79" t="s">
        <v>1200</v>
      </c>
      <c r="AH109" s="79"/>
      <c r="AI109" s="85" t="s">
        <v>1198</v>
      </c>
      <c r="AJ109" s="79" t="b">
        <v>0</v>
      </c>
      <c r="AK109" s="79">
        <v>0</v>
      </c>
      <c r="AL109" s="85" t="s">
        <v>1198</v>
      </c>
      <c r="AM109" s="79" t="s">
        <v>1212</v>
      </c>
      <c r="AN109" s="79" t="b">
        <v>0</v>
      </c>
      <c r="AO109" s="85" t="s">
        <v>1074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12</v>
      </c>
      <c r="BC109" s="78" t="str">
        <f>REPLACE(INDEX(GroupVertices[Group],MATCH(Edges[[#This Row],[Vertex 2]],GroupVertices[Vertex],0)),1,1,"")</f>
        <v>12</v>
      </c>
      <c r="BD109" s="48">
        <v>2</v>
      </c>
      <c r="BE109" s="49">
        <v>5.2631578947368425</v>
      </c>
      <c r="BF109" s="48">
        <v>0</v>
      </c>
      <c r="BG109" s="49">
        <v>0</v>
      </c>
      <c r="BH109" s="48">
        <v>0</v>
      </c>
      <c r="BI109" s="49">
        <v>0</v>
      </c>
      <c r="BJ109" s="48">
        <v>36</v>
      </c>
      <c r="BK109" s="49">
        <v>94.73684210526316</v>
      </c>
      <c r="BL109" s="48">
        <v>38</v>
      </c>
    </row>
    <row r="110" spans="1:64" ht="15">
      <c r="A110" s="64" t="s">
        <v>260</v>
      </c>
      <c r="B110" s="64" t="s">
        <v>269</v>
      </c>
      <c r="C110" s="65" t="s">
        <v>2889</v>
      </c>
      <c r="D110" s="66">
        <v>3.3043478260869565</v>
      </c>
      <c r="E110" s="67" t="s">
        <v>136</v>
      </c>
      <c r="F110" s="68">
        <v>34</v>
      </c>
      <c r="G110" s="65"/>
      <c r="H110" s="69"/>
      <c r="I110" s="70"/>
      <c r="J110" s="70"/>
      <c r="K110" s="34" t="s">
        <v>65</v>
      </c>
      <c r="L110" s="77">
        <v>110</v>
      </c>
      <c r="M110" s="77"/>
      <c r="N110" s="72"/>
      <c r="O110" s="79" t="s">
        <v>300</v>
      </c>
      <c r="P110" s="81">
        <v>43504.88494212963</v>
      </c>
      <c r="Q110" s="79" t="s">
        <v>363</v>
      </c>
      <c r="R110" s="82" t="s">
        <v>503</v>
      </c>
      <c r="S110" s="79" t="s">
        <v>608</v>
      </c>
      <c r="T110" s="79" t="s">
        <v>660</v>
      </c>
      <c r="U110" s="79"/>
      <c r="V110" s="82" t="s">
        <v>786</v>
      </c>
      <c r="W110" s="81">
        <v>43504.88494212963</v>
      </c>
      <c r="X110" s="82" t="s">
        <v>874</v>
      </c>
      <c r="Y110" s="79"/>
      <c r="Z110" s="79"/>
      <c r="AA110" s="85" t="s">
        <v>1075</v>
      </c>
      <c r="AB110" s="79"/>
      <c r="AC110" s="79" t="b">
        <v>0</v>
      </c>
      <c r="AD110" s="79">
        <v>0</v>
      </c>
      <c r="AE110" s="85" t="s">
        <v>1198</v>
      </c>
      <c r="AF110" s="79" t="b">
        <v>0</v>
      </c>
      <c r="AG110" s="79" t="s">
        <v>1200</v>
      </c>
      <c r="AH110" s="79"/>
      <c r="AI110" s="85" t="s">
        <v>1198</v>
      </c>
      <c r="AJ110" s="79" t="b">
        <v>0</v>
      </c>
      <c r="AK110" s="79">
        <v>1</v>
      </c>
      <c r="AL110" s="85" t="s">
        <v>1149</v>
      </c>
      <c r="AM110" s="79" t="s">
        <v>1215</v>
      </c>
      <c r="AN110" s="79" t="b">
        <v>0</v>
      </c>
      <c r="AO110" s="85" t="s">
        <v>1149</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v>2</v>
      </c>
      <c r="BE110" s="49">
        <v>16.666666666666668</v>
      </c>
      <c r="BF110" s="48">
        <v>0</v>
      </c>
      <c r="BG110" s="49">
        <v>0</v>
      </c>
      <c r="BH110" s="48">
        <v>0</v>
      </c>
      <c r="BI110" s="49">
        <v>0</v>
      </c>
      <c r="BJ110" s="48">
        <v>10</v>
      </c>
      <c r="BK110" s="49">
        <v>83.33333333333333</v>
      </c>
      <c r="BL110" s="48">
        <v>12</v>
      </c>
    </row>
    <row r="111" spans="1:64" ht="15">
      <c r="A111" s="64" t="s">
        <v>260</v>
      </c>
      <c r="B111" s="64" t="s">
        <v>269</v>
      </c>
      <c r="C111" s="65" t="s">
        <v>2889</v>
      </c>
      <c r="D111" s="66">
        <v>3.3043478260869565</v>
      </c>
      <c r="E111" s="67" t="s">
        <v>136</v>
      </c>
      <c r="F111" s="68">
        <v>34</v>
      </c>
      <c r="G111" s="65"/>
      <c r="H111" s="69"/>
      <c r="I111" s="70"/>
      <c r="J111" s="70"/>
      <c r="K111" s="34" t="s">
        <v>65</v>
      </c>
      <c r="L111" s="77">
        <v>111</v>
      </c>
      <c r="M111" s="77"/>
      <c r="N111" s="72"/>
      <c r="O111" s="79" t="s">
        <v>300</v>
      </c>
      <c r="P111" s="81">
        <v>43513.46827546296</v>
      </c>
      <c r="Q111" s="79" t="s">
        <v>364</v>
      </c>
      <c r="R111" s="82" t="s">
        <v>504</v>
      </c>
      <c r="S111" s="79" t="s">
        <v>608</v>
      </c>
      <c r="T111" s="79" t="s">
        <v>660</v>
      </c>
      <c r="U111" s="79"/>
      <c r="V111" s="82" t="s">
        <v>786</v>
      </c>
      <c r="W111" s="81">
        <v>43513.46827546296</v>
      </c>
      <c r="X111" s="82" t="s">
        <v>875</v>
      </c>
      <c r="Y111" s="79"/>
      <c r="Z111" s="79"/>
      <c r="AA111" s="85" t="s">
        <v>1076</v>
      </c>
      <c r="AB111" s="79"/>
      <c r="AC111" s="79" t="b">
        <v>0</v>
      </c>
      <c r="AD111" s="79">
        <v>0</v>
      </c>
      <c r="AE111" s="85" t="s">
        <v>1198</v>
      </c>
      <c r="AF111" s="79" t="b">
        <v>0</v>
      </c>
      <c r="AG111" s="79" t="s">
        <v>1200</v>
      </c>
      <c r="AH111" s="79"/>
      <c r="AI111" s="85" t="s">
        <v>1198</v>
      </c>
      <c r="AJ111" s="79" t="b">
        <v>0</v>
      </c>
      <c r="AK111" s="79">
        <v>1</v>
      </c>
      <c r="AL111" s="85" t="s">
        <v>1188</v>
      </c>
      <c r="AM111" s="79" t="s">
        <v>1215</v>
      </c>
      <c r="AN111" s="79" t="b">
        <v>0</v>
      </c>
      <c r="AO111" s="85" t="s">
        <v>1188</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3</v>
      </c>
      <c r="BC111" s="78" t="str">
        <f>REPLACE(INDEX(GroupVertices[Group],MATCH(Edges[[#This Row],[Vertex 2]],GroupVertices[Vertex],0)),1,1,"")</f>
        <v>3</v>
      </c>
      <c r="BD111" s="48">
        <v>1</v>
      </c>
      <c r="BE111" s="49">
        <v>8.333333333333334</v>
      </c>
      <c r="BF111" s="48">
        <v>0</v>
      </c>
      <c r="BG111" s="49">
        <v>0</v>
      </c>
      <c r="BH111" s="48">
        <v>0</v>
      </c>
      <c r="BI111" s="49">
        <v>0</v>
      </c>
      <c r="BJ111" s="48">
        <v>11</v>
      </c>
      <c r="BK111" s="49">
        <v>91.66666666666667</v>
      </c>
      <c r="BL111" s="48">
        <v>12</v>
      </c>
    </row>
    <row r="112" spans="1:64" ht="15">
      <c r="A112" s="64" t="s">
        <v>261</v>
      </c>
      <c r="B112" s="64" t="s">
        <v>268</v>
      </c>
      <c r="C112" s="65" t="s">
        <v>2887</v>
      </c>
      <c r="D112" s="66">
        <v>3</v>
      </c>
      <c r="E112" s="67" t="s">
        <v>132</v>
      </c>
      <c r="F112" s="68">
        <v>35</v>
      </c>
      <c r="G112" s="65"/>
      <c r="H112" s="69"/>
      <c r="I112" s="70"/>
      <c r="J112" s="70"/>
      <c r="K112" s="34" t="s">
        <v>65</v>
      </c>
      <c r="L112" s="77">
        <v>112</v>
      </c>
      <c r="M112" s="77"/>
      <c r="N112" s="72"/>
      <c r="O112" s="79" t="s">
        <v>300</v>
      </c>
      <c r="P112" s="81">
        <v>43513.7706712963</v>
      </c>
      <c r="Q112" s="79" t="s">
        <v>317</v>
      </c>
      <c r="R112" s="82" t="s">
        <v>485</v>
      </c>
      <c r="S112" s="79" t="s">
        <v>596</v>
      </c>
      <c r="T112" s="79" t="s">
        <v>636</v>
      </c>
      <c r="U112" s="79"/>
      <c r="V112" s="82" t="s">
        <v>787</v>
      </c>
      <c r="W112" s="81">
        <v>43513.7706712963</v>
      </c>
      <c r="X112" s="82" t="s">
        <v>876</v>
      </c>
      <c r="Y112" s="79"/>
      <c r="Z112" s="79"/>
      <c r="AA112" s="85" t="s">
        <v>1077</v>
      </c>
      <c r="AB112" s="79"/>
      <c r="AC112" s="79" t="b">
        <v>0</v>
      </c>
      <c r="AD112" s="79">
        <v>0</v>
      </c>
      <c r="AE112" s="85" t="s">
        <v>1198</v>
      </c>
      <c r="AF112" s="79" t="b">
        <v>0</v>
      </c>
      <c r="AG112" s="79" t="s">
        <v>1200</v>
      </c>
      <c r="AH112" s="79"/>
      <c r="AI112" s="85" t="s">
        <v>1198</v>
      </c>
      <c r="AJ112" s="79" t="b">
        <v>0</v>
      </c>
      <c r="AK112" s="79">
        <v>2</v>
      </c>
      <c r="AL112" s="85" t="s">
        <v>1112</v>
      </c>
      <c r="AM112" s="79" t="s">
        <v>1206</v>
      </c>
      <c r="AN112" s="79" t="b">
        <v>0</v>
      </c>
      <c r="AO112" s="85" t="s">
        <v>1112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6.25</v>
      </c>
      <c r="BF112" s="48">
        <v>0</v>
      </c>
      <c r="BG112" s="49">
        <v>0</v>
      </c>
      <c r="BH112" s="48">
        <v>0</v>
      </c>
      <c r="BI112" s="49">
        <v>0</v>
      </c>
      <c r="BJ112" s="48">
        <v>15</v>
      </c>
      <c r="BK112" s="49">
        <v>93.75</v>
      </c>
      <c r="BL112" s="48">
        <v>16</v>
      </c>
    </row>
    <row r="113" spans="1:64" ht="15">
      <c r="A113" s="64" t="s">
        <v>256</v>
      </c>
      <c r="B113" s="64" t="s">
        <v>256</v>
      </c>
      <c r="C113" s="65" t="s">
        <v>2892</v>
      </c>
      <c r="D113" s="66">
        <v>6.043478260869565</v>
      </c>
      <c r="E113" s="67" t="s">
        <v>136</v>
      </c>
      <c r="F113" s="68">
        <v>25</v>
      </c>
      <c r="G113" s="65"/>
      <c r="H113" s="69"/>
      <c r="I113" s="70"/>
      <c r="J113" s="70"/>
      <c r="K113" s="34" t="s">
        <v>65</v>
      </c>
      <c r="L113" s="77">
        <v>113</v>
      </c>
      <c r="M113" s="77"/>
      <c r="N113" s="72"/>
      <c r="O113" s="79" t="s">
        <v>176</v>
      </c>
      <c r="P113" s="81">
        <v>43502.5</v>
      </c>
      <c r="Q113" s="79" t="s">
        <v>365</v>
      </c>
      <c r="R113" s="82" t="s">
        <v>505</v>
      </c>
      <c r="S113" s="79" t="s">
        <v>611</v>
      </c>
      <c r="T113" s="79" t="s">
        <v>661</v>
      </c>
      <c r="U113" s="82" t="s">
        <v>709</v>
      </c>
      <c r="V113" s="82" t="s">
        <v>709</v>
      </c>
      <c r="W113" s="81">
        <v>43502.5</v>
      </c>
      <c r="X113" s="82" t="s">
        <v>877</v>
      </c>
      <c r="Y113" s="79"/>
      <c r="Z113" s="79"/>
      <c r="AA113" s="85" t="s">
        <v>1078</v>
      </c>
      <c r="AB113" s="79"/>
      <c r="AC113" s="79" t="b">
        <v>0</v>
      </c>
      <c r="AD113" s="79">
        <v>1</v>
      </c>
      <c r="AE113" s="85" t="s">
        <v>1198</v>
      </c>
      <c r="AF113" s="79" t="b">
        <v>0</v>
      </c>
      <c r="AG113" s="79" t="s">
        <v>1201</v>
      </c>
      <c r="AH113" s="79"/>
      <c r="AI113" s="85" t="s">
        <v>1198</v>
      </c>
      <c r="AJ113" s="79" t="b">
        <v>0</v>
      </c>
      <c r="AK113" s="79">
        <v>1</v>
      </c>
      <c r="AL113" s="85" t="s">
        <v>1198</v>
      </c>
      <c r="AM113" s="79" t="s">
        <v>1216</v>
      </c>
      <c r="AN113" s="79" t="b">
        <v>0</v>
      </c>
      <c r="AO113" s="85" t="s">
        <v>1078</v>
      </c>
      <c r="AP113" s="79" t="s">
        <v>176</v>
      </c>
      <c r="AQ113" s="79">
        <v>0</v>
      </c>
      <c r="AR113" s="79">
        <v>0</v>
      </c>
      <c r="AS113" s="79"/>
      <c r="AT113" s="79"/>
      <c r="AU113" s="79"/>
      <c r="AV113" s="79"/>
      <c r="AW113" s="79"/>
      <c r="AX113" s="79"/>
      <c r="AY113" s="79"/>
      <c r="AZ113" s="79"/>
      <c r="BA113">
        <v>11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28</v>
      </c>
      <c r="BK113" s="49">
        <v>100</v>
      </c>
      <c r="BL113" s="48">
        <v>28</v>
      </c>
    </row>
    <row r="114" spans="1:64" ht="15">
      <c r="A114" s="64" t="s">
        <v>256</v>
      </c>
      <c r="B114" s="64" t="s">
        <v>256</v>
      </c>
      <c r="C114" s="65" t="s">
        <v>2892</v>
      </c>
      <c r="D114" s="66">
        <v>6.043478260869565</v>
      </c>
      <c r="E114" s="67" t="s">
        <v>136</v>
      </c>
      <c r="F114" s="68">
        <v>25</v>
      </c>
      <c r="G114" s="65"/>
      <c r="H114" s="69"/>
      <c r="I114" s="70"/>
      <c r="J114" s="70"/>
      <c r="K114" s="34" t="s">
        <v>65</v>
      </c>
      <c r="L114" s="77">
        <v>114</v>
      </c>
      <c r="M114" s="77"/>
      <c r="N114" s="72"/>
      <c r="O114" s="79" t="s">
        <v>176</v>
      </c>
      <c r="P114" s="81">
        <v>43507.510416666664</v>
      </c>
      <c r="Q114" s="79" t="s">
        <v>366</v>
      </c>
      <c r="R114" s="82" t="s">
        <v>505</v>
      </c>
      <c r="S114" s="79" t="s">
        <v>611</v>
      </c>
      <c r="T114" s="79" t="s">
        <v>662</v>
      </c>
      <c r="U114" s="82" t="s">
        <v>710</v>
      </c>
      <c r="V114" s="82" t="s">
        <v>710</v>
      </c>
      <c r="W114" s="81">
        <v>43507.510416666664</v>
      </c>
      <c r="X114" s="82" t="s">
        <v>878</v>
      </c>
      <c r="Y114" s="79"/>
      <c r="Z114" s="79"/>
      <c r="AA114" s="85" t="s">
        <v>1079</v>
      </c>
      <c r="AB114" s="79"/>
      <c r="AC114" s="79" t="b">
        <v>0</v>
      </c>
      <c r="AD114" s="79">
        <v>1</v>
      </c>
      <c r="AE114" s="85" t="s">
        <v>1198</v>
      </c>
      <c r="AF114" s="79" t="b">
        <v>0</v>
      </c>
      <c r="AG114" s="79" t="s">
        <v>1201</v>
      </c>
      <c r="AH114" s="79"/>
      <c r="AI114" s="85" t="s">
        <v>1198</v>
      </c>
      <c r="AJ114" s="79" t="b">
        <v>0</v>
      </c>
      <c r="AK114" s="79">
        <v>0</v>
      </c>
      <c r="AL114" s="85" t="s">
        <v>1198</v>
      </c>
      <c r="AM114" s="79" t="s">
        <v>1216</v>
      </c>
      <c r="AN114" s="79" t="b">
        <v>0</v>
      </c>
      <c r="AO114" s="85" t="s">
        <v>1079</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34</v>
      </c>
      <c r="BK114" s="49">
        <v>100</v>
      </c>
      <c r="BL114" s="48">
        <v>34</v>
      </c>
    </row>
    <row r="115" spans="1:64" ht="15">
      <c r="A115" s="64" t="s">
        <v>256</v>
      </c>
      <c r="B115" s="64" t="s">
        <v>256</v>
      </c>
      <c r="C115" s="65" t="s">
        <v>2892</v>
      </c>
      <c r="D115" s="66">
        <v>6.043478260869565</v>
      </c>
      <c r="E115" s="67" t="s">
        <v>136</v>
      </c>
      <c r="F115" s="68">
        <v>25</v>
      </c>
      <c r="G115" s="65"/>
      <c r="H115" s="69"/>
      <c r="I115" s="70"/>
      <c r="J115" s="70"/>
      <c r="K115" s="34" t="s">
        <v>65</v>
      </c>
      <c r="L115" s="77">
        <v>115</v>
      </c>
      <c r="M115" s="77"/>
      <c r="N115" s="72"/>
      <c r="O115" s="79" t="s">
        <v>176</v>
      </c>
      <c r="P115" s="81">
        <v>43510.395833333336</v>
      </c>
      <c r="Q115" s="79" t="s">
        <v>367</v>
      </c>
      <c r="R115" s="82" t="s">
        <v>505</v>
      </c>
      <c r="S115" s="79" t="s">
        <v>611</v>
      </c>
      <c r="T115" s="79" t="s">
        <v>663</v>
      </c>
      <c r="U115" s="82" t="s">
        <v>711</v>
      </c>
      <c r="V115" s="82" t="s">
        <v>711</v>
      </c>
      <c r="W115" s="81">
        <v>43510.395833333336</v>
      </c>
      <c r="X115" s="82" t="s">
        <v>879</v>
      </c>
      <c r="Y115" s="79"/>
      <c r="Z115" s="79"/>
      <c r="AA115" s="85" t="s">
        <v>1080</v>
      </c>
      <c r="AB115" s="79"/>
      <c r="AC115" s="79" t="b">
        <v>0</v>
      </c>
      <c r="AD115" s="79">
        <v>0</v>
      </c>
      <c r="AE115" s="85" t="s">
        <v>1198</v>
      </c>
      <c r="AF115" s="79" t="b">
        <v>0</v>
      </c>
      <c r="AG115" s="79" t="s">
        <v>1201</v>
      </c>
      <c r="AH115" s="79"/>
      <c r="AI115" s="85" t="s">
        <v>1198</v>
      </c>
      <c r="AJ115" s="79" t="b">
        <v>0</v>
      </c>
      <c r="AK115" s="79">
        <v>0</v>
      </c>
      <c r="AL115" s="85" t="s">
        <v>1198</v>
      </c>
      <c r="AM115" s="79" t="s">
        <v>1216</v>
      </c>
      <c r="AN115" s="79" t="b">
        <v>0</v>
      </c>
      <c r="AO115" s="85" t="s">
        <v>1080</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30</v>
      </c>
      <c r="BK115" s="49">
        <v>100</v>
      </c>
      <c r="BL115" s="48">
        <v>30</v>
      </c>
    </row>
    <row r="116" spans="1:64" ht="15">
      <c r="A116" s="64" t="s">
        <v>256</v>
      </c>
      <c r="B116" s="64" t="s">
        <v>256</v>
      </c>
      <c r="C116" s="65" t="s">
        <v>2892</v>
      </c>
      <c r="D116" s="66">
        <v>6.043478260869565</v>
      </c>
      <c r="E116" s="67" t="s">
        <v>136</v>
      </c>
      <c r="F116" s="68">
        <v>25</v>
      </c>
      <c r="G116" s="65"/>
      <c r="H116" s="69"/>
      <c r="I116" s="70"/>
      <c r="J116" s="70"/>
      <c r="K116" s="34" t="s">
        <v>65</v>
      </c>
      <c r="L116" s="77">
        <v>116</v>
      </c>
      <c r="M116" s="77"/>
      <c r="N116" s="72"/>
      <c r="O116" s="79" t="s">
        <v>176</v>
      </c>
      <c r="P116" s="81">
        <v>43512.3125462963</v>
      </c>
      <c r="Q116" s="79" t="s">
        <v>368</v>
      </c>
      <c r="R116" s="79"/>
      <c r="S116" s="79"/>
      <c r="T116" s="79" t="s">
        <v>656</v>
      </c>
      <c r="U116" s="82" t="s">
        <v>712</v>
      </c>
      <c r="V116" s="82" t="s">
        <v>712</v>
      </c>
      <c r="W116" s="81">
        <v>43512.3125462963</v>
      </c>
      <c r="X116" s="82" t="s">
        <v>880</v>
      </c>
      <c r="Y116" s="79"/>
      <c r="Z116" s="79"/>
      <c r="AA116" s="85" t="s">
        <v>1081</v>
      </c>
      <c r="AB116" s="79"/>
      <c r="AC116" s="79" t="b">
        <v>0</v>
      </c>
      <c r="AD116" s="79">
        <v>6</v>
      </c>
      <c r="AE116" s="85" t="s">
        <v>1198</v>
      </c>
      <c r="AF116" s="79" t="b">
        <v>0</v>
      </c>
      <c r="AG116" s="79" t="s">
        <v>1201</v>
      </c>
      <c r="AH116" s="79"/>
      <c r="AI116" s="85" t="s">
        <v>1198</v>
      </c>
      <c r="AJ116" s="79" t="b">
        <v>0</v>
      </c>
      <c r="AK116" s="79">
        <v>1</v>
      </c>
      <c r="AL116" s="85" t="s">
        <v>1198</v>
      </c>
      <c r="AM116" s="79" t="s">
        <v>1206</v>
      </c>
      <c r="AN116" s="79" t="b">
        <v>0</v>
      </c>
      <c r="AO116" s="85" t="s">
        <v>1081</v>
      </c>
      <c r="AP116" s="79" t="s">
        <v>176</v>
      </c>
      <c r="AQ116" s="79">
        <v>0</v>
      </c>
      <c r="AR116" s="79">
        <v>0</v>
      </c>
      <c r="AS116" s="79" t="s">
        <v>1222</v>
      </c>
      <c r="AT116" s="79" t="s">
        <v>1223</v>
      </c>
      <c r="AU116" s="79" t="s">
        <v>1224</v>
      </c>
      <c r="AV116" s="79" t="s">
        <v>1226</v>
      </c>
      <c r="AW116" s="79" t="s">
        <v>1228</v>
      </c>
      <c r="AX116" s="79" t="s">
        <v>1226</v>
      </c>
      <c r="AY116" s="79" t="s">
        <v>1231</v>
      </c>
      <c r="AZ116" s="82" t="s">
        <v>1233</v>
      </c>
      <c r="BA116">
        <v>11</v>
      </c>
      <c r="BB116" s="78" t="str">
        <f>REPLACE(INDEX(GroupVertices[Group],MATCH(Edges[[#This Row],[Vertex 1]],GroupVertices[Vertex],0)),1,1,"")</f>
        <v>2</v>
      </c>
      <c r="BC116" s="78" t="str">
        <f>REPLACE(INDEX(GroupVertices[Group],MATCH(Edges[[#This Row],[Vertex 2]],GroupVertices[Vertex],0)),1,1,"")</f>
        <v>2</v>
      </c>
      <c r="BD116" s="48">
        <v>0</v>
      </c>
      <c r="BE116" s="49">
        <v>0</v>
      </c>
      <c r="BF116" s="48">
        <v>1</v>
      </c>
      <c r="BG116" s="49">
        <v>3.4482758620689653</v>
      </c>
      <c r="BH116" s="48">
        <v>0</v>
      </c>
      <c r="BI116" s="49">
        <v>0</v>
      </c>
      <c r="BJ116" s="48">
        <v>28</v>
      </c>
      <c r="BK116" s="49">
        <v>96.55172413793103</v>
      </c>
      <c r="BL116" s="48">
        <v>29</v>
      </c>
    </row>
    <row r="117" spans="1:64" ht="15">
      <c r="A117" s="64" t="s">
        <v>256</v>
      </c>
      <c r="B117" s="64" t="s">
        <v>268</v>
      </c>
      <c r="C117" s="65" t="s">
        <v>2887</v>
      </c>
      <c r="D117" s="66">
        <v>3</v>
      </c>
      <c r="E117" s="67" t="s">
        <v>132</v>
      </c>
      <c r="F117" s="68">
        <v>35</v>
      </c>
      <c r="G117" s="65"/>
      <c r="H117" s="69"/>
      <c r="I117" s="70"/>
      <c r="J117" s="70"/>
      <c r="K117" s="34" t="s">
        <v>65</v>
      </c>
      <c r="L117" s="77">
        <v>117</v>
      </c>
      <c r="M117" s="77"/>
      <c r="N117" s="72"/>
      <c r="O117" s="79" t="s">
        <v>300</v>
      </c>
      <c r="P117" s="81">
        <v>43512.37232638889</v>
      </c>
      <c r="Q117" s="79" t="s">
        <v>369</v>
      </c>
      <c r="R117" s="79"/>
      <c r="S117" s="79"/>
      <c r="T117" s="79" t="s">
        <v>656</v>
      </c>
      <c r="U117" s="82" t="s">
        <v>713</v>
      </c>
      <c r="V117" s="82" t="s">
        <v>713</v>
      </c>
      <c r="W117" s="81">
        <v>43512.37232638889</v>
      </c>
      <c r="X117" s="82" t="s">
        <v>881</v>
      </c>
      <c r="Y117" s="79"/>
      <c r="Z117" s="79"/>
      <c r="AA117" s="85" t="s">
        <v>1082</v>
      </c>
      <c r="AB117" s="79"/>
      <c r="AC117" s="79" t="b">
        <v>0</v>
      </c>
      <c r="AD117" s="79">
        <v>3</v>
      </c>
      <c r="AE117" s="85" t="s">
        <v>1198</v>
      </c>
      <c r="AF117" s="79" t="b">
        <v>0</v>
      </c>
      <c r="AG117" s="79" t="s">
        <v>1201</v>
      </c>
      <c r="AH117" s="79"/>
      <c r="AI117" s="85" t="s">
        <v>1198</v>
      </c>
      <c r="AJ117" s="79" t="b">
        <v>0</v>
      </c>
      <c r="AK117" s="79">
        <v>2</v>
      </c>
      <c r="AL117" s="85" t="s">
        <v>1198</v>
      </c>
      <c r="AM117" s="79" t="s">
        <v>1206</v>
      </c>
      <c r="AN117" s="79" t="b">
        <v>0</v>
      </c>
      <c r="AO117" s="85" t="s">
        <v>1082</v>
      </c>
      <c r="AP117" s="79" t="s">
        <v>176</v>
      </c>
      <c r="AQ117" s="79">
        <v>0</v>
      </c>
      <c r="AR117" s="79">
        <v>0</v>
      </c>
      <c r="AS117" s="79" t="s">
        <v>1222</v>
      </c>
      <c r="AT117" s="79" t="s">
        <v>1223</v>
      </c>
      <c r="AU117" s="79" t="s">
        <v>1224</v>
      </c>
      <c r="AV117" s="79" t="s">
        <v>1226</v>
      </c>
      <c r="AW117" s="79" t="s">
        <v>1228</v>
      </c>
      <c r="AX117" s="79" t="s">
        <v>1226</v>
      </c>
      <c r="AY117" s="79" t="s">
        <v>1231</v>
      </c>
      <c r="AZ117" s="82" t="s">
        <v>1233</v>
      </c>
      <c r="BA117">
        <v>1</v>
      </c>
      <c r="BB117" s="78" t="str">
        <f>REPLACE(INDEX(GroupVertices[Group],MATCH(Edges[[#This Row],[Vertex 1]],GroupVertices[Vertex],0)),1,1,"")</f>
        <v>2</v>
      </c>
      <c r="BC117" s="78" t="str">
        <f>REPLACE(INDEX(GroupVertices[Group],MATCH(Edges[[#This Row],[Vertex 2]],GroupVertices[Vertex],0)),1,1,"")</f>
        <v>1</v>
      </c>
      <c r="BD117" s="48">
        <v>1</v>
      </c>
      <c r="BE117" s="49">
        <v>2.7027027027027026</v>
      </c>
      <c r="BF117" s="48">
        <v>0</v>
      </c>
      <c r="BG117" s="49">
        <v>0</v>
      </c>
      <c r="BH117" s="48">
        <v>0</v>
      </c>
      <c r="BI117" s="49">
        <v>0</v>
      </c>
      <c r="BJ117" s="48">
        <v>36</v>
      </c>
      <c r="BK117" s="49">
        <v>97.29729729729729</v>
      </c>
      <c r="BL117" s="48">
        <v>37</v>
      </c>
    </row>
    <row r="118" spans="1:64" ht="15">
      <c r="A118" s="64" t="s">
        <v>256</v>
      </c>
      <c r="B118" s="64" t="s">
        <v>256</v>
      </c>
      <c r="C118" s="65" t="s">
        <v>2892</v>
      </c>
      <c r="D118" s="66">
        <v>6.043478260869565</v>
      </c>
      <c r="E118" s="67" t="s">
        <v>136</v>
      </c>
      <c r="F118" s="68">
        <v>25</v>
      </c>
      <c r="G118" s="65"/>
      <c r="H118" s="69"/>
      <c r="I118" s="70"/>
      <c r="J118" s="70"/>
      <c r="K118" s="34" t="s">
        <v>65</v>
      </c>
      <c r="L118" s="77">
        <v>118</v>
      </c>
      <c r="M118" s="77"/>
      <c r="N118" s="72"/>
      <c r="O118" s="79" t="s">
        <v>176</v>
      </c>
      <c r="P118" s="81">
        <v>43512.38317129629</v>
      </c>
      <c r="Q118" s="79" t="s">
        <v>370</v>
      </c>
      <c r="R118" s="79"/>
      <c r="S118" s="79"/>
      <c r="T118" s="79" t="s">
        <v>656</v>
      </c>
      <c r="U118" s="82" t="s">
        <v>714</v>
      </c>
      <c r="V118" s="82" t="s">
        <v>714</v>
      </c>
      <c r="W118" s="81">
        <v>43512.38317129629</v>
      </c>
      <c r="X118" s="82" t="s">
        <v>882</v>
      </c>
      <c r="Y118" s="79"/>
      <c r="Z118" s="79"/>
      <c r="AA118" s="85" t="s">
        <v>1083</v>
      </c>
      <c r="AB118" s="79"/>
      <c r="AC118" s="79" t="b">
        <v>0</v>
      </c>
      <c r="AD118" s="79">
        <v>2</v>
      </c>
      <c r="AE118" s="85" t="s">
        <v>1198</v>
      </c>
      <c r="AF118" s="79" t="b">
        <v>0</v>
      </c>
      <c r="AG118" s="79" t="s">
        <v>1201</v>
      </c>
      <c r="AH118" s="79"/>
      <c r="AI118" s="85" t="s">
        <v>1198</v>
      </c>
      <c r="AJ118" s="79" t="b">
        <v>0</v>
      </c>
      <c r="AK118" s="79">
        <v>0</v>
      </c>
      <c r="AL118" s="85" t="s">
        <v>1198</v>
      </c>
      <c r="AM118" s="79" t="s">
        <v>1206</v>
      </c>
      <c r="AN118" s="79" t="b">
        <v>0</v>
      </c>
      <c r="AO118" s="85" t="s">
        <v>1083</v>
      </c>
      <c r="AP118" s="79" t="s">
        <v>176</v>
      </c>
      <c r="AQ118" s="79">
        <v>0</v>
      </c>
      <c r="AR118" s="79">
        <v>0</v>
      </c>
      <c r="AS118" s="79" t="s">
        <v>1222</v>
      </c>
      <c r="AT118" s="79" t="s">
        <v>1223</v>
      </c>
      <c r="AU118" s="79" t="s">
        <v>1224</v>
      </c>
      <c r="AV118" s="79" t="s">
        <v>1226</v>
      </c>
      <c r="AW118" s="79" t="s">
        <v>1228</v>
      </c>
      <c r="AX118" s="79" t="s">
        <v>1226</v>
      </c>
      <c r="AY118" s="79" t="s">
        <v>1231</v>
      </c>
      <c r="AZ118" s="82" t="s">
        <v>1233</v>
      </c>
      <c r="BA118">
        <v>11</v>
      </c>
      <c r="BB118" s="78" t="str">
        <f>REPLACE(INDEX(GroupVertices[Group],MATCH(Edges[[#This Row],[Vertex 1]],GroupVertices[Vertex],0)),1,1,"")</f>
        <v>2</v>
      </c>
      <c r="BC118" s="78" t="str">
        <f>REPLACE(INDEX(GroupVertices[Group],MATCH(Edges[[#This Row],[Vertex 2]],GroupVertices[Vertex],0)),1,1,"")</f>
        <v>2</v>
      </c>
      <c r="BD118" s="48">
        <v>1</v>
      </c>
      <c r="BE118" s="49">
        <v>3.3333333333333335</v>
      </c>
      <c r="BF118" s="48">
        <v>0</v>
      </c>
      <c r="BG118" s="49">
        <v>0</v>
      </c>
      <c r="BH118" s="48">
        <v>0</v>
      </c>
      <c r="BI118" s="49">
        <v>0</v>
      </c>
      <c r="BJ118" s="48">
        <v>29</v>
      </c>
      <c r="BK118" s="49">
        <v>96.66666666666667</v>
      </c>
      <c r="BL118" s="48">
        <v>30</v>
      </c>
    </row>
    <row r="119" spans="1:64" ht="15">
      <c r="A119" s="64" t="s">
        <v>256</v>
      </c>
      <c r="B119" s="64" t="s">
        <v>256</v>
      </c>
      <c r="C119" s="65" t="s">
        <v>2892</v>
      </c>
      <c r="D119" s="66">
        <v>6.043478260869565</v>
      </c>
      <c r="E119" s="67" t="s">
        <v>136</v>
      </c>
      <c r="F119" s="68">
        <v>25</v>
      </c>
      <c r="G119" s="65"/>
      <c r="H119" s="69"/>
      <c r="I119" s="70"/>
      <c r="J119" s="70"/>
      <c r="K119" s="34" t="s">
        <v>65</v>
      </c>
      <c r="L119" s="77">
        <v>119</v>
      </c>
      <c r="M119" s="77"/>
      <c r="N119" s="72"/>
      <c r="O119" s="79" t="s">
        <v>176</v>
      </c>
      <c r="P119" s="81">
        <v>43512.39699074074</v>
      </c>
      <c r="Q119" s="79" t="s">
        <v>371</v>
      </c>
      <c r="R119" s="79"/>
      <c r="S119" s="79"/>
      <c r="T119" s="79" t="s">
        <v>656</v>
      </c>
      <c r="U119" s="82" t="s">
        <v>715</v>
      </c>
      <c r="V119" s="82" t="s">
        <v>715</v>
      </c>
      <c r="W119" s="81">
        <v>43512.39699074074</v>
      </c>
      <c r="X119" s="82" t="s">
        <v>883</v>
      </c>
      <c r="Y119" s="79"/>
      <c r="Z119" s="79"/>
      <c r="AA119" s="85" t="s">
        <v>1084</v>
      </c>
      <c r="AB119" s="79"/>
      <c r="AC119" s="79" t="b">
        <v>0</v>
      </c>
      <c r="AD119" s="79">
        <v>3</v>
      </c>
      <c r="AE119" s="85" t="s">
        <v>1198</v>
      </c>
      <c r="AF119" s="79" t="b">
        <v>0</v>
      </c>
      <c r="AG119" s="79" t="s">
        <v>1200</v>
      </c>
      <c r="AH119" s="79"/>
      <c r="AI119" s="85" t="s">
        <v>1198</v>
      </c>
      <c r="AJ119" s="79" t="b">
        <v>0</v>
      </c>
      <c r="AK119" s="79">
        <v>0</v>
      </c>
      <c r="AL119" s="85" t="s">
        <v>1198</v>
      </c>
      <c r="AM119" s="79" t="s">
        <v>1206</v>
      </c>
      <c r="AN119" s="79" t="b">
        <v>0</v>
      </c>
      <c r="AO119" s="85" t="s">
        <v>1084</v>
      </c>
      <c r="AP119" s="79" t="s">
        <v>176</v>
      </c>
      <c r="AQ119" s="79">
        <v>0</v>
      </c>
      <c r="AR119" s="79">
        <v>0</v>
      </c>
      <c r="AS119" s="79" t="s">
        <v>1222</v>
      </c>
      <c r="AT119" s="79" t="s">
        <v>1223</v>
      </c>
      <c r="AU119" s="79" t="s">
        <v>1224</v>
      </c>
      <c r="AV119" s="79" t="s">
        <v>1226</v>
      </c>
      <c r="AW119" s="79" t="s">
        <v>1228</v>
      </c>
      <c r="AX119" s="79" t="s">
        <v>1226</v>
      </c>
      <c r="AY119" s="79" t="s">
        <v>1231</v>
      </c>
      <c r="AZ119" s="82" t="s">
        <v>1233</v>
      </c>
      <c r="BA119">
        <v>11</v>
      </c>
      <c r="BB119" s="78" t="str">
        <f>REPLACE(INDEX(GroupVertices[Group],MATCH(Edges[[#This Row],[Vertex 1]],GroupVertices[Vertex],0)),1,1,"")</f>
        <v>2</v>
      </c>
      <c r="BC119" s="78" t="str">
        <f>REPLACE(INDEX(GroupVertices[Group],MATCH(Edges[[#This Row],[Vertex 2]],GroupVertices[Vertex],0)),1,1,"")</f>
        <v>2</v>
      </c>
      <c r="BD119" s="48">
        <v>1</v>
      </c>
      <c r="BE119" s="49">
        <v>3.8461538461538463</v>
      </c>
      <c r="BF119" s="48">
        <v>0</v>
      </c>
      <c r="BG119" s="49">
        <v>0</v>
      </c>
      <c r="BH119" s="48">
        <v>0</v>
      </c>
      <c r="BI119" s="49">
        <v>0</v>
      </c>
      <c r="BJ119" s="48">
        <v>25</v>
      </c>
      <c r="BK119" s="49">
        <v>96.15384615384616</v>
      </c>
      <c r="BL119" s="48">
        <v>26</v>
      </c>
    </row>
    <row r="120" spans="1:64" ht="15">
      <c r="A120" s="64" t="s">
        <v>256</v>
      </c>
      <c r="B120" s="64" t="s">
        <v>256</v>
      </c>
      <c r="C120" s="65" t="s">
        <v>2892</v>
      </c>
      <c r="D120" s="66">
        <v>6.043478260869565</v>
      </c>
      <c r="E120" s="67" t="s">
        <v>136</v>
      </c>
      <c r="F120" s="68">
        <v>25</v>
      </c>
      <c r="G120" s="65"/>
      <c r="H120" s="69"/>
      <c r="I120" s="70"/>
      <c r="J120" s="70"/>
      <c r="K120" s="34" t="s">
        <v>65</v>
      </c>
      <c r="L120" s="77">
        <v>120</v>
      </c>
      <c r="M120" s="77"/>
      <c r="N120" s="72"/>
      <c r="O120" s="79" t="s">
        <v>176</v>
      </c>
      <c r="P120" s="81">
        <v>43512.425358796296</v>
      </c>
      <c r="Q120" s="79" t="s">
        <v>372</v>
      </c>
      <c r="R120" s="79"/>
      <c r="S120" s="79"/>
      <c r="T120" s="79" t="s">
        <v>656</v>
      </c>
      <c r="U120" s="82" t="s">
        <v>716</v>
      </c>
      <c r="V120" s="82" t="s">
        <v>716</v>
      </c>
      <c r="W120" s="81">
        <v>43512.425358796296</v>
      </c>
      <c r="X120" s="82" t="s">
        <v>884</v>
      </c>
      <c r="Y120" s="79"/>
      <c r="Z120" s="79"/>
      <c r="AA120" s="85" t="s">
        <v>1085</v>
      </c>
      <c r="AB120" s="79"/>
      <c r="AC120" s="79" t="b">
        <v>0</v>
      </c>
      <c r="AD120" s="79">
        <v>2</v>
      </c>
      <c r="AE120" s="85" t="s">
        <v>1198</v>
      </c>
      <c r="AF120" s="79" t="b">
        <v>0</v>
      </c>
      <c r="AG120" s="79" t="s">
        <v>1201</v>
      </c>
      <c r="AH120" s="79"/>
      <c r="AI120" s="85" t="s">
        <v>1198</v>
      </c>
      <c r="AJ120" s="79" t="b">
        <v>0</v>
      </c>
      <c r="AK120" s="79">
        <v>1</v>
      </c>
      <c r="AL120" s="85" t="s">
        <v>1198</v>
      </c>
      <c r="AM120" s="79" t="s">
        <v>1206</v>
      </c>
      <c r="AN120" s="79" t="b">
        <v>0</v>
      </c>
      <c r="AO120" s="85" t="s">
        <v>1085</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2</v>
      </c>
      <c r="BC120" s="78" t="str">
        <f>REPLACE(INDEX(GroupVertices[Group],MATCH(Edges[[#This Row],[Vertex 2]],GroupVertices[Vertex],0)),1,1,"")</f>
        <v>2</v>
      </c>
      <c r="BD120" s="48">
        <v>0</v>
      </c>
      <c r="BE120" s="49">
        <v>0</v>
      </c>
      <c r="BF120" s="48">
        <v>1</v>
      </c>
      <c r="BG120" s="49">
        <v>2.4390243902439024</v>
      </c>
      <c r="BH120" s="48">
        <v>0</v>
      </c>
      <c r="BI120" s="49">
        <v>0</v>
      </c>
      <c r="BJ120" s="48">
        <v>40</v>
      </c>
      <c r="BK120" s="49">
        <v>97.5609756097561</v>
      </c>
      <c r="BL120" s="48">
        <v>41</v>
      </c>
    </row>
    <row r="121" spans="1:64" ht="15">
      <c r="A121" s="64" t="s">
        <v>256</v>
      </c>
      <c r="B121" s="64" t="s">
        <v>256</v>
      </c>
      <c r="C121" s="65" t="s">
        <v>2892</v>
      </c>
      <c r="D121" s="66">
        <v>6.043478260869565</v>
      </c>
      <c r="E121" s="67" t="s">
        <v>136</v>
      </c>
      <c r="F121" s="68">
        <v>25</v>
      </c>
      <c r="G121" s="65"/>
      <c r="H121" s="69"/>
      <c r="I121" s="70"/>
      <c r="J121" s="70"/>
      <c r="K121" s="34" t="s">
        <v>65</v>
      </c>
      <c r="L121" s="77">
        <v>121</v>
      </c>
      <c r="M121" s="77"/>
      <c r="N121" s="72"/>
      <c r="O121" s="79" t="s">
        <v>176</v>
      </c>
      <c r="P121" s="81">
        <v>43512.431805555556</v>
      </c>
      <c r="Q121" s="79" t="s">
        <v>373</v>
      </c>
      <c r="R121" s="79"/>
      <c r="S121" s="79"/>
      <c r="T121" s="79" t="s">
        <v>664</v>
      </c>
      <c r="U121" s="82" t="s">
        <v>717</v>
      </c>
      <c r="V121" s="82" t="s">
        <v>717</v>
      </c>
      <c r="W121" s="81">
        <v>43512.431805555556</v>
      </c>
      <c r="X121" s="82" t="s">
        <v>885</v>
      </c>
      <c r="Y121" s="79"/>
      <c r="Z121" s="79"/>
      <c r="AA121" s="85" t="s">
        <v>1086</v>
      </c>
      <c r="AB121" s="79"/>
      <c r="AC121" s="79" t="b">
        <v>0</v>
      </c>
      <c r="AD121" s="79">
        <v>12</v>
      </c>
      <c r="AE121" s="85" t="s">
        <v>1198</v>
      </c>
      <c r="AF121" s="79" t="b">
        <v>0</v>
      </c>
      <c r="AG121" s="79" t="s">
        <v>1201</v>
      </c>
      <c r="AH121" s="79"/>
      <c r="AI121" s="85" t="s">
        <v>1198</v>
      </c>
      <c r="AJ121" s="79" t="b">
        <v>0</v>
      </c>
      <c r="AK121" s="79">
        <v>2</v>
      </c>
      <c r="AL121" s="85" t="s">
        <v>1198</v>
      </c>
      <c r="AM121" s="79" t="s">
        <v>1206</v>
      </c>
      <c r="AN121" s="79" t="b">
        <v>0</v>
      </c>
      <c r="AO121" s="85" t="s">
        <v>1086</v>
      </c>
      <c r="AP121" s="79" t="s">
        <v>176</v>
      </c>
      <c r="AQ121" s="79">
        <v>0</v>
      </c>
      <c r="AR121" s="79">
        <v>0</v>
      </c>
      <c r="AS121" s="79" t="s">
        <v>1222</v>
      </c>
      <c r="AT121" s="79" t="s">
        <v>1223</v>
      </c>
      <c r="AU121" s="79" t="s">
        <v>1224</v>
      </c>
      <c r="AV121" s="79" t="s">
        <v>1226</v>
      </c>
      <c r="AW121" s="79" t="s">
        <v>1228</v>
      </c>
      <c r="AX121" s="79" t="s">
        <v>1226</v>
      </c>
      <c r="AY121" s="79" t="s">
        <v>1231</v>
      </c>
      <c r="AZ121" s="82" t="s">
        <v>1233</v>
      </c>
      <c r="BA121">
        <v>11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32</v>
      </c>
      <c r="BK121" s="49">
        <v>100</v>
      </c>
      <c r="BL121" s="48">
        <v>32</v>
      </c>
    </row>
    <row r="122" spans="1:64" ht="15">
      <c r="A122" s="64" t="s">
        <v>256</v>
      </c>
      <c r="B122" s="64" t="s">
        <v>256</v>
      </c>
      <c r="C122" s="65" t="s">
        <v>2892</v>
      </c>
      <c r="D122" s="66">
        <v>6.043478260869565</v>
      </c>
      <c r="E122" s="67" t="s">
        <v>136</v>
      </c>
      <c r="F122" s="68">
        <v>25</v>
      </c>
      <c r="G122" s="65"/>
      <c r="H122" s="69"/>
      <c r="I122" s="70"/>
      <c r="J122" s="70"/>
      <c r="K122" s="34" t="s">
        <v>65</v>
      </c>
      <c r="L122" s="77">
        <v>122</v>
      </c>
      <c r="M122" s="77"/>
      <c r="N122" s="72"/>
      <c r="O122" s="79" t="s">
        <v>176</v>
      </c>
      <c r="P122" s="81">
        <v>43512.50876157408</v>
      </c>
      <c r="Q122" s="79" t="s">
        <v>374</v>
      </c>
      <c r="R122" s="79"/>
      <c r="S122" s="79"/>
      <c r="T122" s="79" t="s">
        <v>665</v>
      </c>
      <c r="U122" s="82" t="s">
        <v>718</v>
      </c>
      <c r="V122" s="82" t="s">
        <v>718</v>
      </c>
      <c r="W122" s="81">
        <v>43512.50876157408</v>
      </c>
      <c r="X122" s="82" t="s">
        <v>886</v>
      </c>
      <c r="Y122" s="79"/>
      <c r="Z122" s="79"/>
      <c r="AA122" s="85" t="s">
        <v>1087</v>
      </c>
      <c r="AB122" s="79"/>
      <c r="AC122" s="79" t="b">
        <v>0</v>
      </c>
      <c r="AD122" s="79">
        <v>1</v>
      </c>
      <c r="AE122" s="85" t="s">
        <v>1198</v>
      </c>
      <c r="AF122" s="79" t="b">
        <v>0</v>
      </c>
      <c r="AG122" s="79" t="s">
        <v>1201</v>
      </c>
      <c r="AH122" s="79"/>
      <c r="AI122" s="85" t="s">
        <v>1198</v>
      </c>
      <c r="AJ122" s="79" t="b">
        <v>0</v>
      </c>
      <c r="AK122" s="79">
        <v>0</v>
      </c>
      <c r="AL122" s="85" t="s">
        <v>1198</v>
      </c>
      <c r="AM122" s="79" t="s">
        <v>1206</v>
      </c>
      <c r="AN122" s="79" t="b">
        <v>0</v>
      </c>
      <c r="AO122" s="85" t="s">
        <v>1087</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31</v>
      </c>
      <c r="BK122" s="49">
        <v>100</v>
      </c>
      <c r="BL122" s="48">
        <v>31</v>
      </c>
    </row>
    <row r="123" spans="1:64" ht="15">
      <c r="A123" s="64" t="s">
        <v>256</v>
      </c>
      <c r="B123" s="64" t="s">
        <v>256</v>
      </c>
      <c r="C123" s="65" t="s">
        <v>2892</v>
      </c>
      <c r="D123" s="66">
        <v>6.043478260869565</v>
      </c>
      <c r="E123" s="67" t="s">
        <v>136</v>
      </c>
      <c r="F123" s="68">
        <v>25</v>
      </c>
      <c r="G123" s="65"/>
      <c r="H123" s="69"/>
      <c r="I123" s="70"/>
      <c r="J123" s="70"/>
      <c r="K123" s="34" t="s">
        <v>65</v>
      </c>
      <c r="L123" s="77">
        <v>123</v>
      </c>
      <c r="M123" s="77"/>
      <c r="N123" s="72"/>
      <c r="O123" s="79" t="s">
        <v>176</v>
      </c>
      <c r="P123" s="81">
        <v>43512.54375</v>
      </c>
      <c r="Q123" s="79" t="s">
        <v>375</v>
      </c>
      <c r="R123" s="79"/>
      <c r="S123" s="79"/>
      <c r="T123" s="79" t="s">
        <v>656</v>
      </c>
      <c r="U123" s="82" t="s">
        <v>719</v>
      </c>
      <c r="V123" s="82" t="s">
        <v>719</v>
      </c>
      <c r="W123" s="81">
        <v>43512.54375</v>
      </c>
      <c r="X123" s="82" t="s">
        <v>887</v>
      </c>
      <c r="Y123" s="79"/>
      <c r="Z123" s="79"/>
      <c r="AA123" s="85" t="s">
        <v>1088</v>
      </c>
      <c r="AB123" s="79"/>
      <c r="AC123" s="79" t="b">
        <v>0</v>
      </c>
      <c r="AD123" s="79">
        <v>3</v>
      </c>
      <c r="AE123" s="85" t="s">
        <v>1198</v>
      </c>
      <c r="AF123" s="79" t="b">
        <v>0</v>
      </c>
      <c r="AG123" s="79" t="s">
        <v>1201</v>
      </c>
      <c r="AH123" s="79"/>
      <c r="AI123" s="85" t="s">
        <v>1198</v>
      </c>
      <c r="AJ123" s="79" t="b">
        <v>0</v>
      </c>
      <c r="AK123" s="79">
        <v>1</v>
      </c>
      <c r="AL123" s="85" t="s">
        <v>1198</v>
      </c>
      <c r="AM123" s="79" t="s">
        <v>1206</v>
      </c>
      <c r="AN123" s="79" t="b">
        <v>0</v>
      </c>
      <c r="AO123" s="85" t="s">
        <v>1088</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2</v>
      </c>
      <c r="BC123" s="78" t="str">
        <f>REPLACE(INDEX(GroupVertices[Group],MATCH(Edges[[#This Row],[Vertex 2]],GroupVertices[Vertex],0)),1,1,"")</f>
        <v>2</v>
      </c>
      <c r="BD123" s="48">
        <v>1</v>
      </c>
      <c r="BE123" s="49">
        <v>3.225806451612903</v>
      </c>
      <c r="BF123" s="48">
        <v>0</v>
      </c>
      <c r="BG123" s="49">
        <v>0</v>
      </c>
      <c r="BH123" s="48">
        <v>0</v>
      </c>
      <c r="BI123" s="49">
        <v>0</v>
      </c>
      <c r="BJ123" s="48">
        <v>30</v>
      </c>
      <c r="BK123" s="49">
        <v>96.7741935483871</v>
      </c>
      <c r="BL123" s="48">
        <v>31</v>
      </c>
    </row>
    <row r="124" spans="1:64" ht="15">
      <c r="A124" s="64" t="s">
        <v>256</v>
      </c>
      <c r="B124" s="64" t="s">
        <v>256</v>
      </c>
      <c r="C124" s="65" t="s">
        <v>2892</v>
      </c>
      <c r="D124" s="66">
        <v>6.043478260869565</v>
      </c>
      <c r="E124" s="67" t="s">
        <v>136</v>
      </c>
      <c r="F124" s="68">
        <v>25</v>
      </c>
      <c r="G124" s="65"/>
      <c r="H124" s="69"/>
      <c r="I124" s="70"/>
      <c r="J124" s="70"/>
      <c r="K124" s="34" t="s">
        <v>65</v>
      </c>
      <c r="L124" s="77">
        <v>124</v>
      </c>
      <c r="M124" s="77"/>
      <c r="N124" s="72"/>
      <c r="O124" s="79" t="s">
        <v>176</v>
      </c>
      <c r="P124" s="81">
        <v>43512.57387731481</v>
      </c>
      <c r="Q124" s="79" t="s">
        <v>376</v>
      </c>
      <c r="R124" s="79"/>
      <c r="S124" s="79"/>
      <c r="T124" s="79" t="s">
        <v>656</v>
      </c>
      <c r="U124" s="82" t="s">
        <v>720</v>
      </c>
      <c r="V124" s="82" t="s">
        <v>720</v>
      </c>
      <c r="W124" s="81">
        <v>43512.57387731481</v>
      </c>
      <c r="X124" s="82" t="s">
        <v>888</v>
      </c>
      <c r="Y124" s="79"/>
      <c r="Z124" s="79"/>
      <c r="AA124" s="85" t="s">
        <v>1089</v>
      </c>
      <c r="AB124" s="79"/>
      <c r="AC124" s="79" t="b">
        <v>0</v>
      </c>
      <c r="AD124" s="79">
        <v>2</v>
      </c>
      <c r="AE124" s="85" t="s">
        <v>1198</v>
      </c>
      <c r="AF124" s="79" t="b">
        <v>0</v>
      </c>
      <c r="AG124" s="79" t="s">
        <v>1201</v>
      </c>
      <c r="AH124" s="79"/>
      <c r="AI124" s="85" t="s">
        <v>1198</v>
      </c>
      <c r="AJ124" s="79" t="b">
        <v>0</v>
      </c>
      <c r="AK124" s="79">
        <v>1</v>
      </c>
      <c r="AL124" s="85" t="s">
        <v>1198</v>
      </c>
      <c r="AM124" s="79" t="s">
        <v>1206</v>
      </c>
      <c r="AN124" s="79" t="b">
        <v>0</v>
      </c>
      <c r="AO124" s="85" t="s">
        <v>1089</v>
      </c>
      <c r="AP124" s="79" t="s">
        <v>176</v>
      </c>
      <c r="AQ124" s="79">
        <v>0</v>
      </c>
      <c r="AR124" s="79">
        <v>0</v>
      </c>
      <c r="AS124" s="79" t="s">
        <v>1222</v>
      </c>
      <c r="AT124" s="79" t="s">
        <v>1223</v>
      </c>
      <c r="AU124" s="79" t="s">
        <v>1224</v>
      </c>
      <c r="AV124" s="79" t="s">
        <v>1226</v>
      </c>
      <c r="AW124" s="79" t="s">
        <v>1228</v>
      </c>
      <c r="AX124" s="79" t="s">
        <v>1226</v>
      </c>
      <c r="AY124" s="79" t="s">
        <v>1231</v>
      </c>
      <c r="AZ124" s="82" t="s">
        <v>1233</v>
      </c>
      <c r="BA124">
        <v>11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32</v>
      </c>
      <c r="BK124" s="49">
        <v>100</v>
      </c>
      <c r="BL124" s="48">
        <v>32</v>
      </c>
    </row>
    <row r="125" spans="1:64" ht="15">
      <c r="A125" s="64" t="s">
        <v>262</v>
      </c>
      <c r="B125" s="64" t="s">
        <v>256</v>
      </c>
      <c r="C125" s="65" t="s">
        <v>2888</v>
      </c>
      <c r="D125" s="66">
        <v>3.608695652173913</v>
      </c>
      <c r="E125" s="67" t="s">
        <v>136</v>
      </c>
      <c r="F125" s="68">
        <v>33</v>
      </c>
      <c r="G125" s="65"/>
      <c r="H125" s="69"/>
      <c r="I125" s="70"/>
      <c r="J125" s="70"/>
      <c r="K125" s="34" t="s">
        <v>65</v>
      </c>
      <c r="L125" s="77">
        <v>125</v>
      </c>
      <c r="M125" s="77"/>
      <c r="N125" s="72"/>
      <c r="O125" s="79" t="s">
        <v>300</v>
      </c>
      <c r="P125" s="81">
        <v>43509.30262731481</v>
      </c>
      <c r="Q125" s="79" t="s">
        <v>377</v>
      </c>
      <c r="R125" s="82" t="s">
        <v>506</v>
      </c>
      <c r="S125" s="79" t="s">
        <v>612</v>
      </c>
      <c r="T125" s="79" t="s">
        <v>666</v>
      </c>
      <c r="U125" s="79"/>
      <c r="V125" s="82" t="s">
        <v>788</v>
      </c>
      <c r="W125" s="81">
        <v>43509.30262731481</v>
      </c>
      <c r="X125" s="82" t="s">
        <v>889</v>
      </c>
      <c r="Y125" s="79"/>
      <c r="Z125" s="79"/>
      <c r="AA125" s="85" t="s">
        <v>1090</v>
      </c>
      <c r="AB125" s="79"/>
      <c r="AC125" s="79" t="b">
        <v>0</v>
      </c>
      <c r="AD125" s="79">
        <v>3</v>
      </c>
      <c r="AE125" s="85" t="s">
        <v>1198</v>
      </c>
      <c r="AF125" s="79" t="b">
        <v>1</v>
      </c>
      <c r="AG125" s="79" t="s">
        <v>1201</v>
      </c>
      <c r="AH125" s="79"/>
      <c r="AI125" s="85" t="s">
        <v>1079</v>
      </c>
      <c r="AJ125" s="79" t="b">
        <v>0</v>
      </c>
      <c r="AK125" s="79">
        <v>3</v>
      </c>
      <c r="AL125" s="85" t="s">
        <v>1198</v>
      </c>
      <c r="AM125" s="79" t="s">
        <v>1206</v>
      </c>
      <c r="AN125" s="79" t="b">
        <v>0</v>
      </c>
      <c r="AO125" s="85" t="s">
        <v>1090</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39</v>
      </c>
      <c r="BK125" s="49">
        <v>100</v>
      </c>
      <c r="BL125" s="48">
        <v>39</v>
      </c>
    </row>
    <row r="126" spans="1:64" ht="15">
      <c r="A126" s="64" t="s">
        <v>262</v>
      </c>
      <c r="B126" s="64" t="s">
        <v>256</v>
      </c>
      <c r="C126" s="65" t="s">
        <v>2888</v>
      </c>
      <c r="D126" s="66">
        <v>3.608695652173913</v>
      </c>
      <c r="E126" s="67" t="s">
        <v>136</v>
      </c>
      <c r="F126" s="68">
        <v>33</v>
      </c>
      <c r="G126" s="65"/>
      <c r="H126" s="69"/>
      <c r="I126" s="70"/>
      <c r="J126" s="70"/>
      <c r="K126" s="34" t="s">
        <v>65</v>
      </c>
      <c r="L126" s="77">
        <v>126</v>
      </c>
      <c r="M126" s="77"/>
      <c r="N126" s="72"/>
      <c r="O126" s="79" t="s">
        <v>300</v>
      </c>
      <c r="P126" s="81">
        <v>43511.289976851855</v>
      </c>
      <c r="Q126" s="79" t="s">
        <v>345</v>
      </c>
      <c r="R126" s="79"/>
      <c r="S126" s="79"/>
      <c r="T126" s="79" t="s">
        <v>630</v>
      </c>
      <c r="U126" s="79"/>
      <c r="V126" s="82" t="s">
        <v>788</v>
      </c>
      <c r="W126" s="81">
        <v>43511.289976851855</v>
      </c>
      <c r="X126" s="82" t="s">
        <v>890</v>
      </c>
      <c r="Y126" s="79"/>
      <c r="Z126" s="79"/>
      <c r="AA126" s="85" t="s">
        <v>1091</v>
      </c>
      <c r="AB126" s="79"/>
      <c r="AC126" s="79" t="b">
        <v>0</v>
      </c>
      <c r="AD126" s="79">
        <v>0</v>
      </c>
      <c r="AE126" s="85" t="s">
        <v>1198</v>
      </c>
      <c r="AF126" s="79" t="b">
        <v>0</v>
      </c>
      <c r="AG126" s="79" t="s">
        <v>1201</v>
      </c>
      <c r="AH126" s="79"/>
      <c r="AI126" s="85" t="s">
        <v>1198</v>
      </c>
      <c r="AJ126" s="79" t="b">
        <v>0</v>
      </c>
      <c r="AK126" s="79">
        <v>3</v>
      </c>
      <c r="AL126" s="85" t="s">
        <v>1080</v>
      </c>
      <c r="AM126" s="79" t="s">
        <v>1206</v>
      </c>
      <c r="AN126" s="79" t="b">
        <v>0</v>
      </c>
      <c r="AO126" s="85" t="s">
        <v>1080</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22</v>
      </c>
      <c r="BK126" s="49">
        <v>100</v>
      </c>
      <c r="BL126" s="48">
        <v>22</v>
      </c>
    </row>
    <row r="127" spans="1:64" ht="15">
      <c r="A127" s="64" t="s">
        <v>262</v>
      </c>
      <c r="B127" s="64" t="s">
        <v>256</v>
      </c>
      <c r="C127" s="65" t="s">
        <v>2888</v>
      </c>
      <c r="D127" s="66">
        <v>3.608695652173913</v>
      </c>
      <c r="E127" s="67" t="s">
        <v>136</v>
      </c>
      <c r="F127" s="68">
        <v>33</v>
      </c>
      <c r="G127" s="65"/>
      <c r="H127" s="69"/>
      <c r="I127" s="70"/>
      <c r="J127" s="70"/>
      <c r="K127" s="34" t="s">
        <v>65</v>
      </c>
      <c r="L127" s="77">
        <v>127</v>
      </c>
      <c r="M127" s="77"/>
      <c r="N127" s="72"/>
      <c r="O127" s="79" t="s">
        <v>300</v>
      </c>
      <c r="P127" s="81">
        <v>43512.372569444444</v>
      </c>
      <c r="Q127" s="79" t="s">
        <v>348</v>
      </c>
      <c r="R127" s="79"/>
      <c r="S127" s="79"/>
      <c r="T127" s="79" t="s">
        <v>630</v>
      </c>
      <c r="U127" s="79"/>
      <c r="V127" s="82" t="s">
        <v>788</v>
      </c>
      <c r="W127" s="81">
        <v>43512.372569444444</v>
      </c>
      <c r="X127" s="82" t="s">
        <v>891</v>
      </c>
      <c r="Y127" s="79"/>
      <c r="Z127" s="79"/>
      <c r="AA127" s="85" t="s">
        <v>1092</v>
      </c>
      <c r="AB127" s="79"/>
      <c r="AC127" s="79" t="b">
        <v>0</v>
      </c>
      <c r="AD127" s="79">
        <v>0</v>
      </c>
      <c r="AE127" s="85" t="s">
        <v>1198</v>
      </c>
      <c r="AF127" s="79" t="b">
        <v>0</v>
      </c>
      <c r="AG127" s="79" t="s">
        <v>1201</v>
      </c>
      <c r="AH127" s="79"/>
      <c r="AI127" s="85" t="s">
        <v>1198</v>
      </c>
      <c r="AJ127" s="79" t="b">
        <v>0</v>
      </c>
      <c r="AK127" s="79">
        <v>2</v>
      </c>
      <c r="AL127" s="85" t="s">
        <v>1082</v>
      </c>
      <c r="AM127" s="79" t="s">
        <v>1206</v>
      </c>
      <c r="AN127" s="79" t="b">
        <v>0</v>
      </c>
      <c r="AO127" s="85" t="s">
        <v>1082</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262</v>
      </c>
      <c r="B128" s="64" t="s">
        <v>268</v>
      </c>
      <c r="C128" s="65" t="s">
        <v>2889</v>
      </c>
      <c r="D128" s="66">
        <v>3.3043478260869565</v>
      </c>
      <c r="E128" s="67" t="s">
        <v>136</v>
      </c>
      <c r="F128" s="68">
        <v>34</v>
      </c>
      <c r="G128" s="65"/>
      <c r="H128" s="69"/>
      <c r="I128" s="70"/>
      <c r="J128" s="70"/>
      <c r="K128" s="34" t="s">
        <v>65</v>
      </c>
      <c r="L128" s="77">
        <v>128</v>
      </c>
      <c r="M128" s="77"/>
      <c r="N128" s="72"/>
      <c r="O128" s="79" t="s">
        <v>300</v>
      </c>
      <c r="P128" s="81">
        <v>43512.372569444444</v>
      </c>
      <c r="Q128" s="79" t="s">
        <v>348</v>
      </c>
      <c r="R128" s="79"/>
      <c r="S128" s="79"/>
      <c r="T128" s="79" t="s">
        <v>630</v>
      </c>
      <c r="U128" s="79"/>
      <c r="V128" s="82" t="s">
        <v>788</v>
      </c>
      <c r="W128" s="81">
        <v>43512.372569444444</v>
      </c>
      <c r="X128" s="82" t="s">
        <v>891</v>
      </c>
      <c r="Y128" s="79"/>
      <c r="Z128" s="79"/>
      <c r="AA128" s="85" t="s">
        <v>1092</v>
      </c>
      <c r="AB128" s="79"/>
      <c r="AC128" s="79" t="b">
        <v>0</v>
      </c>
      <c r="AD128" s="79">
        <v>0</v>
      </c>
      <c r="AE128" s="85" t="s">
        <v>1198</v>
      </c>
      <c r="AF128" s="79" t="b">
        <v>0</v>
      </c>
      <c r="AG128" s="79" t="s">
        <v>1201</v>
      </c>
      <c r="AH128" s="79"/>
      <c r="AI128" s="85" t="s">
        <v>1198</v>
      </c>
      <c r="AJ128" s="79" t="b">
        <v>0</v>
      </c>
      <c r="AK128" s="79">
        <v>2</v>
      </c>
      <c r="AL128" s="85" t="s">
        <v>1082</v>
      </c>
      <c r="AM128" s="79" t="s">
        <v>1206</v>
      </c>
      <c r="AN128" s="79" t="b">
        <v>0</v>
      </c>
      <c r="AO128" s="85" t="s">
        <v>1082</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1</v>
      </c>
      <c r="BD128" s="48">
        <v>0</v>
      </c>
      <c r="BE128" s="49">
        <v>0</v>
      </c>
      <c r="BF128" s="48">
        <v>0</v>
      </c>
      <c r="BG128" s="49">
        <v>0</v>
      </c>
      <c r="BH128" s="48">
        <v>0</v>
      </c>
      <c r="BI128" s="49">
        <v>0</v>
      </c>
      <c r="BJ128" s="48">
        <v>21</v>
      </c>
      <c r="BK128" s="49">
        <v>100</v>
      </c>
      <c r="BL128" s="48">
        <v>21</v>
      </c>
    </row>
    <row r="129" spans="1:64" ht="15">
      <c r="A129" s="64" t="s">
        <v>262</v>
      </c>
      <c r="B129" s="64" t="s">
        <v>268</v>
      </c>
      <c r="C129" s="65" t="s">
        <v>2889</v>
      </c>
      <c r="D129" s="66">
        <v>3.3043478260869565</v>
      </c>
      <c r="E129" s="67" t="s">
        <v>136</v>
      </c>
      <c r="F129" s="68">
        <v>34</v>
      </c>
      <c r="G129" s="65"/>
      <c r="H129" s="69"/>
      <c r="I129" s="70"/>
      <c r="J129" s="70"/>
      <c r="K129" s="34" t="s">
        <v>65</v>
      </c>
      <c r="L129" s="77">
        <v>129</v>
      </c>
      <c r="M129" s="77"/>
      <c r="N129" s="72"/>
      <c r="O129" s="79" t="s">
        <v>300</v>
      </c>
      <c r="P129" s="81">
        <v>43514.318761574075</v>
      </c>
      <c r="Q129" s="79" t="s">
        <v>341</v>
      </c>
      <c r="R129" s="82" t="s">
        <v>498</v>
      </c>
      <c r="S129" s="79" t="s">
        <v>607</v>
      </c>
      <c r="T129" s="79"/>
      <c r="U129" s="79"/>
      <c r="V129" s="82" t="s">
        <v>788</v>
      </c>
      <c r="W129" s="81">
        <v>43514.318761574075</v>
      </c>
      <c r="X129" s="82" t="s">
        <v>892</v>
      </c>
      <c r="Y129" s="79"/>
      <c r="Z129" s="79"/>
      <c r="AA129" s="85" t="s">
        <v>1093</v>
      </c>
      <c r="AB129" s="79"/>
      <c r="AC129" s="79" t="b">
        <v>0</v>
      </c>
      <c r="AD129" s="79">
        <v>0</v>
      </c>
      <c r="AE129" s="85" t="s">
        <v>1198</v>
      </c>
      <c r="AF129" s="79" t="b">
        <v>0</v>
      </c>
      <c r="AG129" s="79" t="s">
        <v>1201</v>
      </c>
      <c r="AH129" s="79"/>
      <c r="AI129" s="85" t="s">
        <v>1198</v>
      </c>
      <c r="AJ129" s="79" t="b">
        <v>0</v>
      </c>
      <c r="AK129" s="79">
        <v>2</v>
      </c>
      <c r="AL129" s="85" t="s">
        <v>1121</v>
      </c>
      <c r="AM129" s="79" t="s">
        <v>1206</v>
      </c>
      <c r="AN129" s="79" t="b">
        <v>0</v>
      </c>
      <c r="AO129" s="85" t="s">
        <v>1121</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1</v>
      </c>
      <c r="BD129" s="48">
        <v>1</v>
      </c>
      <c r="BE129" s="49">
        <v>5.882352941176471</v>
      </c>
      <c r="BF129" s="48">
        <v>0</v>
      </c>
      <c r="BG129" s="49">
        <v>0</v>
      </c>
      <c r="BH129" s="48">
        <v>0</v>
      </c>
      <c r="BI129" s="49">
        <v>0</v>
      </c>
      <c r="BJ129" s="48">
        <v>16</v>
      </c>
      <c r="BK129" s="49">
        <v>94.11764705882354</v>
      </c>
      <c r="BL129" s="48">
        <v>17</v>
      </c>
    </row>
    <row r="130" spans="1:64" ht="15">
      <c r="A130" s="64" t="s">
        <v>263</v>
      </c>
      <c r="B130" s="64" t="s">
        <v>263</v>
      </c>
      <c r="C130" s="65" t="s">
        <v>2887</v>
      </c>
      <c r="D130" s="66">
        <v>3</v>
      </c>
      <c r="E130" s="67" t="s">
        <v>132</v>
      </c>
      <c r="F130" s="68">
        <v>35</v>
      </c>
      <c r="G130" s="65"/>
      <c r="H130" s="69"/>
      <c r="I130" s="70"/>
      <c r="J130" s="70"/>
      <c r="K130" s="34" t="s">
        <v>65</v>
      </c>
      <c r="L130" s="77">
        <v>130</v>
      </c>
      <c r="M130" s="77"/>
      <c r="N130" s="72"/>
      <c r="O130" s="79" t="s">
        <v>176</v>
      </c>
      <c r="P130" s="81">
        <v>43514.52777777778</v>
      </c>
      <c r="Q130" s="79" t="s">
        <v>378</v>
      </c>
      <c r="R130" s="82" t="s">
        <v>507</v>
      </c>
      <c r="S130" s="79" t="s">
        <v>613</v>
      </c>
      <c r="T130" s="79" t="s">
        <v>637</v>
      </c>
      <c r="U130" s="79"/>
      <c r="V130" s="82" t="s">
        <v>789</v>
      </c>
      <c r="W130" s="81">
        <v>43514.52777777778</v>
      </c>
      <c r="X130" s="82" t="s">
        <v>893</v>
      </c>
      <c r="Y130" s="79"/>
      <c r="Z130" s="79"/>
      <c r="AA130" s="85" t="s">
        <v>1094</v>
      </c>
      <c r="AB130" s="79"/>
      <c r="AC130" s="79" t="b">
        <v>0</v>
      </c>
      <c r="AD130" s="79">
        <v>7</v>
      </c>
      <c r="AE130" s="85" t="s">
        <v>1198</v>
      </c>
      <c r="AF130" s="79" t="b">
        <v>0</v>
      </c>
      <c r="AG130" s="79" t="s">
        <v>1200</v>
      </c>
      <c r="AH130" s="79"/>
      <c r="AI130" s="85" t="s">
        <v>1198</v>
      </c>
      <c r="AJ130" s="79" t="b">
        <v>0</v>
      </c>
      <c r="AK130" s="79">
        <v>0</v>
      </c>
      <c r="AL130" s="85" t="s">
        <v>1198</v>
      </c>
      <c r="AM130" s="79" t="s">
        <v>1217</v>
      </c>
      <c r="AN130" s="79" t="b">
        <v>0</v>
      </c>
      <c r="AO130" s="85" t="s">
        <v>1094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14</v>
      </c>
      <c r="BC130" s="78" t="str">
        <f>REPLACE(INDEX(GroupVertices[Group],MATCH(Edges[[#This Row],[Vertex 2]],GroupVertices[Vertex],0)),1,1,"")</f>
        <v>14</v>
      </c>
      <c r="BD130" s="48">
        <v>0</v>
      </c>
      <c r="BE130" s="49">
        <v>0</v>
      </c>
      <c r="BF130" s="48">
        <v>0</v>
      </c>
      <c r="BG130" s="49">
        <v>0</v>
      </c>
      <c r="BH130" s="48">
        <v>0</v>
      </c>
      <c r="BI130" s="49">
        <v>0</v>
      </c>
      <c r="BJ130" s="48">
        <v>11</v>
      </c>
      <c r="BK130" s="49">
        <v>100</v>
      </c>
      <c r="BL130" s="48">
        <v>11</v>
      </c>
    </row>
    <row r="131" spans="1:64" ht="15">
      <c r="A131" s="64" t="s">
        <v>264</v>
      </c>
      <c r="B131" s="64" t="s">
        <v>268</v>
      </c>
      <c r="C131" s="65" t="s">
        <v>2889</v>
      </c>
      <c r="D131" s="66">
        <v>3.3043478260869565</v>
      </c>
      <c r="E131" s="67" t="s">
        <v>136</v>
      </c>
      <c r="F131" s="68">
        <v>34</v>
      </c>
      <c r="G131" s="65"/>
      <c r="H131" s="69"/>
      <c r="I131" s="70"/>
      <c r="J131" s="70"/>
      <c r="K131" s="34" t="s">
        <v>65</v>
      </c>
      <c r="L131" s="77">
        <v>131</v>
      </c>
      <c r="M131" s="77"/>
      <c r="N131" s="72"/>
      <c r="O131" s="79" t="s">
        <v>300</v>
      </c>
      <c r="P131" s="81">
        <v>43502.34684027778</v>
      </c>
      <c r="Q131" s="79" t="s">
        <v>379</v>
      </c>
      <c r="R131" s="82" t="s">
        <v>508</v>
      </c>
      <c r="S131" s="79" t="s">
        <v>614</v>
      </c>
      <c r="T131" s="79" t="s">
        <v>667</v>
      </c>
      <c r="U131" s="82" t="s">
        <v>721</v>
      </c>
      <c r="V131" s="82" t="s">
        <v>721</v>
      </c>
      <c r="W131" s="81">
        <v>43502.34684027778</v>
      </c>
      <c r="X131" s="82" t="s">
        <v>894</v>
      </c>
      <c r="Y131" s="79"/>
      <c r="Z131" s="79"/>
      <c r="AA131" s="85" t="s">
        <v>1095</v>
      </c>
      <c r="AB131" s="79"/>
      <c r="AC131" s="79" t="b">
        <v>0</v>
      </c>
      <c r="AD131" s="79">
        <v>0</v>
      </c>
      <c r="AE131" s="85" t="s">
        <v>1198</v>
      </c>
      <c r="AF131" s="79" t="b">
        <v>0</v>
      </c>
      <c r="AG131" s="79" t="s">
        <v>1201</v>
      </c>
      <c r="AH131" s="79"/>
      <c r="AI131" s="85" t="s">
        <v>1198</v>
      </c>
      <c r="AJ131" s="79" t="b">
        <v>0</v>
      </c>
      <c r="AK131" s="79">
        <v>1</v>
      </c>
      <c r="AL131" s="85" t="s">
        <v>1109</v>
      </c>
      <c r="AM131" s="79" t="s">
        <v>1204</v>
      </c>
      <c r="AN131" s="79" t="b">
        <v>0</v>
      </c>
      <c r="AO131" s="85" t="s">
        <v>1109</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8</v>
      </c>
      <c r="BK131" s="49">
        <v>100</v>
      </c>
      <c r="BL131" s="48">
        <v>8</v>
      </c>
    </row>
    <row r="132" spans="1:64" ht="15">
      <c r="A132" s="64" t="s">
        <v>264</v>
      </c>
      <c r="B132" s="64" t="s">
        <v>268</v>
      </c>
      <c r="C132" s="65" t="s">
        <v>2889</v>
      </c>
      <c r="D132" s="66">
        <v>3.3043478260869565</v>
      </c>
      <c r="E132" s="67" t="s">
        <v>136</v>
      </c>
      <c r="F132" s="68">
        <v>34</v>
      </c>
      <c r="G132" s="65"/>
      <c r="H132" s="69"/>
      <c r="I132" s="70"/>
      <c r="J132" s="70"/>
      <c r="K132" s="34" t="s">
        <v>65</v>
      </c>
      <c r="L132" s="77">
        <v>132</v>
      </c>
      <c r="M132" s="77"/>
      <c r="N132" s="72"/>
      <c r="O132" s="79" t="s">
        <v>300</v>
      </c>
      <c r="P132" s="81">
        <v>43515.361226851855</v>
      </c>
      <c r="Q132" s="79" t="s">
        <v>380</v>
      </c>
      <c r="R132" s="82" t="s">
        <v>509</v>
      </c>
      <c r="S132" s="79" t="s">
        <v>609</v>
      </c>
      <c r="T132" s="79" t="s">
        <v>667</v>
      </c>
      <c r="U132" s="79"/>
      <c r="V132" s="82" t="s">
        <v>790</v>
      </c>
      <c r="W132" s="81">
        <v>43515.361226851855</v>
      </c>
      <c r="X132" s="82" t="s">
        <v>895</v>
      </c>
      <c r="Y132" s="79"/>
      <c r="Z132" s="79"/>
      <c r="AA132" s="85" t="s">
        <v>1096</v>
      </c>
      <c r="AB132" s="79"/>
      <c r="AC132" s="79" t="b">
        <v>0</v>
      </c>
      <c r="AD132" s="79">
        <v>0</v>
      </c>
      <c r="AE132" s="85" t="s">
        <v>1198</v>
      </c>
      <c r="AF132" s="79" t="b">
        <v>0</v>
      </c>
      <c r="AG132" s="79" t="s">
        <v>1201</v>
      </c>
      <c r="AH132" s="79"/>
      <c r="AI132" s="85" t="s">
        <v>1198</v>
      </c>
      <c r="AJ132" s="79" t="b">
        <v>0</v>
      </c>
      <c r="AK132" s="79">
        <v>1</v>
      </c>
      <c r="AL132" s="85" t="s">
        <v>1126</v>
      </c>
      <c r="AM132" s="79" t="s">
        <v>1204</v>
      </c>
      <c r="AN132" s="79" t="b">
        <v>0</v>
      </c>
      <c r="AO132" s="85" t="s">
        <v>1126</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11</v>
      </c>
      <c r="BK132" s="49">
        <v>100</v>
      </c>
      <c r="BL132" s="48">
        <v>11</v>
      </c>
    </row>
    <row r="133" spans="1:64" ht="15">
      <c r="A133" s="64" t="s">
        <v>265</v>
      </c>
      <c r="B133" s="64" t="s">
        <v>265</v>
      </c>
      <c r="C133" s="65" t="s">
        <v>2893</v>
      </c>
      <c r="D133" s="66">
        <v>3.9130434782608696</v>
      </c>
      <c r="E133" s="67" t="s">
        <v>136</v>
      </c>
      <c r="F133" s="68">
        <v>32</v>
      </c>
      <c r="G133" s="65"/>
      <c r="H133" s="69"/>
      <c r="I133" s="70"/>
      <c r="J133" s="70"/>
      <c r="K133" s="34" t="s">
        <v>65</v>
      </c>
      <c r="L133" s="77">
        <v>133</v>
      </c>
      <c r="M133" s="77"/>
      <c r="N133" s="72"/>
      <c r="O133" s="79" t="s">
        <v>176</v>
      </c>
      <c r="P133" s="81">
        <v>43502.39030092592</v>
      </c>
      <c r="Q133" s="79" t="s">
        <v>381</v>
      </c>
      <c r="R133" s="79" t="s">
        <v>510</v>
      </c>
      <c r="S133" s="79" t="s">
        <v>615</v>
      </c>
      <c r="T133" s="79" t="s">
        <v>668</v>
      </c>
      <c r="U133" s="82" t="s">
        <v>722</v>
      </c>
      <c r="V133" s="82" t="s">
        <v>722</v>
      </c>
      <c r="W133" s="81">
        <v>43502.39030092592</v>
      </c>
      <c r="X133" s="82" t="s">
        <v>896</v>
      </c>
      <c r="Y133" s="79"/>
      <c r="Z133" s="79"/>
      <c r="AA133" s="85" t="s">
        <v>1097</v>
      </c>
      <c r="AB133" s="79"/>
      <c r="AC133" s="79" t="b">
        <v>0</v>
      </c>
      <c r="AD133" s="79">
        <v>0</v>
      </c>
      <c r="AE133" s="85" t="s">
        <v>1198</v>
      </c>
      <c r="AF133" s="79" t="b">
        <v>0</v>
      </c>
      <c r="AG133" s="79" t="s">
        <v>1200</v>
      </c>
      <c r="AH133" s="79"/>
      <c r="AI133" s="85" t="s">
        <v>1198</v>
      </c>
      <c r="AJ133" s="79" t="b">
        <v>0</v>
      </c>
      <c r="AK133" s="79">
        <v>0</v>
      </c>
      <c r="AL133" s="85" t="s">
        <v>1198</v>
      </c>
      <c r="AM133" s="79" t="s">
        <v>1213</v>
      </c>
      <c r="AN133" s="79" t="b">
        <v>0</v>
      </c>
      <c r="AO133" s="85" t="s">
        <v>1097</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5</v>
      </c>
      <c r="BC133" s="78" t="str">
        <f>REPLACE(INDEX(GroupVertices[Group],MATCH(Edges[[#This Row],[Vertex 2]],GroupVertices[Vertex],0)),1,1,"")</f>
        <v>5</v>
      </c>
      <c r="BD133" s="48">
        <v>0</v>
      </c>
      <c r="BE133" s="49">
        <v>0</v>
      </c>
      <c r="BF133" s="48">
        <v>1</v>
      </c>
      <c r="BG133" s="49">
        <v>5.555555555555555</v>
      </c>
      <c r="BH133" s="48">
        <v>0</v>
      </c>
      <c r="BI133" s="49">
        <v>0</v>
      </c>
      <c r="BJ133" s="48">
        <v>17</v>
      </c>
      <c r="BK133" s="49">
        <v>94.44444444444444</v>
      </c>
      <c r="BL133" s="48">
        <v>18</v>
      </c>
    </row>
    <row r="134" spans="1:64" ht="15">
      <c r="A134" s="64" t="s">
        <v>265</v>
      </c>
      <c r="B134" s="64" t="s">
        <v>265</v>
      </c>
      <c r="C134" s="65" t="s">
        <v>2893</v>
      </c>
      <c r="D134" s="66">
        <v>3.9130434782608696</v>
      </c>
      <c r="E134" s="67" t="s">
        <v>136</v>
      </c>
      <c r="F134" s="68">
        <v>32</v>
      </c>
      <c r="G134" s="65"/>
      <c r="H134" s="69"/>
      <c r="I134" s="70"/>
      <c r="J134" s="70"/>
      <c r="K134" s="34" t="s">
        <v>65</v>
      </c>
      <c r="L134" s="77">
        <v>134</v>
      </c>
      <c r="M134" s="77"/>
      <c r="N134" s="72"/>
      <c r="O134" s="79" t="s">
        <v>176</v>
      </c>
      <c r="P134" s="81">
        <v>43508.717627314814</v>
      </c>
      <c r="Q134" s="79" t="s">
        <v>382</v>
      </c>
      <c r="R134" s="82" t="s">
        <v>488</v>
      </c>
      <c r="S134" s="79" t="s">
        <v>599</v>
      </c>
      <c r="T134" s="79" t="s">
        <v>669</v>
      </c>
      <c r="U134" s="82" t="s">
        <v>723</v>
      </c>
      <c r="V134" s="82" t="s">
        <v>723</v>
      </c>
      <c r="W134" s="81">
        <v>43508.717627314814</v>
      </c>
      <c r="X134" s="82" t="s">
        <v>897</v>
      </c>
      <c r="Y134" s="79"/>
      <c r="Z134" s="79"/>
      <c r="AA134" s="85" t="s">
        <v>1098</v>
      </c>
      <c r="AB134" s="79"/>
      <c r="AC134" s="79" t="b">
        <v>0</v>
      </c>
      <c r="AD134" s="79">
        <v>0</v>
      </c>
      <c r="AE134" s="85" t="s">
        <v>1198</v>
      </c>
      <c r="AF134" s="79" t="b">
        <v>0</v>
      </c>
      <c r="AG134" s="79" t="s">
        <v>1200</v>
      </c>
      <c r="AH134" s="79"/>
      <c r="AI134" s="85" t="s">
        <v>1198</v>
      </c>
      <c r="AJ134" s="79" t="b">
        <v>0</v>
      </c>
      <c r="AK134" s="79">
        <v>1</v>
      </c>
      <c r="AL134" s="85" t="s">
        <v>1198</v>
      </c>
      <c r="AM134" s="79" t="s">
        <v>1213</v>
      </c>
      <c r="AN134" s="79" t="b">
        <v>0</v>
      </c>
      <c r="AO134" s="85" t="s">
        <v>1098</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5</v>
      </c>
      <c r="BC134" s="78" t="str">
        <f>REPLACE(INDEX(GroupVertices[Group],MATCH(Edges[[#This Row],[Vertex 2]],GroupVertices[Vertex],0)),1,1,"")</f>
        <v>5</v>
      </c>
      <c r="BD134" s="48">
        <v>0</v>
      </c>
      <c r="BE134" s="49">
        <v>0</v>
      </c>
      <c r="BF134" s="48">
        <v>0</v>
      </c>
      <c r="BG134" s="49">
        <v>0</v>
      </c>
      <c r="BH134" s="48">
        <v>0</v>
      </c>
      <c r="BI134" s="49">
        <v>0</v>
      </c>
      <c r="BJ134" s="48">
        <v>15</v>
      </c>
      <c r="BK134" s="49">
        <v>100</v>
      </c>
      <c r="BL134" s="48">
        <v>15</v>
      </c>
    </row>
    <row r="135" spans="1:64" ht="15">
      <c r="A135" s="64" t="s">
        <v>265</v>
      </c>
      <c r="B135" s="64" t="s">
        <v>265</v>
      </c>
      <c r="C135" s="65" t="s">
        <v>2893</v>
      </c>
      <c r="D135" s="66">
        <v>3.9130434782608696</v>
      </c>
      <c r="E135" s="67" t="s">
        <v>136</v>
      </c>
      <c r="F135" s="68">
        <v>32</v>
      </c>
      <c r="G135" s="65"/>
      <c r="H135" s="69"/>
      <c r="I135" s="70"/>
      <c r="J135" s="70"/>
      <c r="K135" s="34" t="s">
        <v>65</v>
      </c>
      <c r="L135" s="77">
        <v>135</v>
      </c>
      <c r="M135" s="77"/>
      <c r="N135" s="72"/>
      <c r="O135" s="79" t="s">
        <v>176</v>
      </c>
      <c r="P135" s="81">
        <v>43510.49122685185</v>
      </c>
      <c r="Q135" s="79" t="s">
        <v>383</v>
      </c>
      <c r="R135" s="82" t="s">
        <v>488</v>
      </c>
      <c r="S135" s="79" t="s">
        <v>599</v>
      </c>
      <c r="T135" s="79" t="s">
        <v>670</v>
      </c>
      <c r="U135" s="82" t="s">
        <v>724</v>
      </c>
      <c r="V135" s="82" t="s">
        <v>724</v>
      </c>
      <c r="W135" s="81">
        <v>43510.49122685185</v>
      </c>
      <c r="X135" s="82" t="s">
        <v>898</v>
      </c>
      <c r="Y135" s="79"/>
      <c r="Z135" s="79"/>
      <c r="AA135" s="85" t="s">
        <v>1099</v>
      </c>
      <c r="AB135" s="79"/>
      <c r="AC135" s="79" t="b">
        <v>0</v>
      </c>
      <c r="AD135" s="79">
        <v>0</v>
      </c>
      <c r="AE135" s="85" t="s">
        <v>1198</v>
      </c>
      <c r="AF135" s="79" t="b">
        <v>0</v>
      </c>
      <c r="AG135" s="79" t="s">
        <v>1200</v>
      </c>
      <c r="AH135" s="79"/>
      <c r="AI135" s="85" t="s">
        <v>1198</v>
      </c>
      <c r="AJ135" s="79" t="b">
        <v>0</v>
      </c>
      <c r="AK135" s="79">
        <v>1</v>
      </c>
      <c r="AL135" s="85" t="s">
        <v>1198</v>
      </c>
      <c r="AM135" s="79" t="s">
        <v>1213</v>
      </c>
      <c r="AN135" s="79" t="b">
        <v>0</v>
      </c>
      <c r="AO135" s="85" t="s">
        <v>1099</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5</v>
      </c>
      <c r="BC135" s="78" t="str">
        <f>REPLACE(INDEX(GroupVertices[Group],MATCH(Edges[[#This Row],[Vertex 2]],GroupVertices[Vertex],0)),1,1,"")</f>
        <v>5</v>
      </c>
      <c r="BD135" s="48">
        <v>0</v>
      </c>
      <c r="BE135" s="49">
        <v>0</v>
      </c>
      <c r="BF135" s="48">
        <v>1</v>
      </c>
      <c r="BG135" s="49">
        <v>2.7777777777777777</v>
      </c>
      <c r="BH135" s="48">
        <v>0</v>
      </c>
      <c r="BI135" s="49">
        <v>0</v>
      </c>
      <c r="BJ135" s="48">
        <v>35</v>
      </c>
      <c r="BK135" s="49">
        <v>97.22222222222223</v>
      </c>
      <c r="BL135" s="48">
        <v>36</v>
      </c>
    </row>
    <row r="136" spans="1:64" ht="15">
      <c r="A136" s="64" t="s">
        <v>265</v>
      </c>
      <c r="B136" s="64" t="s">
        <v>265</v>
      </c>
      <c r="C136" s="65" t="s">
        <v>2893</v>
      </c>
      <c r="D136" s="66">
        <v>3.9130434782608696</v>
      </c>
      <c r="E136" s="67" t="s">
        <v>136</v>
      </c>
      <c r="F136" s="68">
        <v>32</v>
      </c>
      <c r="G136" s="65"/>
      <c r="H136" s="69"/>
      <c r="I136" s="70"/>
      <c r="J136" s="70"/>
      <c r="K136" s="34" t="s">
        <v>65</v>
      </c>
      <c r="L136" s="77">
        <v>136</v>
      </c>
      <c r="M136" s="77"/>
      <c r="N136" s="72"/>
      <c r="O136" s="79" t="s">
        <v>176</v>
      </c>
      <c r="P136" s="81">
        <v>43515.36488425926</v>
      </c>
      <c r="Q136" s="79" t="s">
        <v>384</v>
      </c>
      <c r="R136" s="82" t="s">
        <v>511</v>
      </c>
      <c r="S136" s="79" t="s">
        <v>599</v>
      </c>
      <c r="T136" s="79" t="s">
        <v>671</v>
      </c>
      <c r="U136" s="79"/>
      <c r="V136" s="82" t="s">
        <v>791</v>
      </c>
      <c r="W136" s="81">
        <v>43515.36488425926</v>
      </c>
      <c r="X136" s="82" t="s">
        <v>899</v>
      </c>
      <c r="Y136" s="79"/>
      <c r="Z136" s="79"/>
      <c r="AA136" s="85" t="s">
        <v>1100</v>
      </c>
      <c r="AB136" s="79"/>
      <c r="AC136" s="79" t="b">
        <v>0</v>
      </c>
      <c r="AD136" s="79">
        <v>1</v>
      </c>
      <c r="AE136" s="85" t="s">
        <v>1198</v>
      </c>
      <c r="AF136" s="79" t="b">
        <v>0</v>
      </c>
      <c r="AG136" s="79" t="s">
        <v>1200</v>
      </c>
      <c r="AH136" s="79"/>
      <c r="AI136" s="85" t="s">
        <v>1198</v>
      </c>
      <c r="AJ136" s="79" t="b">
        <v>0</v>
      </c>
      <c r="AK136" s="79">
        <v>0</v>
      </c>
      <c r="AL136" s="85" t="s">
        <v>1198</v>
      </c>
      <c r="AM136" s="79" t="s">
        <v>1213</v>
      </c>
      <c r="AN136" s="79" t="b">
        <v>0</v>
      </c>
      <c r="AO136" s="85" t="s">
        <v>1100</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5</v>
      </c>
      <c r="BC136" s="78" t="str">
        <f>REPLACE(INDEX(GroupVertices[Group],MATCH(Edges[[#This Row],[Vertex 2]],GroupVertices[Vertex],0)),1,1,"")</f>
        <v>5</v>
      </c>
      <c r="BD136" s="48">
        <v>2</v>
      </c>
      <c r="BE136" s="49">
        <v>5</v>
      </c>
      <c r="BF136" s="48">
        <v>0</v>
      </c>
      <c r="BG136" s="49">
        <v>0</v>
      </c>
      <c r="BH136" s="48">
        <v>0</v>
      </c>
      <c r="BI136" s="49">
        <v>0</v>
      </c>
      <c r="BJ136" s="48">
        <v>38</v>
      </c>
      <c r="BK136" s="49">
        <v>95</v>
      </c>
      <c r="BL136" s="48">
        <v>40</v>
      </c>
    </row>
    <row r="137" spans="1:64" ht="15">
      <c r="A137" s="64" t="s">
        <v>219</v>
      </c>
      <c r="B137" s="64" t="s">
        <v>266</v>
      </c>
      <c r="C137" s="65" t="s">
        <v>2887</v>
      </c>
      <c r="D137" s="66">
        <v>3</v>
      </c>
      <c r="E137" s="67" t="s">
        <v>132</v>
      </c>
      <c r="F137" s="68">
        <v>35</v>
      </c>
      <c r="G137" s="65"/>
      <c r="H137" s="69"/>
      <c r="I137" s="70"/>
      <c r="J137" s="70"/>
      <c r="K137" s="34" t="s">
        <v>66</v>
      </c>
      <c r="L137" s="77">
        <v>137</v>
      </c>
      <c r="M137" s="77"/>
      <c r="N137" s="72"/>
      <c r="O137" s="79" t="s">
        <v>300</v>
      </c>
      <c r="P137" s="81">
        <v>43503.41259259259</v>
      </c>
      <c r="Q137" s="79" t="s">
        <v>309</v>
      </c>
      <c r="R137" s="79"/>
      <c r="S137" s="79"/>
      <c r="T137" s="79" t="s">
        <v>632</v>
      </c>
      <c r="U137" s="82" t="s">
        <v>696</v>
      </c>
      <c r="V137" s="82" t="s">
        <v>696</v>
      </c>
      <c r="W137" s="81">
        <v>43503.41259259259</v>
      </c>
      <c r="X137" s="82" t="s">
        <v>803</v>
      </c>
      <c r="Y137" s="79"/>
      <c r="Z137" s="79"/>
      <c r="AA137" s="85" t="s">
        <v>1004</v>
      </c>
      <c r="AB137" s="79"/>
      <c r="AC137" s="79" t="b">
        <v>0</v>
      </c>
      <c r="AD137" s="79">
        <v>1</v>
      </c>
      <c r="AE137" s="85" t="s">
        <v>1198</v>
      </c>
      <c r="AF137" s="79" t="b">
        <v>0</v>
      </c>
      <c r="AG137" s="79" t="s">
        <v>1200</v>
      </c>
      <c r="AH137" s="79"/>
      <c r="AI137" s="85" t="s">
        <v>1198</v>
      </c>
      <c r="AJ137" s="79" t="b">
        <v>0</v>
      </c>
      <c r="AK137" s="79">
        <v>1</v>
      </c>
      <c r="AL137" s="85" t="s">
        <v>1198</v>
      </c>
      <c r="AM137" s="79" t="s">
        <v>1204</v>
      </c>
      <c r="AN137" s="79" t="b">
        <v>0</v>
      </c>
      <c r="AO137" s="85" t="s">
        <v>1004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11</v>
      </c>
      <c r="BC137" s="78" t="str">
        <f>REPLACE(INDEX(GroupVertices[Group],MATCH(Edges[[#This Row],[Vertex 2]],GroupVertices[Vertex],0)),1,1,"")</f>
        <v>11</v>
      </c>
      <c r="BD137" s="48">
        <v>1</v>
      </c>
      <c r="BE137" s="49">
        <v>5.2631578947368425</v>
      </c>
      <c r="BF137" s="48">
        <v>0</v>
      </c>
      <c r="BG137" s="49">
        <v>0</v>
      </c>
      <c r="BH137" s="48">
        <v>0</v>
      </c>
      <c r="BI137" s="49">
        <v>0</v>
      </c>
      <c r="BJ137" s="48">
        <v>18</v>
      </c>
      <c r="BK137" s="49">
        <v>94.73684210526316</v>
      </c>
      <c r="BL137" s="48">
        <v>19</v>
      </c>
    </row>
    <row r="138" spans="1:64" ht="15">
      <c r="A138" s="64" t="s">
        <v>266</v>
      </c>
      <c r="B138" s="64" t="s">
        <v>219</v>
      </c>
      <c r="C138" s="65" t="s">
        <v>2887</v>
      </c>
      <c r="D138" s="66">
        <v>3</v>
      </c>
      <c r="E138" s="67" t="s">
        <v>132</v>
      </c>
      <c r="F138" s="68">
        <v>35</v>
      </c>
      <c r="G138" s="65"/>
      <c r="H138" s="69"/>
      <c r="I138" s="70"/>
      <c r="J138" s="70"/>
      <c r="K138" s="34" t="s">
        <v>66</v>
      </c>
      <c r="L138" s="77">
        <v>138</v>
      </c>
      <c r="M138" s="77"/>
      <c r="N138" s="72"/>
      <c r="O138" s="79" t="s">
        <v>300</v>
      </c>
      <c r="P138" s="81">
        <v>43503.41688657407</v>
      </c>
      <c r="Q138" s="79" t="s">
        <v>385</v>
      </c>
      <c r="R138" s="79"/>
      <c r="S138" s="79"/>
      <c r="T138" s="79" t="s">
        <v>672</v>
      </c>
      <c r="U138" s="79"/>
      <c r="V138" s="82" t="s">
        <v>792</v>
      </c>
      <c r="W138" s="81">
        <v>43503.41688657407</v>
      </c>
      <c r="X138" s="82" t="s">
        <v>900</v>
      </c>
      <c r="Y138" s="79"/>
      <c r="Z138" s="79"/>
      <c r="AA138" s="85" t="s">
        <v>1101</v>
      </c>
      <c r="AB138" s="79"/>
      <c r="AC138" s="79" t="b">
        <v>0</v>
      </c>
      <c r="AD138" s="79">
        <v>0</v>
      </c>
      <c r="AE138" s="85" t="s">
        <v>1198</v>
      </c>
      <c r="AF138" s="79" t="b">
        <v>0</v>
      </c>
      <c r="AG138" s="79" t="s">
        <v>1200</v>
      </c>
      <c r="AH138" s="79"/>
      <c r="AI138" s="85" t="s">
        <v>1198</v>
      </c>
      <c r="AJ138" s="79" t="b">
        <v>0</v>
      </c>
      <c r="AK138" s="79">
        <v>1</v>
      </c>
      <c r="AL138" s="85" t="s">
        <v>1004</v>
      </c>
      <c r="AM138" s="79" t="s">
        <v>1204</v>
      </c>
      <c r="AN138" s="79" t="b">
        <v>0</v>
      </c>
      <c r="AO138" s="85" t="s">
        <v>1004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11</v>
      </c>
      <c r="BC138" s="78" t="str">
        <f>REPLACE(INDEX(GroupVertices[Group],MATCH(Edges[[#This Row],[Vertex 2]],GroupVertices[Vertex],0)),1,1,"")</f>
        <v>11</v>
      </c>
      <c r="BD138" s="48">
        <v>1</v>
      </c>
      <c r="BE138" s="49">
        <v>5.2631578947368425</v>
      </c>
      <c r="BF138" s="48">
        <v>0</v>
      </c>
      <c r="BG138" s="49">
        <v>0</v>
      </c>
      <c r="BH138" s="48">
        <v>0</v>
      </c>
      <c r="BI138" s="49">
        <v>0</v>
      </c>
      <c r="BJ138" s="48">
        <v>18</v>
      </c>
      <c r="BK138" s="49">
        <v>94.73684210526316</v>
      </c>
      <c r="BL138" s="48">
        <v>19</v>
      </c>
    </row>
    <row r="139" spans="1:64" ht="15">
      <c r="A139" s="64" t="s">
        <v>266</v>
      </c>
      <c r="B139" s="64" t="s">
        <v>266</v>
      </c>
      <c r="C139" s="65" t="s">
        <v>2889</v>
      </c>
      <c r="D139" s="66">
        <v>3.3043478260869565</v>
      </c>
      <c r="E139" s="67" t="s">
        <v>136</v>
      </c>
      <c r="F139" s="68">
        <v>34</v>
      </c>
      <c r="G139" s="65"/>
      <c r="H139" s="69"/>
      <c r="I139" s="70"/>
      <c r="J139" s="70"/>
      <c r="K139" s="34" t="s">
        <v>65</v>
      </c>
      <c r="L139" s="77">
        <v>139</v>
      </c>
      <c r="M139" s="77"/>
      <c r="N139" s="72"/>
      <c r="O139" s="79" t="s">
        <v>176</v>
      </c>
      <c r="P139" s="81">
        <v>43503.59652777778</v>
      </c>
      <c r="Q139" s="79" t="s">
        <v>386</v>
      </c>
      <c r="R139" s="82" t="s">
        <v>512</v>
      </c>
      <c r="S139" s="79" t="s">
        <v>616</v>
      </c>
      <c r="T139" s="79" t="s">
        <v>673</v>
      </c>
      <c r="U139" s="82" t="s">
        <v>725</v>
      </c>
      <c r="V139" s="82" t="s">
        <v>725</v>
      </c>
      <c r="W139" s="81">
        <v>43503.59652777778</v>
      </c>
      <c r="X139" s="82" t="s">
        <v>901</v>
      </c>
      <c r="Y139" s="79"/>
      <c r="Z139" s="79"/>
      <c r="AA139" s="85" t="s">
        <v>1102</v>
      </c>
      <c r="AB139" s="79"/>
      <c r="AC139" s="79" t="b">
        <v>0</v>
      </c>
      <c r="AD139" s="79">
        <v>2</v>
      </c>
      <c r="AE139" s="85" t="s">
        <v>1198</v>
      </c>
      <c r="AF139" s="79" t="b">
        <v>0</v>
      </c>
      <c r="AG139" s="79" t="s">
        <v>1200</v>
      </c>
      <c r="AH139" s="79"/>
      <c r="AI139" s="85" t="s">
        <v>1198</v>
      </c>
      <c r="AJ139" s="79" t="b">
        <v>0</v>
      </c>
      <c r="AK139" s="79">
        <v>0</v>
      </c>
      <c r="AL139" s="85" t="s">
        <v>1198</v>
      </c>
      <c r="AM139" s="79" t="s">
        <v>1216</v>
      </c>
      <c r="AN139" s="79" t="b">
        <v>0</v>
      </c>
      <c r="AO139" s="85" t="s">
        <v>1102</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11</v>
      </c>
      <c r="BC139" s="78" t="str">
        <f>REPLACE(INDEX(GroupVertices[Group],MATCH(Edges[[#This Row],[Vertex 2]],GroupVertices[Vertex],0)),1,1,"")</f>
        <v>11</v>
      </c>
      <c r="BD139" s="48">
        <v>0</v>
      </c>
      <c r="BE139" s="49">
        <v>0</v>
      </c>
      <c r="BF139" s="48">
        <v>0</v>
      </c>
      <c r="BG139" s="49">
        <v>0</v>
      </c>
      <c r="BH139" s="48">
        <v>0</v>
      </c>
      <c r="BI139" s="49">
        <v>0</v>
      </c>
      <c r="BJ139" s="48">
        <v>17</v>
      </c>
      <c r="BK139" s="49">
        <v>100</v>
      </c>
      <c r="BL139" s="48">
        <v>17</v>
      </c>
    </row>
    <row r="140" spans="1:64" ht="15">
      <c r="A140" s="64" t="s">
        <v>266</v>
      </c>
      <c r="B140" s="64" t="s">
        <v>266</v>
      </c>
      <c r="C140" s="65" t="s">
        <v>2889</v>
      </c>
      <c r="D140" s="66">
        <v>3.3043478260869565</v>
      </c>
      <c r="E140" s="67" t="s">
        <v>136</v>
      </c>
      <c r="F140" s="68">
        <v>34</v>
      </c>
      <c r="G140" s="65"/>
      <c r="H140" s="69"/>
      <c r="I140" s="70"/>
      <c r="J140" s="70"/>
      <c r="K140" s="34" t="s">
        <v>65</v>
      </c>
      <c r="L140" s="77">
        <v>140</v>
      </c>
      <c r="M140" s="77"/>
      <c r="N140" s="72"/>
      <c r="O140" s="79" t="s">
        <v>176</v>
      </c>
      <c r="P140" s="81">
        <v>43515.66688657407</v>
      </c>
      <c r="Q140" s="79" t="s">
        <v>387</v>
      </c>
      <c r="R140" s="82" t="s">
        <v>513</v>
      </c>
      <c r="S140" s="79" t="s">
        <v>616</v>
      </c>
      <c r="T140" s="79" t="s">
        <v>674</v>
      </c>
      <c r="U140" s="82" t="s">
        <v>726</v>
      </c>
      <c r="V140" s="82" t="s">
        <v>726</v>
      </c>
      <c r="W140" s="81">
        <v>43515.66688657407</v>
      </c>
      <c r="X140" s="82" t="s">
        <v>902</v>
      </c>
      <c r="Y140" s="79"/>
      <c r="Z140" s="79"/>
      <c r="AA140" s="85" t="s">
        <v>1103</v>
      </c>
      <c r="AB140" s="79"/>
      <c r="AC140" s="79" t="b">
        <v>0</v>
      </c>
      <c r="AD140" s="79">
        <v>0</v>
      </c>
      <c r="AE140" s="85" t="s">
        <v>1198</v>
      </c>
      <c r="AF140" s="79" t="b">
        <v>0</v>
      </c>
      <c r="AG140" s="79" t="s">
        <v>1201</v>
      </c>
      <c r="AH140" s="79"/>
      <c r="AI140" s="85" t="s">
        <v>1198</v>
      </c>
      <c r="AJ140" s="79" t="b">
        <v>0</v>
      </c>
      <c r="AK140" s="79">
        <v>0</v>
      </c>
      <c r="AL140" s="85" t="s">
        <v>1198</v>
      </c>
      <c r="AM140" s="79" t="s">
        <v>1204</v>
      </c>
      <c r="AN140" s="79" t="b">
        <v>0</v>
      </c>
      <c r="AO140" s="85" t="s">
        <v>1103</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11</v>
      </c>
      <c r="BC140" s="78" t="str">
        <f>REPLACE(INDEX(GroupVertices[Group],MATCH(Edges[[#This Row],[Vertex 2]],GroupVertices[Vertex],0)),1,1,"")</f>
        <v>11</v>
      </c>
      <c r="BD140" s="48">
        <v>0</v>
      </c>
      <c r="BE140" s="49">
        <v>0</v>
      </c>
      <c r="BF140" s="48">
        <v>0</v>
      </c>
      <c r="BG140" s="49">
        <v>0</v>
      </c>
      <c r="BH140" s="48">
        <v>0</v>
      </c>
      <c r="BI140" s="49">
        <v>0</v>
      </c>
      <c r="BJ140" s="48">
        <v>21</v>
      </c>
      <c r="BK140" s="49">
        <v>100</v>
      </c>
      <c r="BL140" s="48">
        <v>21</v>
      </c>
    </row>
    <row r="141" spans="1:64" ht="15">
      <c r="A141" s="64" t="s">
        <v>267</v>
      </c>
      <c r="B141" s="64" t="s">
        <v>269</v>
      </c>
      <c r="C141" s="65" t="s">
        <v>2887</v>
      </c>
      <c r="D141" s="66">
        <v>3</v>
      </c>
      <c r="E141" s="67" t="s">
        <v>132</v>
      </c>
      <c r="F141" s="68">
        <v>35</v>
      </c>
      <c r="G141" s="65"/>
      <c r="H141" s="69"/>
      <c r="I141" s="70"/>
      <c r="J141" s="70"/>
      <c r="K141" s="34" t="s">
        <v>65</v>
      </c>
      <c r="L141" s="77">
        <v>141</v>
      </c>
      <c r="M141" s="77"/>
      <c r="N141" s="72"/>
      <c r="O141" s="79" t="s">
        <v>300</v>
      </c>
      <c r="P141" s="81">
        <v>43515.6721412037</v>
      </c>
      <c r="Q141" s="79" t="s">
        <v>364</v>
      </c>
      <c r="R141" s="82" t="s">
        <v>504</v>
      </c>
      <c r="S141" s="79" t="s">
        <v>608</v>
      </c>
      <c r="T141" s="79" t="s">
        <v>660</v>
      </c>
      <c r="U141" s="79"/>
      <c r="V141" s="82" t="s">
        <v>793</v>
      </c>
      <c r="W141" s="81">
        <v>43515.6721412037</v>
      </c>
      <c r="X141" s="82" t="s">
        <v>903</v>
      </c>
      <c r="Y141" s="79"/>
      <c r="Z141" s="79"/>
      <c r="AA141" s="85" t="s">
        <v>1104</v>
      </c>
      <c r="AB141" s="79"/>
      <c r="AC141" s="79" t="b">
        <v>0</v>
      </c>
      <c r="AD141" s="79">
        <v>0</v>
      </c>
      <c r="AE141" s="85" t="s">
        <v>1198</v>
      </c>
      <c r="AF141" s="79" t="b">
        <v>0</v>
      </c>
      <c r="AG141" s="79" t="s">
        <v>1200</v>
      </c>
      <c r="AH141" s="79"/>
      <c r="AI141" s="85" t="s">
        <v>1198</v>
      </c>
      <c r="AJ141" s="79" t="b">
        <v>0</v>
      </c>
      <c r="AK141" s="79">
        <v>2</v>
      </c>
      <c r="AL141" s="85" t="s">
        <v>1188</v>
      </c>
      <c r="AM141" s="79" t="s">
        <v>1203</v>
      </c>
      <c r="AN141" s="79" t="b">
        <v>0</v>
      </c>
      <c r="AO141" s="85" t="s">
        <v>1188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1</v>
      </c>
      <c r="BE141" s="49">
        <v>8.333333333333334</v>
      </c>
      <c r="BF141" s="48">
        <v>0</v>
      </c>
      <c r="BG141" s="49">
        <v>0</v>
      </c>
      <c r="BH141" s="48">
        <v>0</v>
      </c>
      <c r="BI141" s="49">
        <v>0</v>
      </c>
      <c r="BJ141" s="48">
        <v>11</v>
      </c>
      <c r="BK141" s="49">
        <v>91.66666666666667</v>
      </c>
      <c r="BL141" s="48">
        <v>12</v>
      </c>
    </row>
    <row r="142" spans="1:64" ht="15">
      <c r="A142" s="64" t="s">
        <v>268</v>
      </c>
      <c r="B142" s="64" t="s">
        <v>268</v>
      </c>
      <c r="C142" s="65" t="s">
        <v>2894</v>
      </c>
      <c r="D142" s="66">
        <v>10</v>
      </c>
      <c r="E142" s="67" t="s">
        <v>136</v>
      </c>
      <c r="F142" s="68">
        <v>12</v>
      </c>
      <c r="G142" s="65"/>
      <c r="H142" s="69"/>
      <c r="I142" s="70"/>
      <c r="J142" s="70"/>
      <c r="K142" s="34" t="s">
        <v>65</v>
      </c>
      <c r="L142" s="77">
        <v>142</v>
      </c>
      <c r="M142" s="77"/>
      <c r="N142" s="72"/>
      <c r="O142" s="79" t="s">
        <v>176</v>
      </c>
      <c r="P142" s="81">
        <v>43501.25009259259</v>
      </c>
      <c r="Q142" s="79" t="s">
        <v>388</v>
      </c>
      <c r="R142" s="82" t="s">
        <v>484</v>
      </c>
      <c r="S142" s="79" t="s">
        <v>597</v>
      </c>
      <c r="T142" s="79" t="s">
        <v>675</v>
      </c>
      <c r="U142" s="82" t="s">
        <v>727</v>
      </c>
      <c r="V142" s="82" t="s">
        <v>727</v>
      </c>
      <c r="W142" s="81">
        <v>43501.25009259259</v>
      </c>
      <c r="X142" s="82" t="s">
        <v>904</v>
      </c>
      <c r="Y142" s="79"/>
      <c r="Z142" s="79"/>
      <c r="AA142" s="85" t="s">
        <v>1105</v>
      </c>
      <c r="AB142" s="79"/>
      <c r="AC142" s="79" t="b">
        <v>0</v>
      </c>
      <c r="AD142" s="79">
        <v>1</v>
      </c>
      <c r="AE142" s="85" t="s">
        <v>1198</v>
      </c>
      <c r="AF142" s="79" t="b">
        <v>0</v>
      </c>
      <c r="AG142" s="79" t="s">
        <v>1200</v>
      </c>
      <c r="AH142" s="79"/>
      <c r="AI142" s="85" t="s">
        <v>1198</v>
      </c>
      <c r="AJ142" s="79" t="b">
        <v>0</v>
      </c>
      <c r="AK142" s="79">
        <v>1</v>
      </c>
      <c r="AL142" s="85" t="s">
        <v>1198</v>
      </c>
      <c r="AM142" s="79" t="s">
        <v>1218</v>
      </c>
      <c r="AN142" s="79" t="b">
        <v>0</v>
      </c>
      <c r="AO142" s="85" t="s">
        <v>1105</v>
      </c>
      <c r="AP142" s="79" t="s">
        <v>1220</v>
      </c>
      <c r="AQ142" s="79">
        <v>0</v>
      </c>
      <c r="AR142" s="79">
        <v>0</v>
      </c>
      <c r="AS142" s="79"/>
      <c r="AT142" s="79"/>
      <c r="AU142" s="79"/>
      <c r="AV142" s="79"/>
      <c r="AW142" s="79"/>
      <c r="AX142" s="79"/>
      <c r="AY142" s="79"/>
      <c r="AZ142" s="79"/>
      <c r="BA142">
        <v>24</v>
      </c>
      <c r="BB142" s="78" t="str">
        <f>REPLACE(INDEX(GroupVertices[Group],MATCH(Edges[[#This Row],[Vertex 1]],GroupVertices[Vertex],0)),1,1,"")</f>
        <v>1</v>
      </c>
      <c r="BC142" s="78" t="str">
        <f>REPLACE(INDEX(GroupVertices[Group],MATCH(Edges[[#This Row],[Vertex 2]],GroupVertices[Vertex],0)),1,1,"")</f>
        <v>1</v>
      </c>
      <c r="BD142" s="48">
        <v>1</v>
      </c>
      <c r="BE142" s="49">
        <v>5.555555555555555</v>
      </c>
      <c r="BF142" s="48">
        <v>0</v>
      </c>
      <c r="BG142" s="49">
        <v>0</v>
      </c>
      <c r="BH142" s="48">
        <v>0</v>
      </c>
      <c r="BI142" s="49">
        <v>0</v>
      </c>
      <c r="BJ142" s="48">
        <v>17</v>
      </c>
      <c r="BK142" s="49">
        <v>94.44444444444444</v>
      </c>
      <c r="BL142" s="48">
        <v>18</v>
      </c>
    </row>
    <row r="143" spans="1:64" ht="15">
      <c r="A143" s="64" t="s">
        <v>268</v>
      </c>
      <c r="B143" s="64" t="s">
        <v>268</v>
      </c>
      <c r="C143" s="65" t="s">
        <v>2894</v>
      </c>
      <c r="D143" s="66">
        <v>10</v>
      </c>
      <c r="E143" s="67" t="s">
        <v>136</v>
      </c>
      <c r="F143" s="68">
        <v>12</v>
      </c>
      <c r="G143" s="65"/>
      <c r="H143" s="69"/>
      <c r="I143" s="70"/>
      <c r="J143" s="70"/>
      <c r="K143" s="34" t="s">
        <v>65</v>
      </c>
      <c r="L143" s="77">
        <v>143</v>
      </c>
      <c r="M143" s="77"/>
      <c r="N143" s="72"/>
      <c r="O143" s="79" t="s">
        <v>176</v>
      </c>
      <c r="P143" s="81">
        <v>43501.70846064815</v>
      </c>
      <c r="Q143" s="79" t="s">
        <v>389</v>
      </c>
      <c r="R143" s="82" t="s">
        <v>482</v>
      </c>
      <c r="S143" s="79" t="s">
        <v>595</v>
      </c>
      <c r="T143" s="79" t="s">
        <v>676</v>
      </c>
      <c r="U143" s="82" t="s">
        <v>728</v>
      </c>
      <c r="V143" s="82" t="s">
        <v>728</v>
      </c>
      <c r="W143" s="81">
        <v>43501.70846064815</v>
      </c>
      <c r="X143" s="82" t="s">
        <v>905</v>
      </c>
      <c r="Y143" s="79"/>
      <c r="Z143" s="79"/>
      <c r="AA143" s="85" t="s">
        <v>1106</v>
      </c>
      <c r="AB143" s="79"/>
      <c r="AC143" s="79" t="b">
        <v>0</v>
      </c>
      <c r="AD143" s="79">
        <v>6</v>
      </c>
      <c r="AE143" s="85" t="s">
        <v>1198</v>
      </c>
      <c r="AF143" s="79" t="b">
        <v>0</v>
      </c>
      <c r="AG143" s="79" t="s">
        <v>1200</v>
      </c>
      <c r="AH143" s="79"/>
      <c r="AI143" s="85" t="s">
        <v>1198</v>
      </c>
      <c r="AJ143" s="79" t="b">
        <v>0</v>
      </c>
      <c r="AK143" s="79">
        <v>5</v>
      </c>
      <c r="AL143" s="85" t="s">
        <v>1198</v>
      </c>
      <c r="AM143" s="79" t="s">
        <v>1218</v>
      </c>
      <c r="AN143" s="79" t="b">
        <v>0</v>
      </c>
      <c r="AO143" s="85" t="s">
        <v>1106</v>
      </c>
      <c r="AP143" s="79" t="s">
        <v>1220</v>
      </c>
      <c r="AQ143" s="79">
        <v>0</v>
      </c>
      <c r="AR143" s="79">
        <v>0</v>
      </c>
      <c r="AS143" s="79"/>
      <c r="AT143" s="79"/>
      <c r="AU143" s="79"/>
      <c r="AV143" s="79"/>
      <c r="AW143" s="79"/>
      <c r="AX143" s="79"/>
      <c r="AY143" s="79"/>
      <c r="AZ143" s="79"/>
      <c r="BA143">
        <v>24</v>
      </c>
      <c r="BB143" s="78" t="str">
        <f>REPLACE(INDEX(GroupVertices[Group],MATCH(Edges[[#This Row],[Vertex 1]],GroupVertices[Vertex],0)),1,1,"")</f>
        <v>1</v>
      </c>
      <c r="BC143" s="78" t="str">
        <f>REPLACE(INDEX(GroupVertices[Group],MATCH(Edges[[#This Row],[Vertex 2]],GroupVertices[Vertex],0)),1,1,"")</f>
        <v>1</v>
      </c>
      <c r="BD143" s="48">
        <v>2</v>
      </c>
      <c r="BE143" s="49">
        <v>11.11111111111111</v>
      </c>
      <c r="BF143" s="48">
        <v>1</v>
      </c>
      <c r="BG143" s="49">
        <v>5.555555555555555</v>
      </c>
      <c r="BH143" s="48">
        <v>0</v>
      </c>
      <c r="BI143" s="49">
        <v>0</v>
      </c>
      <c r="BJ143" s="48">
        <v>15</v>
      </c>
      <c r="BK143" s="49">
        <v>83.33333333333333</v>
      </c>
      <c r="BL143" s="48">
        <v>18</v>
      </c>
    </row>
    <row r="144" spans="1:64" ht="15">
      <c r="A144" s="64" t="s">
        <v>268</v>
      </c>
      <c r="B144" s="64" t="s">
        <v>268</v>
      </c>
      <c r="C144" s="65" t="s">
        <v>2894</v>
      </c>
      <c r="D144" s="66">
        <v>10</v>
      </c>
      <c r="E144" s="67" t="s">
        <v>136</v>
      </c>
      <c r="F144" s="68">
        <v>12</v>
      </c>
      <c r="G144" s="65"/>
      <c r="H144" s="69"/>
      <c r="I144" s="70"/>
      <c r="J144" s="70"/>
      <c r="K144" s="34" t="s">
        <v>65</v>
      </c>
      <c r="L144" s="77">
        <v>144</v>
      </c>
      <c r="M144" s="77"/>
      <c r="N144" s="72"/>
      <c r="O144" s="79" t="s">
        <v>176</v>
      </c>
      <c r="P144" s="81">
        <v>43495.61371527778</v>
      </c>
      <c r="Q144" s="79" t="s">
        <v>390</v>
      </c>
      <c r="R144" s="82" t="s">
        <v>514</v>
      </c>
      <c r="S144" s="79" t="s">
        <v>617</v>
      </c>
      <c r="T144" s="79" t="s">
        <v>677</v>
      </c>
      <c r="U144" s="82" t="s">
        <v>729</v>
      </c>
      <c r="V144" s="82" t="s">
        <v>729</v>
      </c>
      <c r="W144" s="81">
        <v>43495.61371527778</v>
      </c>
      <c r="X144" s="82" t="s">
        <v>906</v>
      </c>
      <c r="Y144" s="79"/>
      <c r="Z144" s="79"/>
      <c r="AA144" s="85" t="s">
        <v>1107</v>
      </c>
      <c r="AB144" s="79"/>
      <c r="AC144" s="79" t="b">
        <v>0</v>
      </c>
      <c r="AD144" s="79">
        <v>3</v>
      </c>
      <c r="AE144" s="85" t="s">
        <v>1198</v>
      </c>
      <c r="AF144" s="79" t="b">
        <v>0</v>
      </c>
      <c r="AG144" s="79" t="s">
        <v>1201</v>
      </c>
      <c r="AH144" s="79"/>
      <c r="AI144" s="85" t="s">
        <v>1198</v>
      </c>
      <c r="AJ144" s="79" t="b">
        <v>0</v>
      </c>
      <c r="AK144" s="79">
        <v>5</v>
      </c>
      <c r="AL144" s="85" t="s">
        <v>1198</v>
      </c>
      <c r="AM144" s="79" t="s">
        <v>1218</v>
      </c>
      <c r="AN144" s="79" t="b">
        <v>0</v>
      </c>
      <c r="AO144" s="85" t="s">
        <v>1107</v>
      </c>
      <c r="AP144" s="79" t="s">
        <v>1220</v>
      </c>
      <c r="AQ144" s="79">
        <v>0</v>
      </c>
      <c r="AR144" s="79">
        <v>0</v>
      </c>
      <c r="AS144" s="79"/>
      <c r="AT144" s="79"/>
      <c r="AU144" s="79"/>
      <c r="AV144" s="79"/>
      <c r="AW144" s="79"/>
      <c r="AX144" s="79"/>
      <c r="AY144" s="79"/>
      <c r="AZ144" s="79"/>
      <c r="BA144">
        <v>24</v>
      </c>
      <c r="BB144" s="78" t="str">
        <f>REPLACE(INDEX(GroupVertices[Group],MATCH(Edges[[#This Row],[Vertex 1]],GroupVertices[Vertex],0)),1,1,"")</f>
        <v>1</v>
      </c>
      <c r="BC144" s="78" t="str">
        <f>REPLACE(INDEX(GroupVertices[Group],MATCH(Edges[[#This Row],[Vertex 2]],GroupVertices[Vertex],0)),1,1,"")</f>
        <v>1</v>
      </c>
      <c r="BD144" s="48">
        <v>1</v>
      </c>
      <c r="BE144" s="49">
        <v>3.7037037037037037</v>
      </c>
      <c r="BF144" s="48">
        <v>1</v>
      </c>
      <c r="BG144" s="49">
        <v>3.7037037037037037</v>
      </c>
      <c r="BH144" s="48">
        <v>0</v>
      </c>
      <c r="BI144" s="49">
        <v>0</v>
      </c>
      <c r="BJ144" s="48">
        <v>25</v>
      </c>
      <c r="BK144" s="49">
        <v>92.5925925925926</v>
      </c>
      <c r="BL144" s="48">
        <v>27</v>
      </c>
    </row>
    <row r="145" spans="1:64" ht="15">
      <c r="A145" s="64" t="s">
        <v>268</v>
      </c>
      <c r="B145" s="64" t="s">
        <v>268</v>
      </c>
      <c r="C145" s="65" t="s">
        <v>2894</v>
      </c>
      <c r="D145" s="66">
        <v>10</v>
      </c>
      <c r="E145" s="67" t="s">
        <v>136</v>
      </c>
      <c r="F145" s="68">
        <v>12</v>
      </c>
      <c r="G145" s="65"/>
      <c r="H145" s="69"/>
      <c r="I145" s="70"/>
      <c r="J145" s="70"/>
      <c r="K145" s="34" t="s">
        <v>65</v>
      </c>
      <c r="L145" s="77">
        <v>145</v>
      </c>
      <c r="M145" s="77"/>
      <c r="N145" s="72"/>
      <c r="O145" s="79" t="s">
        <v>176</v>
      </c>
      <c r="P145" s="81">
        <v>43493.250081018516</v>
      </c>
      <c r="Q145" s="79" t="s">
        <v>391</v>
      </c>
      <c r="R145" s="82" t="s">
        <v>515</v>
      </c>
      <c r="S145" s="79" t="s">
        <v>618</v>
      </c>
      <c r="T145" s="79" t="s">
        <v>678</v>
      </c>
      <c r="U145" s="82" t="s">
        <v>730</v>
      </c>
      <c r="V145" s="82" t="s">
        <v>730</v>
      </c>
      <c r="W145" s="81">
        <v>43493.250081018516</v>
      </c>
      <c r="X145" s="82" t="s">
        <v>907</v>
      </c>
      <c r="Y145" s="79"/>
      <c r="Z145" s="79"/>
      <c r="AA145" s="85" t="s">
        <v>1108</v>
      </c>
      <c r="AB145" s="79"/>
      <c r="AC145" s="79" t="b">
        <v>0</v>
      </c>
      <c r="AD145" s="79">
        <v>1</v>
      </c>
      <c r="AE145" s="85" t="s">
        <v>1198</v>
      </c>
      <c r="AF145" s="79" t="b">
        <v>0</v>
      </c>
      <c r="AG145" s="79" t="s">
        <v>1201</v>
      </c>
      <c r="AH145" s="79"/>
      <c r="AI145" s="85" t="s">
        <v>1198</v>
      </c>
      <c r="AJ145" s="79" t="b">
        <v>0</v>
      </c>
      <c r="AK145" s="79">
        <v>3</v>
      </c>
      <c r="AL145" s="85" t="s">
        <v>1198</v>
      </c>
      <c r="AM145" s="79" t="s">
        <v>1218</v>
      </c>
      <c r="AN145" s="79" t="b">
        <v>0</v>
      </c>
      <c r="AO145" s="85" t="s">
        <v>1108</v>
      </c>
      <c r="AP145" s="79" t="s">
        <v>1220</v>
      </c>
      <c r="AQ145" s="79">
        <v>0</v>
      </c>
      <c r="AR145" s="79">
        <v>0</v>
      </c>
      <c r="AS145" s="79"/>
      <c r="AT145" s="79"/>
      <c r="AU145" s="79"/>
      <c r="AV145" s="79"/>
      <c r="AW145" s="79"/>
      <c r="AX145" s="79"/>
      <c r="AY145" s="79"/>
      <c r="AZ145" s="79"/>
      <c r="BA145">
        <v>24</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30</v>
      </c>
      <c r="BK145" s="49">
        <v>100</v>
      </c>
      <c r="BL145" s="48">
        <v>30</v>
      </c>
    </row>
    <row r="146" spans="1:64" ht="15">
      <c r="A146" s="64" t="s">
        <v>268</v>
      </c>
      <c r="B146" s="64" t="s">
        <v>268</v>
      </c>
      <c r="C146" s="65" t="s">
        <v>2894</v>
      </c>
      <c r="D146" s="66">
        <v>10</v>
      </c>
      <c r="E146" s="67" t="s">
        <v>136</v>
      </c>
      <c r="F146" s="68">
        <v>12</v>
      </c>
      <c r="G146" s="65"/>
      <c r="H146" s="69"/>
      <c r="I146" s="70"/>
      <c r="J146" s="70"/>
      <c r="K146" s="34" t="s">
        <v>65</v>
      </c>
      <c r="L146" s="77">
        <v>146</v>
      </c>
      <c r="M146" s="77"/>
      <c r="N146" s="72"/>
      <c r="O146" s="79" t="s">
        <v>176</v>
      </c>
      <c r="P146" s="81">
        <v>43502.25010416667</v>
      </c>
      <c r="Q146" s="79" t="s">
        <v>392</v>
      </c>
      <c r="R146" s="82" t="s">
        <v>508</v>
      </c>
      <c r="S146" s="79" t="s">
        <v>614</v>
      </c>
      <c r="T146" s="79" t="s">
        <v>667</v>
      </c>
      <c r="U146" s="82" t="s">
        <v>721</v>
      </c>
      <c r="V146" s="82" t="s">
        <v>721</v>
      </c>
      <c r="W146" s="81">
        <v>43502.25010416667</v>
      </c>
      <c r="X146" s="82" t="s">
        <v>908</v>
      </c>
      <c r="Y146" s="79"/>
      <c r="Z146" s="79"/>
      <c r="AA146" s="85" t="s">
        <v>1109</v>
      </c>
      <c r="AB146" s="79"/>
      <c r="AC146" s="79" t="b">
        <v>0</v>
      </c>
      <c r="AD146" s="79">
        <v>0</v>
      </c>
      <c r="AE146" s="85" t="s">
        <v>1198</v>
      </c>
      <c r="AF146" s="79" t="b">
        <v>0</v>
      </c>
      <c r="AG146" s="79" t="s">
        <v>1201</v>
      </c>
      <c r="AH146" s="79"/>
      <c r="AI146" s="85" t="s">
        <v>1198</v>
      </c>
      <c r="AJ146" s="79" t="b">
        <v>0</v>
      </c>
      <c r="AK146" s="79">
        <v>1</v>
      </c>
      <c r="AL146" s="85" t="s">
        <v>1198</v>
      </c>
      <c r="AM146" s="79" t="s">
        <v>1218</v>
      </c>
      <c r="AN146" s="79" t="b">
        <v>0</v>
      </c>
      <c r="AO146" s="85" t="s">
        <v>1109</v>
      </c>
      <c r="AP146" s="79" t="s">
        <v>176</v>
      </c>
      <c r="AQ146" s="79">
        <v>0</v>
      </c>
      <c r="AR146" s="79">
        <v>0</v>
      </c>
      <c r="AS146" s="79"/>
      <c r="AT146" s="79"/>
      <c r="AU146" s="79"/>
      <c r="AV146" s="79"/>
      <c r="AW146" s="79"/>
      <c r="AX146" s="79"/>
      <c r="AY146" s="79"/>
      <c r="AZ146" s="79"/>
      <c r="BA146">
        <v>24</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6</v>
      </c>
      <c r="BK146" s="49">
        <v>100</v>
      </c>
      <c r="BL146" s="48">
        <v>6</v>
      </c>
    </row>
    <row r="147" spans="1:64" ht="15">
      <c r="A147" s="64" t="s">
        <v>268</v>
      </c>
      <c r="B147" s="64" t="s">
        <v>268</v>
      </c>
      <c r="C147" s="65" t="s">
        <v>2894</v>
      </c>
      <c r="D147" s="66">
        <v>10</v>
      </c>
      <c r="E147" s="67" t="s">
        <v>136</v>
      </c>
      <c r="F147" s="68">
        <v>12</v>
      </c>
      <c r="G147" s="65"/>
      <c r="H147" s="69"/>
      <c r="I147" s="70"/>
      <c r="J147" s="70"/>
      <c r="K147" s="34" t="s">
        <v>65</v>
      </c>
      <c r="L147" s="77">
        <v>147</v>
      </c>
      <c r="M147" s="77"/>
      <c r="N147" s="72"/>
      <c r="O147" s="79" t="s">
        <v>176</v>
      </c>
      <c r="P147" s="81">
        <v>43503.25009259259</v>
      </c>
      <c r="Q147" s="79" t="s">
        <v>393</v>
      </c>
      <c r="R147" s="82" t="s">
        <v>516</v>
      </c>
      <c r="S147" s="79" t="s">
        <v>618</v>
      </c>
      <c r="T147" s="79" t="s">
        <v>678</v>
      </c>
      <c r="U147" s="79"/>
      <c r="V147" s="82" t="s">
        <v>794</v>
      </c>
      <c r="W147" s="81">
        <v>43503.25009259259</v>
      </c>
      <c r="X147" s="82" t="s">
        <v>909</v>
      </c>
      <c r="Y147" s="79"/>
      <c r="Z147" s="79"/>
      <c r="AA147" s="85" t="s">
        <v>1110</v>
      </c>
      <c r="AB147" s="79"/>
      <c r="AC147" s="79" t="b">
        <v>0</v>
      </c>
      <c r="AD147" s="79">
        <v>4</v>
      </c>
      <c r="AE147" s="85" t="s">
        <v>1198</v>
      </c>
      <c r="AF147" s="79" t="b">
        <v>0</v>
      </c>
      <c r="AG147" s="79" t="s">
        <v>1201</v>
      </c>
      <c r="AH147" s="79"/>
      <c r="AI147" s="85" t="s">
        <v>1198</v>
      </c>
      <c r="AJ147" s="79" t="b">
        <v>0</v>
      </c>
      <c r="AK147" s="79">
        <v>1</v>
      </c>
      <c r="AL147" s="85" t="s">
        <v>1198</v>
      </c>
      <c r="AM147" s="79" t="s">
        <v>1218</v>
      </c>
      <c r="AN147" s="79" t="b">
        <v>0</v>
      </c>
      <c r="AO147" s="85" t="s">
        <v>1110</v>
      </c>
      <c r="AP147" s="79" t="s">
        <v>176</v>
      </c>
      <c r="AQ147" s="79">
        <v>0</v>
      </c>
      <c r="AR147" s="79">
        <v>0</v>
      </c>
      <c r="AS147" s="79"/>
      <c r="AT147" s="79"/>
      <c r="AU147" s="79"/>
      <c r="AV147" s="79"/>
      <c r="AW147" s="79"/>
      <c r="AX147" s="79"/>
      <c r="AY147" s="79"/>
      <c r="AZ147" s="79"/>
      <c r="BA147">
        <v>24</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35</v>
      </c>
      <c r="BK147" s="49">
        <v>100</v>
      </c>
      <c r="BL147" s="48">
        <v>35</v>
      </c>
    </row>
    <row r="148" spans="1:64" ht="15">
      <c r="A148" s="64" t="s">
        <v>268</v>
      </c>
      <c r="B148" s="64" t="s">
        <v>268</v>
      </c>
      <c r="C148" s="65" t="s">
        <v>2894</v>
      </c>
      <c r="D148" s="66">
        <v>10</v>
      </c>
      <c r="E148" s="67" t="s">
        <v>136</v>
      </c>
      <c r="F148" s="68">
        <v>12</v>
      </c>
      <c r="G148" s="65"/>
      <c r="H148" s="69"/>
      <c r="I148" s="70"/>
      <c r="J148" s="70"/>
      <c r="K148" s="34" t="s">
        <v>65</v>
      </c>
      <c r="L148" s="77">
        <v>148</v>
      </c>
      <c r="M148" s="77"/>
      <c r="N148" s="72"/>
      <c r="O148" s="79" t="s">
        <v>176</v>
      </c>
      <c r="P148" s="81">
        <v>43503.7084375</v>
      </c>
      <c r="Q148" s="79" t="s">
        <v>394</v>
      </c>
      <c r="R148" s="82" t="s">
        <v>483</v>
      </c>
      <c r="S148" s="79" t="s">
        <v>596</v>
      </c>
      <c r="T148" s="79" t="s">
        <v>634</v>
      </c>
      <c r="U148" s="82" t="s">
        <v>731</v>
      </c>
      <c r="V148" s="82" t="s">
        <v>731</v>
      </c>
      <c r="W148" s="81">
        <v>43503.7084375</v>
      </c>
      <c r="X148" s="82" t="s">
        <v>910</v>
      </c>
      <c r="Y148" s="79"/>
      <c r="Z148" s="79"/>
      <c r="AA148" s="85" t="s">
        <v>1111</v>
      </c>
      <c r="AB148" s="79"/>
      <c r="AC148" s="79" t="b">
        <v>0</v>
      </c>
      <c r="AD148" s="79">
        <v>2</v>
      </c>
      <c r="AE148" s="85" t="s">
        <v>1198</v>
      </c>
      <c r="AF148" s="79" t="b">
        <v>0</v>
      </c>
      <c r="AG148" s="79" t="s">
        <v>1200</v>
      </c>
      <c r="AH148" s="79"/>
      <c r="AI148" s="85" t="s">
        <v>1198</v>
      </c>
      <c r="AJ148" s="79" t="b">
        <v>0</v>
      </c>
      <c r="AK148" s="79">
        <v>1</v>
      </c>
      <c r="AL148" s="85" t="s">
        <v>1198</v>
      </c>
      <c r="AM148" s="79" t="s">
        <v>1218</v>
      </c>
      <c r="AN148" s="79" t="b">
        <v>0</v>
      </c>
      <c r="AO148" s="85" t="s">
        <v>1111</v>
      </c>
      <c r="AP148" s="79" t="s">
        <v>176</v>
      </c>
      <c r="AQ148" s="79">
        <v>0</v>
      </c>
      <c r="AR148" s="79">
        <v>0</v>
      </c>
      <c r="AS148" s="79"/>
      <c r="AT148" s="79"/>
      <c r="AU148" s="79"/>
      <c r="AV148" s="79"/>
      <c r="AW148" s="79"/>
      <c r="AX148" s="79"/>
      <c r="AY148" s="79"/>
      <c r="AZ148" s="79"/>
      <c r="BA148">
        <v>24</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13</v>
      </c>
      <c r="BK148" s="49">
        <v>100</v>
      </c>
      <c r="BL148" s="48">
        <v>13</v>
      </c>
    </row>
    <row r="149" spans="1:64" ht="15">
      <c r="A149" s="64" t="s">
        <v>268</v>
      </c>
      <c r="B149" s="64" t="s">
        <v>268</v>
      </c>
      <c r="C149" s="65" t="s">
        <v>2894</v>
      </c>
      <c r="D149" s="66">
        <v>10</v>
      </c>
      <c r="E149" s="67" t="s">
        <v>136</v>
      </c>
      <c r="F149" s="68">
        <v>12</v>
      </c>
      <c r="G149" s="65"/>
      <c r="H149" s="69"/>
      <c r="I149" s="70"/>
      <c r="J149" s="70"/>
      <c r="K149" s="34" t="s">
        <v>65</v>
      </c>
      <c r="L149" s="77">
        <v>149</v>
      </c>
      <c r="M149" s="77"/>
      <c r="N149" s="72"/>
      <c r="O149" s="79" t="s">
        <v>176</v>
      </c>
      <c r="P149" s="81">
        <v>43504.25009259259</v>
      </c>
      <c r="Q149" s="79" t="s">
        <v>395</v>
      </c>
      <c r="R149" s="82" t="s">
        <v>485</v>
      </c>
      <c r="S149" s="79" t="s">
        <v>596</v>
      </c>
      <c r="T149" s="79" t="s">
        <v>679</v>
      </c>
      <c r="U149" s="82" t="s">
        <v>732</v>
      </c>
      <c r="V149" s="82" t="s">
        <v>732</v>
      </c>
      <c r="W149" s="81">
        <v>43504.25009259259</v>
      </c>
      <c r="X149" s="82" t="s">
        <v>911</v>
      </c>
      <c r="Y149" s="79"/>
      <c r="Z149" s="79"/>
      <c r="AA149" s="85" t="s">
        <v>1112</v>
      </c>
      <c r="AB149" s="79"/>
      <c r="AC149" s="79" t="b">
        <v>0</v>
      </c>
      <c r="AD149" s="79">
        <v>2</v>
      </c>
      <c r="AE149" s="85" t="s">
        <v>1198</v>
      </c>
      <c r="AF149" s="79" t="b">
        <v>0</v>
      </c>
      <c r="AG149" s="79" t="s">
        <v>1200</v>
      </c>
      <c r="AH149" s="79"/>
      <c r="AI149" s="85" t="s">
        <v>1198</v>
      </c>
      <c r="AJ149" s="79" t="b">
        <v>0</v>
      </c>
      <c r="AK149" s="79">
        <v>0</v>
      </c>
      <c r="AL149" s="85" t="s">
        <v>1198</v>
      </c>
      <c r="AM149" s="79" t="s">
        <v>1218</v>
      </c>
      <c r="AN149" s="79" t="b">
        <v>0</v>
      </c>
      <c r="AO149" s="85" t="s">
        <v>1112</v>
      </c>
      <c r="AP149" s="79" t="s">
        <v>176</v>
      </c>
      <c r="AQ149" s="79">
        <v>0</v>
      </c>
      <c r="AR149" s="79">
        <v>0</v>
      </c>
      <c r="AS149" s="79"/>
      <c r="AT149" s="79"/>
      <c r="AU149" s="79"/>
      <c r="AV149" s="79"/>
      <c r="AW149" s="79"/>
      <c r="AX149" s="79"/>
      <c r="AY149" s="79"/>
      <c r="AZ149" s="79"/>
      <c r="BA149">
        <v>24</v>
      </c>
      <c r="BB149" s="78" t="str">
        <f>REPLACE(INDEX(GroupVertices[Group],MATCH(Edges[[#This Row],[Vertex 1]],GroupVertices[Vertex],0)),1,1,"")</f>
        <v>1</v>
      </c>
      <c r="BC149" s="78" t="str">
        <f>REPLACE(INDEX(GroupVertices[Group],MATCH(Edges[[#This Row],[Vertex 2]],GroupVertices[Vertex],0)),1,1,"")</f>
        <v>1</v>
      </c>
      <c r="BD149" s="48">
        <v>1</v>
      </c>
      <c r="BE149" s="49">
        <v>6.666666666666667</v>
      </c>
      <c r="BF149" s="48">
        <v>0</v>
      </c>
      <c r="BG149" s="49">
        <v>0</v>
      </c>
      <c r="BH149" s="48">
        <v>0</v>
      </c>
      <c r="BI149" s="49">
        <v>0</v>
      </c>
      <c r="BJ149" s="48">
        <v>14</v>
      </c>
      <c r="BK149" s="49">
        <v>93.33333333333333</v>
      </c>
      <c r="BL149" s="48">
        <v>15</v>
      </c>
    </row>
    <row r="150" spans="1:64" ht="15">
      <c r="A150" s="64" t="s">
        <v>268</v>
      </c>
      <c r="B150" s="64" t="s">
        <v>268</v>
      </c>
      <c r="C150" s="65" t="s">
        <v>2894</v>
      </c>
      <c r="D150" s="66">
        <v>10</v>
      </c>
      <c r="E150" s="67" t="s">
        <v>136</v>
      </c>
      <c r="F150" s="68">
        <v>12</v>
      </c>
      <c r="G150" s="65"/>
      <c r="H150" s="69"/>
      <c r="I150" s="70"/>
      <c r="J150" s="70"/>
      <c r="K150" s="34" t="s">
        <v>65</v>
      </c>
      <c r="L150" s="77">
        <v>150</v>
      </c>
      <c r="M150" s="77"/>
      <c r="N150" s="72"/>
      <c r="O150" s="79" t="s">
        <v>176</v>
      </c>
      <c r="P150" s="81">
        <v>43504.7084375</v>
      </c>
      <c r="Q150" s="79" t="s">
        <v>396</v>
      </c>
      <c r="R150" s="82" t="s">
        <v>517</v>
      </c>
      <c r="S150" s="79" t="s">
        <v>619</v>
      </c>
      <c r="T150" s="79" t="s">
        <v>678</v>
      </c>
      <c r="U150" s="82" t="s">
        <v>733</v>
      </c>
      <c r="V150" s="82" t="s">
        <v>733</v>
      </c>
      <c r="W150" s="81">
        <v>43504.7084375</v>
      </c>
      <c r="X150" s="82" t="s">
        <v>912</v>
      </c>
      <c r="Y150" s="79"/>
      <c r="Z150" s="79"/>
      <c r="AA150" s="85" t="s">
        <v>1113</v>
      </c>
      <c r="AB150" s="79"/>
      <c r="AC150" s="79" t="b">
        <v>0</v>
      </c>
      <c r="AD150" s="79">
        <v>0</v>
      </c>
      <c r="AE150" s="85" t="s">
        <v>1198</v>
      </c>
      <c r="AF150" s="79" t="b">
        <v>0</v>
      </c>
      <c r="AG150" s="79" t="s">
        <v>1201</v>
      </c>
      <c r="AH150" s="79"/>
      <c r="AI150" s="85" t="s">
        <v>1198</v>
      </c>
      <c r="AJ150" s="79" t="b">
        <v>0</v>
      </c>
      <c r="AK150" s="79">
        <v>0</v>
      </c>
      <c r="AL150" s="85" t="s">
        <v>1198</v>
      </c>
      <c r="AM150" s="79" t="s">
        <v>1218</v>
      </c>
      <c r="AN150" s="79" t="b">
        <v>0</v>
      </c>
      <c r="AO150" s="85" t="s">
        <v>1113</v>
      </c>
      <c r="AP150" s="79" t="s">
        <v>176</v>
      </c>
      <c r="AQ150" s="79">
        <v>0</v>
      </c>
      <c r="AR150" s="79">
        <v>0</v>
      </c>
      <c r="AS150" s="79"/>
      <c r="AT150" s="79"/>
      <c r="AU150" s="79"/>
      <c r="AV150" s="79"/>
      <c r="AW150" s="79"/>
      <c r="AX150" s="79"/>
      <c r="AY150" s="79"/>
      <c r="AZ150" s="79"/>
      <c r="BA150">
        <v>24</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15</v>
      </c>
      <c r="BK150" s="49">
        <v>100</v>
      </c>
      <c r="BL150" s="48">
        <v>15</v>
      </c>
    </row>
    <row r="151" spans="1:64" ht="15">
      <c r="A151" s="64" t="s">
        <v>268</v>
      </c>
      <c r="B151" s="64" t="s">
        <v>268</v>
      </c>
      <c r="C151" s="65" t="s">
        <v>2894</v>
      </c>
      <c r="D151" s="66">
        <v>10</v>
      </c>
      <c r="E151" s="67" t="s">
        <v>136</v>
      </c>
      <c r="F151" s="68">
        <v>12</v>
      </c>
      <c r="G151" s="65"/>
      <c r="H151" s="69"/>
      <c r="I151" s="70"/>
      <c r="J151" s="70"/>
      <c r="K151" s="34" t="s">
        <v>65</v>
      </c>
      <c r="L151" s="77">
        <v>151</v>
      </c>
      <c r="M151" s="77"/>
      <c r="N151" s="72"/>
      <c r="O151" s="79" t="s">
        <v>176</v>
      </c>
      <c r="P151" s="81">
        <v>43507.25010416667</v>
      </c>
      <c r="Q151" s="79" t="s">
        <v>397</v>
      </c>
      <c r="R151" s="82" t="s">
        <v>518</v>
      </c>
      <c r="S151" s="79" t="s">
        <v>620</v>
      </c>
      <c r="T151" s="79" t="s">
        <v>680</v>
      </c>
      <c r="U151" s="82" t="s">
        <v>734</v>
      </c>
      <c r="V151" s="82" t="s">
        <v>734</v>
      </c>
      <c r="W151" s="81">
        <v>43507.25010416667</v>
      </c>
      <c r="X151" s="82" t="s">
        <v>913</v>
      </c>
      <c r="Y151" s="79"/>
      <c r="Z151" s="79"/>
      <c r="AA151" s="85" t="s">
        <v>1114</v>
      </c>
      <c r="AB151" s="79"/>
      <c r="AC151" s="79" t="b">
        <v>0</v>
      </c>
      <c r="AD151" s="79">
        <v>2</v>
      </c>
      <c r="AE151" s="85" t="s">
        <v>1198</v>
      </c>
      <c r="AF151" s="79" t="b">
        <v>0</v>
      </c>
      <c r="AG151" s="79" t="s">
        <v>1200</v>
      </c>
      <c r="AH151" s="79"/>
      <c r="AI151" s="85" t="s">
        <v>1198</v>
      </c>
      <c r="AJ151" s="79" t="b">
        <v>0</v>
      </c>
      <c r="AK151" s="79">
        <v>0</v>
      </c>
      <c r="AL151" s="85" t="s">
        <v>1198</v>
      </c>
      <c r="AM151" s="79" t="s">
        <v>1218</v>
      </c>
      <c r="AN151" s="79" t="b">
        <v>0</v>
      </c>
      <c r="AO151" s="85" t="s">
        <v>1114</v>
      </c>
      <c r="AP151" s="79" t="s">
        <v>176</v>
      </c>
      <c r="AQ151" s="79">
        <v>0</v>
      </c>
      <c r="AR151" s="79">
        <v>0</v>
      </c>
      <c r="AS151" s="79"/>
      <c r="AT151" s="79"/>
      <c r="AU151" s="79"/>
      <c r="AV151" s="79"/>
      <c r="AW151" s="79"/>
      <c r="AX151" s="79"/>
      <c r="AY151" s="79"/>
      <c r="AZ151" s="79"/>
      <c r="BA151">
        <v>24</v>
      </c>
      <c r="BB151" s="78" t="str">
        <f>REPLACE(INDEX(GroupVertices[Group],MATCH(Edges[[#This Row],[Vertex 1]],GroupVertices[Vertex],0)),1,1,"")</f>
        <v>1</v>
      </c>
      <c r="BC151" s="78" t="str">
        <f>REPLACE(INDEX(GroupVertices[Group],MATCH(Edges[[#This Row],[Vertex 2]],GroupVertices[Vertex],0)),1,1,"")</f>
        <v>1</v>
      </c>
      <c r="BD151" s="48">
        <v>3</v>
      </c>
      <c r="BE151" s="49">
        <v>20</v>
      </c>
      <c r="BF151" s="48">
        <v>0</v>
      </c>
      <c r="BG151" s="49">
        <v>0</v>
      </c>
      <c r="BH151" s="48">
        <v>0</v>
      </c>
      <c r="BI151" s="49">
        <v>0</v>
      </c>
      <c r="BJ151" s="48">
        <v>12</v>
      </c>
      <c r="BK151" s="49">
        <v>80</v>
      </c>
      <c r="BL151" s="48">
        <v>15</v>
      </c>
    </row>
    <row r="152" spans="1:64" ht="15">
      <c r="A152" s="64" t="s">
        <v>268</v>
      </c>
      <c r="B152" s="64" t="s">
        <v>268</v>
      </c>
      <c r="C152" s="65" t="s">
        <v>2894</v>
      </c>
      <c r="D152" s="66">
        <v>10</v>
      </c>
      <c r="E152" s="67" t="s">
        <v>136</v>
      </c>
      <c r="F152" s="68">
        <v>12</v>
      </c>
      <c r="G152" s="65"/>
      <c r="H152" s="69"/>
      <c r="I152" s="70"/>
      <c r="J152" s="70"/>
      <c r="K152" s="34" t="s">
        <v>65</v>
      </c>
      <c r="L152" s="77">
        <v>152</v>
      </c>
      <c r="M152" s="77"/>
      <c r="N152" s="72"/>
      <c r="O152" s="79" t="s">
        <v>176</v>
      </c>
      <c r="P152" s="81">
        <v>43507.708449074074</v>
      </c>
      <c r="Q152" s="79" t="s">
        <v>398</v>
      </c>
      <c r="R152" s="82" t="s">
        <v>519</v>
      </c>
      <c r="S152" s="79" t="s">
        <v>596</v>
      </c>
      <c r="T152" s="79" t="s">
        <v>681</v>
      </c>
      <c r="U152" s="82" t="s">
        <v>735</v>
      </c>
      <c r="V152" s="82" t="s">
        <v>735</v>
      </c>
      <c r="W152" s="81">
        <v>43507.708449074074</v>
      </c>
      <c r="X152" s="82" t="s">
        <v>914</v>
      </c>
      <c r="Y152" s="79"/>
      <c r="Z152" s="79"/>
      <c r="AA152" s="85" t="s">
        <v>1115</v>
      </c>
      <c r="AB152" s="79"/>
      <c r="AC152" s="79" t="b">
        <v>0</v>
      </c>
      <c r="AD152" s="79">
        <v>0</v>
      </c>
      <c r="AE152" s="85" t="s">
        <v>1198</v>
      </c>
      <c r="AF152" s="79" t="b">
        <v>0</v>
      </c>
      <c r="AG152" s="79" t="s">
        <v>1200</v>
      </c>
      <c r="AH152" s="79"/>
      <c r="AI152" s="85" t="s">
        <v>1198</v>
      </c>
      <c r="AJ152" s="79" t="b">
        <v>0</v>
      </c>
      <c r="AK152" s="79">
        <v>0</v>
      </c>
      <c r="AL152" s="85" t="s">
        <v>1198</v>
      </c>
      <c r="AM152" s="79" t="s">
        <v>1218</v>
      </c>
      <c r="AN152" s="79" t="b">
        <v>0</v>
      </c>
      <c r="AO152" s="85" t="s">
        <v>1115</v>
      </c>
      <c r="AP152" s="79" t="s">
        <v>176</v>
      </c>
      <c r="AQ152" s="79">
        <v>0</v>
      </c>
      <c r="AR152" s="79">
        <v>0</v>
      </c>
      <c r="AS152" s="79"/>
      <c r="AT152" s="79"/>
      <c r="AU152" s="79"/>
      <c r="AV152" s="79"/>
      <c r="AW152" s="79"/>
      <c r="AX152" s="79"/>
      <c r="AY152" s="79"/>
      <c r="AZ152" s="79"/>
      <c r="BA152">
        <v>24</v>
      </c>
      <c r="BB152" s="78" t="str">
        <f>REPLACE(INDEX(GroupVertices[Group],MATCH(Edges[[#This Row],[Vertex 1]],GroupVertices[Vertex],0)),1,1,"")</f>
        <v>1</v>
      </c>
      <c r="BC152" s="78" t="str">
        <f>REPLACE(INDEX(GroupVertices[Group],MATCH(Edges[[#This Row],[Vertex 2]],GroupVertices[Vertex],0)),1,1,"")</f>
        <v>1</v>
      </c>
      <c r="BD152" s="48">
        <v>3</v>
      </c>
      <c r="BE152" s="49">
        <v>14.285714285714286</v>
      </c>
      <c r="BF152" s="48">
        <v>0</v>
      </c>
      <c r="BG152" s="49">
        <v>0</v>
      </c>
      <c r="BH152" s="48">
        <v>0</v>
      </c>
      <c r="BI152" s="49">
        <v>0</v>
      </c>
      <c r="BJ152" s="48">
        <v>18</v>
      </c>
      <c r="BK152" s="49">
        <v>85.71428571428571</v>
      </c>
      <c r="BL152" s="48">
        <v>21</v>
      </c>
    </row>
    <row r="153" spans="1:64" ht="15">
      <c r="A153" s="64" t="s">
        <v>268</v>
      </c>
      <c r="B153" s="64" t="s">
        <v>268</v>
      </c>
      <c r="C153" s="65" t="s">
        <v>2894</v>
      </c>
      <c r="D153" s="66">
        <v>10</v>
      </c>
      <c r="E153" s="67" t="s">
        <v>136</v>
      </c>
      <c r="F153" s="68">
        <v>12</v>
      </c>
      <c r="G153" s="65"/>
      <c r="H153" s="69"/>
      <c r="I153" s="70"/>
      <c r="J153" s="70"/>
      <c r="K153" s="34" t="s">
        <v>65</v>
      </c>
      <c r="L153" s="77">
        <v>153</v>
      </c>
      <c r="M153" s="77"/>
      <c r="N153" s="72"/>
      <c r="O153" s="79" t="s">
        <v>176</v>
      </c>
      <c r="P153" s="81">
        <v>43508.25011574074</v>
      </c>
      <c r="Q153" s="79" t="s">
        <v>399</v>
      </c>
      <c r="R153" s="82" t="s">
        <v>500</v>
      </c>
      <c r="S153" s="79" t="s">
        <v>609</v>
      </c>
      <c r="T153" s="79" t="s">
        <v>667</v>
      </c>
      <c r="U153" s="82" t="s">
        <v>736</v>
      </c>
      <c r="V153" s="82" t="s">
        <v>736</v>
      </c>
      <c r="W153" s="81">
        <v>43508.25011574074</v>
      </c>
      <c r="X153" s="82" t="s">
        <v>915</v>
      </c>
      <c r="Y153" s="79"/>
      <c r="Z153" s="79"/>
      <c r="AA153" s="85" t="s">
        <v>1116</v>
      </c>
      <c r="AB153" s="79"/>
      <c r="AC153" s="79" t="b">
        <v>0</v>
      </c>
      <c r="AD153" s="79">
        <v>0</v>
      </c>
      <c r="AE153" s="85" t="s">
        <v>1198</v>
      </c>
      <c r="AF153" s="79" t="b">
        <v>0</v>
      </c>
      <c r="AG153" s="79" t="s">
        <v>1201</v>
      </c>
      <c r="AH153" s="79"/>
      <c r="AI153" s="85" t="s">
        <v>1198</v>
      </c>
      <c r="AJ153" s="79" t="b">
        <v>0</v>
      </c>
      <c r="AK153" s="79">
        <v>1</v>
      </c>
      <c r="AL153" s="85" t="s">
        <v>1198</v>
      </c>
      <c r="AM153" s="79" t="s">
        <v>1218</v>
      </c>
      <c r="AN153" s="79" t="b">
        <v>0</v>
      </c>
      <c r="AO153" s="85" t="s">
        <v>1116</v>
      </c>
      <c r="AP153" s="79" t="s">
        <v>176</v>
      </c>
      <c r="AQ153" s="79">
        <v>0</v>
      </c>
      <c r="AR153" s="79">
        <v>0</v>
      </c>
      <c r="AS153" s="79"/>
      <c r="AT153" s="79"/>
      <c r="AU153" s="79"/>
      <c r="AV153" s="79"/>
      <c r="AW153" s="79"/>
      <c r="AX153" s="79"/>
      <c r="AY153" s="79"/>
      <c r="AZ153" s="79"/>
      <c r="BA153">
        <v>24</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16</v>
      </c>
      <c r="BK153" s="49">
        <v>100</v>
      </c>
      <c r="BL153" s="48">
        <v>16</v>
      </c>
    </row>
    <row r="154" spans="1:64" ht="15">
      <c r="A154" s="64" t="s">
        <v>268</v>
      </c>
      <c r="B154" s="64" t="s">
        <v>268</v>
      </c>
      <c r="C154" s="65" t="s">
        <v>2894</v>
      </c>
      <c r="D154" s="66">
        <v>10</v>
      </c>
      <c r="E154" s="67" t="s">
        <v>136</v>
      </c>
      <c r="F154" s="68">
        <v>12</v>
      </c>
      <c r="G154" s="65"/>
      <c r="H154" s="69"/>
      <c r="I154" s="70"/>
      <c r="J154" s="70"/>
      <c r="K154" s="34" t="s">
        <v>65</v>
      </c>
      <c r="L154" s="77">
        <v>154</v>
      </c>
      <c r="M154" s="77"/>
      <c r="N154" s="72"/>
      <c r="O154" s="79" t="s">
        <v>176</v>
      </c>
      <c r="P154" s="81">
        <v>43508.70842592593</v>
      </c>
      <c r="Q154" s="79" t="s">
        <v>400</v>
      </c>
      <c r="R154" s="82" t="s">
        <v>520</v>
      </c>
      <c r="S154" s="79" t="s">
        <v>621</v>
      </c>
      <c r="T154" s="79" t="s">
        <v>682</v>
      </c>
      <c r="U154" s="79"/>
      <c r="V154" s="82" t="s">
        <v>794</v>
      </c>
      <c r="W154" s="81">
        <v>43508.70842592593</v>
      </c>
      <c r="X154" s="82" t="s">
        <v>916</v>
      </c>
      <c r="Y154" s="79"/>
      <c r="Z154" s="79"/>
      <c r="AA154" s="85" t="s">
        <v>1117</v>
      </c>
      <c r="AB154" s="79"/>
      <c r="AC154" s="79" t="b">
        <v>0</v>
      </c>
      <c r="AD154" s="79">
        <v>0</v>
      </c>
      <c r="AE154" s="85" t="s">
        <v>1198</v>
      </c>
      <c r="AF154" s="79" t="b">
        <v>0</v>
      </c>
      <c r="AG154" s="79" t="s">
        <v>1200</v>
      </c>
      <c r="AH154" s="79"/>
      <c r="AI154" s="85" t="s">
        <v>1198</v>
      </c>
      <c r="AJ154" s="79" t="b">
        <v>0</v>
      </c>
      <c r="AK154" s="79">
        <v>0</v>
      </c>
      <c r="AL154" s="85" t="s">
        <v>1198</v>
      </c>
      <c r="AM154" s="79" t="s">
        <v>1218</v>
      </c>
      <c r="AN154" s="79" t="b">
        <v>0</v>
      </c>
      <c r="AO154" s="85" t="s">
        <v>1117</v>
      </c>
      <c r="AP154" s="79" t="s">
        <v>176</v>
      </c>
      <c r="AQ154" s="79">
        <v>0</v>
      </c>
      <c r="AR154" s="79">
        <v>0</v>
      </c>
      <c r="AS154" s="79"/>
      <c r="AT154" s="79"/>
      <c r="AU154" s="79"/>
      <c r="AV154" s="79"/>
      <c r="AW154" s="79"/>
      <c r="AX154" s="79"/>
      <c r="AY154" s="79"/>
      <c r="AZ154" s="79"/>
      <c r="BA154">
        <v>24</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12</v>
      </c>
      <c r="BK154" s="49">
        <v>100</v>
      </c>
      <c r="BL154" s="48">
        <v>12</v>
      </c>
    </row>
    <row r="155" spans="1:64" ht="15">
      <c r="A155" s="64" t="s">
        <v>268</v>
      </c>
      <c r="B155" s="64" t="s">
        <v>268</v>
      </c>
      <c r="C155" s="65" t="s">
        <v>2894</v>
      </c>
      <c r="D155" s="66">
        <v>10</v>
      </c>
      <c r="E155" s="67" t="s">
        <v>136</v>
      </c>
      <c r="F155" s="68">
        <v>12</v>
      </c>
      <c r="G155" s="65"/>
      <c r="H155" s="69"/>
      <c r="I155" s="70"/>
      <c r="J155" s="70"/>
      <c r="K155" s="34" t="s">
        <v>65</v>
      </c>
      <c r="L155" s="77">
        <v>155</v>
      </c>
      <c r="M155" s="77"/>
      <c r="N155" s="72"/>
      <c r="O155" s="79" t="s">
        <v>176</v>
      </c>
      <c r="P155" s="81">
        <v>43509.250081018516</v>
      </c>
      <c r="Q155" s="79" t="s">
        <v>401</v>
      </c>
      <c r="R155" s="82" t="s">
        <v>491</v>
      </c>
      <c r="S155" s="79" t="s">
        <v>596</v>
      </c>
      <c r="T155" s="79" t="s">
        <v>683</v>
      </c>
      <c r="U155" s="82" t="s">
        <v>737</v>
      </c>
      <c r="V155" s="82" t="s">
        <v>737</v>
      </c>
      <c r="W155" s="81">
        <v>43509.250081018516</v>
      </c>
      <c r="X155" s="82" t="s">
        <v>917</v>
      </c>
      <c r="Y155" s="79"/>
      <c r="Z155" s="79"/>
      <c r="AA155" s="85" t="s">
        <v>1118</v>
      </c>
      <c r="AB155" s="79"/>
      <c r="AC155" s="79" t="b">
        <v>0</v>
      </c>
      <c r="AD155" s="79">
        <v>4</v>
      </c>
      <c r="AE155" s="85" t="s">
        <v>1198</v>
      </c>
      <c r="AF155" s="79" t="b">
        <v>0</v>
      </c>
      <c r="AG155" s="79" t="s">
        <v>1200</v>
      </c>
      <c r="AH155" s="79"/>
      <c r="AI155" s="85" t="s">
        <v>1198</v>
      </c>
      <c r="AJ155" s="79" t="b">
        <v>0</v>
      </c>
      <c r="AK155" s="79">
        <v>1</v>
      </c>
      <c r="AL155" s="85" t="s">
        <v>1198</v>
      </c>
      <c r="AM155" s="79" t="s">
        <v>1218</v>
      </c>
      <c r="AN155" s="79" t="b">
        <v>0</v>
      </c>
      <c r="AO155" s="85" t="s">
        <v>1118</v>
      </c>
      <c r="AP155" s="79" t="s">
        <v>176</v>
      </c>
      <c r="AQ155" s="79">
        <v>0</v>
      </c>
      <c r="AR155" s="79">
        <v>0</v>
      </c>
      <c r="AS155" s="79"/>
      <c r="AT155" s="79"/>
      <c r="AU155" s="79"/>
      <c r="AV155" s="79"/>
      <c r="AW155" s="79"/>
      <c r="AX155" s="79"/>
      <c r="AY155" s="79"/>
      <c r="AZ155" s="79"/>
      <c r="BA155">
        <v>24</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17</v>
      </c>
      <c r="BK155" s="49">
        <v>100</v>
      </c>
      <c r="BL155" s="48">
        <v>17</v>
      </c>
    </row>
    <row r="156" spans="1:64" ht="15">
      <c r="A156" s="64" t="s">
        <v>268</v>
      </c>
      <c r="B156" s="64" t="s">
        <v>268</v>
      </c>
      <c r="C156" s="65" t="s">
        <v>2894</v>
      </c>
      <c r="D156" s="66">
        <v>10</v>
      </c>
      <c r="E156" s="67" t="s">
        <v>136</v>
      </c>
      <c r="F156" s="68">
        <v>12</v>
      </c>
      <c r="G156" s="65"/>
      <c r="H156" s="69"/>
      <c r="I156" s="70"/>
      <c r="J156" s="70"/>
      <c r="K156" s="34" t="s">
        <v>65</v>
      </c>
      <c r="L156" s="77">
        <v>156</v>
      </c>
      <c r="M156" s="77"/>
      <c r="N156" s="72"/>
      <c r="O156" s="79" t="s">
        <v>176</v>
      </c>
      <c r="P156" s="81">
        <v>43509.708449074074</v>
      </c>
      <c r="Q156" s="79" t="s">
        <v>402</v>
      </c>
      <c r="R156" s="82" t="s">
        <v>521</v>
      </c>
      <c r="S156" s="79" t="s">
        <v>622</v>
      </c>
      <c r="T156" s="79" t="s">
        <v>684</v>
      </c>
      <c r="U156" s="82" t="s">
        <v>738</v>
      </c>
      <c r="V156" s="82" t="s">
        <v>738</v>
      </c>
      <c r="W156" s="81">
        <v>43509.708449074074</v>
      </c>
      <c r="X156" s="82" t="s">
        <v>918</v>
      </c>
      <c r="Y156" s="79"/>
      <c r="Z156" s="79"/>
      <c r="AA156" s="85" t="s">
        <v>1119</v>
      </c>
      <c r="AB156" s="79"/>
      <c r="AC156" s="79" t="b">
        <v>0</v>
      </c>
      <c r="AD156" s="79">
        <v>0</v>
      </c>
      <c r="AE156" s="85" t="s">
        <v>1198</v>
      </c>
      <c r="AF156" s="79" t="b">
        <v>0</v>
      </c>
      <c r="AG156" s="79" t="s">
        <v>1200</v>
      </c>
      <c r="AH156" s="79"/>
      <c r="AI156" s="85" t="s">
        <v>1198</v>
      </c>
      <c r="AJ156" s="79" t="b">
        <v>0</v>
      </c>
      <c r="AK156" s="79">
        <v>0</v>
      </c>
      <c r="AL156" s="85" t="s">
        <v>1198</v>
      </c>
      <c r="AM156" s="79" t="s">
        <v>1218</v>
      </c>
      <c r="AN156" s="79" t="b">
        <v>0</v>
      </c>
      <c r="AO156" s="85" t="s">
        <v>1119</v>
      </c>
      <c r="AP156" s="79" t="s">
        <v>176</v>
      </c>
      <c r="AQ156" s="79">
        <v>0</v>
      </c>
      <c r="AR156" s="79">
        <v>0</v>
      </c>
      <c r="AS156" s="79"/>
      <c r="AT156" s="79"/>
      <c r="AU156" s="79"/>
      <c r="AV156" s="79"/>
      <c r="AW156" s="79"/>
      <c r="AX156" s="79"/>
      <c r="AY156" s="79"/>
      <c r="AZ156" s="79"/>
      <c r="BA156">
        <v>24</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14</v>
      </c>
      <c r="BK156" s="49">
        <v>100</v>
      </c>
      <c r="BL156" s="48">
        <v>14</v>
      </c>
    </row>
    <row r="157" spans="1:64" ht="15">
      <c r="A157" s="64" t="s">
        <v>268</v>
      </c>
      <c r="B157" s="64" t="s">
        <v>268</v>
      </c>
      <c r="C157" s="65" t="s">
        <v>2894</v>
      </c>
      <c r="D157" s="66">
        <v>10</v>
      </c>
      <c r="E157" s="67" t="s">
        <v>136</v>
      </c>
      <c r="F157" s="68">
        <v>12</v>
      </c>
      <c r="G157" s="65"/>
      <c r="H157" s="69"/>
      <c r="I157" s="70"/>
      <c r="J157" s="70"/>
      <c r="K157" s="34" t="s">
        <v>65</v>
      </c>
      <c r="L157" s="77">
        <v>157</v>
      </c>
      <c r="M157" s="77"/>
      <c r="N157" s="72"/>
      <c r="O157" s="79" t="s">
        <v>176</v>
      </c>
      <c r="P157" s="81">
        <v>43509.7925</v>
      </c>
      <c r="Q157" s="79" t="s">
        <v>403</v>
      </c>
      <c r="R157" s="82" t="s">
        <v>522</v>
      </c>
      <c r="S157" s="79" t="s">
        <v>623</v>
      </c>
      <c r="T157" s="79" t="s">
        <v>685</v>
      </c>
      <c r="U157" s="79"/>
      <c r="V157" s="82" t="s">
        <v>794</v>
      </c>
      <c r="W157" s="81">
        <v>43509.7925</v>
      </c>
      <c r="X157" s="82" t="s">
        <v>919</v>
      </c>
      <c r="Y157" s="79"/>
      <c r="Z157" s="79"/>
      <c r="AA157" s="85" t="s">
        <v>1120</v>
      </c>
      <c r="AB157" s="79"/>
      <c r="AC157" s="79" t="b">
        <v>0</v>
      </c>
      <c r="AD157" s="79">
        <v>0</v>
      </c>
      <c r="AE157" s="85" t="s">
        <v>1198</v>
      </c>
      <c r="AF157" s="79" t="b">
        <v>0</v>
      </c>
      <c r="AG157" s="79" t="s">
        <v>1201</v>
      </c>
      <c r="AH157" s="79"/>
      <c r="AI157" s="85" t="s">
        <v>1198</v>
      </c>
      <c r="AJ157" s="79" t="b">
        <v>0</v>
      </c>
      <c r="AK157" s="79">
        <v>0</v>
      </c>
      <c r="AL157" s="85" t="s">
        <v>1198</v>
      </c>
      <c r="AM157" s="79" t="s">
        <v>1218</v>
      </c>
      <c r="AN157" s="79" t="b">
        <v>0</v>
      </c>
      <c r="AO157" s="85" t="s">
        <v>1120</v>
      </c>
      <c r="AP157" s="79" t="s">
        <v>176</v>
      </c>
      <c r="AQ157" s="79">
        <v>0</v>
      </c>
      <c r="AR157" s="79">
        <v>0</v>
      </c>
      <c r="AS157" s="79"/>
      <c r="AT157" s="79"/>
      <c r="AU157" s="79"/>
      <c r="AV157" s="79"/>
      <c r="AW157" s="79"/>
      <c r="AX157" s="79"/>
      <c r="AY157" s="79"/>
      <c r="AZ157" s="79"/>
      <c r="BA157">
        <v>24</v>
      </c>
      <c r="BB157" s="78" t="str">
        <f>REPLACE(INDEX(GroupVertices[Group],MATCH(Edges[[#This Row],[Vertex 1]],GroupVertices[Vertex],0)),1,1,"")</f>
        <v>1</v>
      </c>
      <c r="BC157" s="78" t="str">
        <f>REPLACE(INDEX(GroupVertices[Group],MATCH(Edges[[#This Row],[Vertex 2]],GroupVertices[Vertex],0)),1,1,"")</f>
        <v>1</v>
      </c>
      <c r="BD157" s="48">
        <v>1</v>
      </c>
      <c r="BE157" s="49">
        <v>14.285714285714286</v>
      </c>
      <c r="BF157" s="48">
        <v>0</v>
      </c>
      <c r="BG157" s="49">
        <v>0</v>
      </c>
      <c r="BH157" s="48">
        <v>0</v>
      </c>
      <c r="BI157" s="49">
        <v>0</v>
      </c>
      <c r="BJ157" s="48">
        <v>6</v>
      </c>
      <c r="BK157" s="49">
        <v>85.71428571428571</v>
      </c>
      <c r="BL157" s="48">
        <v>7</v>
      </c>
    </row>
    <row r="158" spans="1:64" ht="15">
      <c r="A158" s="64" t="s">
        <v>268</v>
      </c>
      <c r="B158" s="64" t="s">
        <v>268</v>
      </c>
      <c r="C158" s="65" t="s">
        <v>2894</v>
      </c>
      <c r="D158" s="66">
        <v>10</v>
      </c>
      <c r="E158" s="67" t="s">
        <v>136</v>
      </c>
      <c r="F158" s="68">
        <v>12</v>
      </c>
      <c r="G158" s="65"/>
      <c r="H158" s="69"/>
      <c r="I158" s="70"/>
      <c r="J158" s="70"/>
      <c r="K158" s="34" t="s">
        <v>65</v>
      </c>
      <c r="L158" s="77">
        <v>158</v>
      </c>
      <c r="M158" s="77"/>
      <c r="N158" s="72"/>
      <c r="O158" s="79" t="s">
        <v>176</v>
      </c>
      <c r="P158" s="81">
        <v>43510.25010416667</v>
      </c>
      <c r="Q158" s="79" t="s">
        <v>404</v>
      </c>
      <c r="R158" s="82" t="s">
        <v>498</v>
      </c>
      <c r="S158" s="79" t="s">
        <v>607</v>
      </c>
      <c r="T158" s="79" t="s">
        <v>686</v>
      </c>
      <c r="U158" s="82" t="s">
        <v>739</v>
      </c>
      <c r="V158" s="82" t="s">
        <v>739</v>
      </c>
      <c r="W158" s="81">
        <v>43510.25010416667</v>
      </c>
      <c r="X158" s="82" t="s">
        <v>920</v>
      </c>
      <c r="Y158" s="79"/>
      <c r="Z158" s="79"/>
      <c r="AA158" s="85" t="s">
        <v>1121</v>
      </c>
      <c r="AB158" s="79"/>
      <c r="AC158" s="79" t="b">
        <v>0</v>
      </c>
      <c r="AD158" s="79">
        <v>0</v>
      </c>
      <c r="AE158" s="85" t="s">
        <v>1198</v>
      </c>
      <c r="AF158" s="79" t="b">
        <v>0</v>
      </c>
      <c r="AG158" s="79" t="s">
        <v>1201</v>
      </c>
      <c r="AH158" s="79"/>
      <c r="AI158" s="85" t="s">
        <v>1198</v>
      </c>
      <c r="AJ158" s="79" t="b">
        <v>0</v>
      </c>
      <c r="AK158" s="79">
        <v>0</v>
      </c>
      <c r="AL158" s="85" t="s">
        <v>1198</v>
      </c>
      <c r="AM158" s="79" t="s">
        <v>1218</v>
      </c>
      <c r="AN158" s="79" t="b">
        <v>0</v>
      </c>
      <c r="AO158" s="85" t="s">
        <v>1121</v>
      </c>
      <c r="AP158" s="79" t="s">
        <v>176</v>
      </c>
      <c r="AQ158" s="79">
        <v>0</v>
      </c>
      <c r="AR158" s="79">
        <v>0</v>
      </c>
      <c r="AS158" s="79"/>
      <c r="AT158" s="79"/>
      <c r="AU158" s="79"/>
      <c r="AV158" s="79"/>
      <c r="AW158" s="79"/>
      <c r="AX158" s="79"/>
      <c r="AY158" s="79"/>
      <c r="AZ158" s="79"/>
      <c r="BA158">
        <v>24</v>
      </c>
      <c r="BB158" s="78" t="str">
        <f>REPLACE(INDEX(GroupVertices[Group],MATCH(Edges[[#This Row],[Vertex 1]],GroupVertices[Vertex],0)),1,1,"")</f>
        <v>1</v>
      </c>
      <c r="BC158" s="78" t="str">
        <f>REPLACE(INDEX(GroupVertices[Group],MATCH(Edges[[#This Row],[Vertex 2]],GroupVertices[Vertex],0)),1,1,"")</f>
        <v>1</v>
      </c>
      <c r="BD158" s="48">
        <v>2</v>
      </c>
      <c r="BE158" s="49">
        <v>10</v>
      </c>
      <c r="BF158" s="48">
        <v>0</v>
      </c>
      <c r="BG158" s="49">
        <v>0</v>
      </c>
      <c r="BH158" s="48">
        <v>0</v>
      </c>
      <c r="BI158" s="49">
        <v>0</v>
      </c>
      <c r="BJ158" s="48">
        <v>18</v>
      </c>
      <c r="BK158" s="49">
        <v>90</v>
      </c>
      <c r="BL158" s="48">
        <v>20</v>
      </c>
    </row>
    <row r="159" spans="1:64" ht="15">
      <c r="A159" s="64" t="s">
        <v>268</v>
      </c>
      <c r="B159" s="64" t="s">
        <v>268</v>
      </c>
      <c r="C159" s="65" t="s">
        <v>2894</v>
      </c>
      <c r="D159" s="66">
        <v>10</v>
      </c>
      <c r="E159" s="67" t="s">
        <v>136</v>
      </c>
      <c r="F159" s="68">
        <v>12</v>
      </c>
      <c r="G159" s="65"/>
      <c r="H159" s="69"/>
      <c r="I159" s="70"/>
      <c r="J159" s="70"/>
      <c r="K159" s="34" t="s">
        <v>65</v>
      </c>
      <c r="L159" s="77">
        <v>159</v>
      </c>
      <c r="M159" s="77"/>
      <c r="N159" s="72"/>
      <c r="O159" s="79" t="s">
        <v>176</v>
      </c>
      <c r="P159" s="81">
        <v>43510.70916666667</v>
      </c>
      <c r="Q159" s="79" t="s">
        <v>405</v>
      </c>
      <c r="R159" s="82" t="s">
        <v>523</v>
      </c>
      <c r="S159" s="79" t="s">
        <v>618</v>
      </c>
      <c r="T159" s="79" t="s">
        <v>687</v>
      </c>
      <c r="U159" s="82" t="s">
        <v>740</v>
      </c>
      <c r="V159" s="82" t="s">
        <v>740</v>
      </c>
      <c r="W159" s="81">
        <v>43510.70916666667</v>
      </c>
      <c r="X159" s="82" t="s">
        <v>921</v>
      </c>
      <c r="Y159" s="79"/>
      <c r="Z159" s="79"/>
      <c r="AA159" s="85" t="s">
        <v>1122</v>
      </c>
      <c r="AB159" s="79"/>
      <c r="AC159" s="79" t="b">
        <v>0</v>
      </c>
      <c r="AD159" s="79">
        <v>0</v>
      </c>
      <c r="AE159" s="85" t="s">
        <v>1198</v>
      </c>
      <c r="AF159" s="79" t="b">
        <v>0</v>
      </c>
      <c r="AG159" s="79" t="s">
        <v>1201</v>
      </c>
      <c r="AH159" s="79"/>
      <c r="AI159" s="85" t="s">
        <v>1198</v>
      </c>
      <c r="AJ159" s="79" t="b">
        <v>0</v>
      </c>
      <c r="AK159" s="79">
        <v>0</v>
      </c>
      <c r="AL159" s="85" t="s">
        <v>1198</v>
      </c>
      <c r="AM159" s="79" t="s">
        <v>1218</v>
      </c>
      <c r="AN159" s="79" t="b">
        <v>0</v>
      </c>
      <c r="AO159" s="85" t="s">
        <v>1122</v>
      </c>
      <c r="AP159" s="79" t="s">
        <v>176</v>
      </c>
      <c r="AQ159" s="79">
        <v>0</v>
      </c>
      <c r="AR159" s="79">
        <v>0</v>
      </c>
      <c r="AS159" s="79"/>
      <c r="AT159" s="79"/>
      <c r="AU159" s="79"/>
      <c r="AV159" s="79"/>
      <c r="AW159" s="79"/>
      <c r="AX159" s="79"/>
      <c r="AY159" s="79"/>
      <c r="AZ159" s="79"/>
      <c r="BA159">
        <v>24</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22</v>
      </c>
      <c r="BK159" s="49">
        <v>100</v>
      </c>
      <c r="BL159" s="48">
        <v>22</v>
      </c>
    </row>
    <row r="160" spans="1:64" ht="15">
      <c r="A160" s="64" t="s">
        <v>268</v>
      </c>
      <c r="B160" s="64" t="s">
        <v>268</v>
      </c>
      <c r="C160" s="65" t="s">
        <v>2894</v>
      </c>
      <c r="D160" s="66">
        <v>10</v>
      </c>
      <c r="E160" s="67" t="s">
        <v>136</v>
      </c>
      <c r="F160" s="68">
        <v>12</v>
      </c>
      <c r="G160" s="65"/>
      <c r="H160" s="69"/>
      <c r="I160" s="70"/>
      <c r="J160" s="70"/>
      <c r="K160" s="34" t="s">
        <v>65</v>
      </c>
      <c r="L160" s="77">
        <v>160</v>
      </c>
      <c r="M160" s="77"/>
      <c r="N160" s="72"/>
      <c r="O160" s="79" t="s">
        <v>176</v>
      </c>
      <c r="P160" s="81">
        <v>43511.78635416667</v>
      </c>
      <c r="Q160" s="79" t="s">
        <v>406</v>
      </c>
      <c r="R160" s="82" t="s">
        <v>524</v>
      </c>
      <c r="S160" s="79" t="s">
        <v>619</v>
      </c>
      <c r="T160" s="79" t="s">
        <v>678</v>
      </c>
      <c r="U160" s="82" t="s">
        <v>741</v>
      </c>
      <c r="V160" s="82" t="s">
        <v>741</v>
      </c>
      <c r="W160" s="81">
        <v>43511.78635416667</v>
      </c>
      <c r="X160" s="82" t="s">
        <v>922</v>
      </c>
      <c r="Y160" s="79"/>
      <c r="Z160" s="79"/>
      <c r="AA160" s="85" t="s">
        <v>1123</v>
      </c>
      <c r="AB160" s="79"/>
      <c r="AC160" s="79" t="b">
        <v>0</v>
      </c>
      <c r="AD160" s="79">
        <v>0</v>
      </c>
      <c r="AE160" s="85" t="s">
        <v>1198</v>
      </c>
      <c r="AF160" s="79" t="b">
        <v>0</v>
      </c>
      <c r="AG160" s="79" t="s">
        <v>1201</v>
      </c>
      <c r="AH160" s="79"/>
      <c r="AI160" s="85" t="s">
        <v>1198</v>
      </c>
      <c r="AJ160" s="79" t="b">
        <v>0</v>
      </c>
      <c r="AK160" s="79">
        <v>0</v>
      </c>
      <c r="AL160" s="85" t="s">
        <v>1198</v>
      </c>
      <c r="AM160" s="79" t="s">
        <v>1218</v>
      </c>
      <c r="AN160" s="79" t="b">
        <v>0</v>
      </c>
      <c r="AO160" s="85" t="s">
        <v>1123</v>
      </c>
      <c r="AP160" s="79" t="s">
        <v>176</v>
      </c>
      <c r="AQ160" s="79">
        <v>0</v>
      </c>
      <c r="AR160" s="79">
        <v>0</v>
      </c>
      <c r="AS160" s="79"/>
      <c r="AT160" s="79"/>
      <c r="AU160" s="79"/>
      <c r="AV160" s="79"/>
      <c r="AW160" s="79"/>
      <c r="AX160" s="79"/>
      <c r="AY160" s="79"/>
      <c r="AZ160" s="79"/>
      <c r="BA160">
        <v>24</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16</v>
      </c>
      <c r="BK160" s="49">
        <v>100</v>
      </c>
      <c r="BL160" s="48">
        <v>16</v>
      </c>
    </row>
    <row r="161" spans="1:64" ht="15">
      <c r="A161" s="64" t="s">
        <v>268</v>
      </c>
      <c r="B161" s="64" t="s">
        <v>268</v>
      </c>
      <c r="C161" s="65" t="s">
        <v>2894</v>
      </c>
      <c r="D161" s="66">
        <v>10</v>
      </c>
      <c r="E161" s="67" t="s">
        <v>136</v>
      </c>
      <c r="F161" s="68">
        <v>12</v>
      </c>
      <c r="G161" s="65"/>
      <c r="H161" s="69"/>
      <c r="I161" s="70"/>
      <c r="J161" s="70"/>
      <c r="K161" s="34" t="s">
        <v>65</v>
      </c>
      <c r="L161" s="77">
        <v>161</v>
      </c>
      <c r="M161" s="77"/>
      <c r="N161" s="72"/>
      <c r="O161" s="79" t="s">
        <v>176</v>
      </c>
      <c r="P161" s="81">
        <v>43514.25010416667</v>
      </c>
      <c r="Q161" s="79" t="s">
        <v>407</v>
      </c>
      <c r="R161" s="82" t="s">
        <v>525</v>
      </c>
      <c r="S161" s="79" t="s">
        <v>619</v>
      </c>
      <c r="T161" s="79" t="s">
        <v>678</v>
      </c>
      <c r="U161" s="82" t="s">
        <v>742</v>
      </c>
      <c r="V161" s="82" t="s">
        <v>742</v>
      </c>
      <c r="W161" s="81">
        <v>43514.25010416667</v>
      </c>
      <c r="X161" s="82" t="s">
        <v>923</v>
      </c>
      <c r="Y161" s="79"/>
      <c r="Z161" s="79"/>
      <c r="AA161" s="85" t="s">
        <v>1124</v>
      </c>
      <c r="AB161" s="79"/>
      <c r="AC161" s="79" t="b">
        <v>0</v>
      </c>
      <c r="AD161" s="79">
        <v>3</v>
      </c>
      <c r="AE161" s="85" t="s">
        <v>1198</v>
      </c>
      <c r="AF161" s="79" t="b">
        <v>0</v>
      </c>
      <c r="AG161" s="79" t="s">
        <v>1201</v>
      </c>
      <c r="AH161" s="79"/>
      <c r="AI161" s="85" t="s">
        <v>1198</v>
      </c>
      <c r="AJ161" s="79" t="b">
        <v>0</v>
      </c>
      <c r="AK161" s="79">
        <v>0</v>
      </c>
      <c r="AL161" s="85" t="s">
        <v>1198</v>
      </c>
      <c r="AM161" s="79" t="s">
        <v>1218</v>
      </c>
      <c r="AN161" s="79" t="b">
        <v>0</v>
      </c>
      <c r="AO161" s="85" t="s">
        <v>1124</v>
      </c>
      <c r="AP161" s="79" t="s">
        <v>176</v>
      </c>
      <c r="AQ161" s="79">
        <v>0</v>
      </c>
      <c r="AR161" s="79">
        <v>0</v>
      </c>
      <c r="AS161" s="79"/>
      <c r="AT161" s="79"/>
      <c r="AU161" s="79"/>
      <c r="AV161" s="79"/>
      <c r="AW161" s="79"/>
      <c r="AX161" s="79"/>
      <c r="AY161" s="79"/>
      <c r="AZ161" s="79"/>
      <c r="BA161">
        <v>24</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15</v>
      </c>
      <c r="BK161" s="49">
        <v>100</v>
      </c>
      <c r="BL161" s="48">
        <v>15</v>
      </c>
    </row>
    <row r="162" spans="1:64" ht="15">
      <c r="A162" s="64" t="s">
        <v>268</v>
      </c>
      <c r="B162" s="64" t="s">
        <v>268</v>
      </c>
      <c r="C162" s="65" t="s">
        <v>2894</v>
      </c>
      <c r="D162" s="66">
        <v>10</v>
      </c>
      <c r="E162" s="67" t="s">
        <v>136</v>
      </c>
      <c r="F162" s="68">
        <v>12</v>
      </c>
      <c r="G162" s="65"/>
      <c r="H162" s="69"/>
      <c r="I162" s="70"/>
      <c r="J162" s="70"/>
      <c r="K162" s="34" t="s">
        <v>65</v>
      </c>
      <c r="L162" s="77">
        <v>162</v>
      </c>
      <c r="M162" s="77"/>
      <c r="N162" s="72"/>
      <c r="O162" s="79" t="s">
        <v>176</v>
      </c>
      <c r="P162" s="81">
        <v>43514.7084375</v>
      </c>
      <c r="Q162" s="79" t="s">
        <v>408</v>
      </c>
      <c r="R162" s="82" t="s">
        <v>526</v>
      </c>
      <c r="S162" s="79" t="s">
        <v>624</v>
      </c>
      <c r="T162" s="79" t="s">
        <v>687</v>
      </c>
      <c r="U162" s="79"/>
      <c r="V162" s="82" t="s">
        <v>794</v>
      </c>
      <c r="W162" s="81">
        <v>43514.7084375</v>
      </c>
      <c r="X162" s="82" t="s">
        <v>924</v>
      </c>
      <c r="Y162" s="79"/>
      <c r="Z162" s="79"/>
      <c r="AA162" s="85" t="s">
        <v>1125</v>
      </c>
      <c r="AB162" s="79"/>
      <c r="AC162" s="79" t="b">
        <v>0</v>
      </c>
      <c r="AD162" s="79">
        <v>0</v>
      </c>
      <c r="AE162" s="85" t="s">
        <v>1198</v>
      </c>
      <c r="AF162" s="79" t="b">
        <v>0</v>
      </c>
      <c r="AG162" s="79" t="s">
        <v>1201</v>
      </c>
      <c r="AH162" s="79"/>
      <c r="AI162" s="85" t="s">
        <v>1198</v>
      </c>
      <c r="AJ162" s="79" t="b">
        <v>0</v>
      </c>
      <c r="AK162" s="79">
        <v>0</v>
      </c>
      <c r="AL162" s="85" t="s">
        <v>1198</v>
      </c>
      <c r="AM162" s="79" t="s">
        <v>1218</v>
      </c>
      <c r="AN162" s="79" t="b">
        <v>0</v>
      </c>
      <c r="AO162" s="85" t="s">
        <v>1125</v>
      </c>
      <c r="AP162" s="79" t="s">
        <v>176</v>
      </c>
      <c r="AQ162" s="79">
        <v>0</v>
      </c>
      <c r="AR162" s="79">
        <v>0</v>
      </c>
      <c r="AS162" s="79"/>
      <c r="AT162" s="79"/>
      <c r="AU162" s="79"/>
      <c r="AV162" s="79"/>
      <c r="AW162" s="79"/>
      <c r="AX162" s="79"/>
      <c r="AY162" s="79"/>
      <c r="AZ162" s="79"/>
      <c r="BA162">
        <v>24</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9</v>
      </c>
      <c r="BK162" s="49">
        <v>100</v>
      </c>
      <c r="BL162" s="48">
        <v>9</v>
      </c>
    </row>
    <row r="163" spans="1:64" ht="15">
      <c r="A163" s="64" t="s">
        <v>268</v>
      </c>
      <c r="B163" s="64" t="s">
        <v>268</v>
      </c>
      <c r="C163" s="65" t="s">
        <v>2894</v>
      </c>
      <c r="D163" s="66">
        <v>10</v>
      </c>
      <c r="E163" s="67" t="s">
        <v>136</v>
      </c>
      <c r="F163" s="68">
        <v>12</v>
      </c>
      <c r="G163" s="65"/>
      <c r="H163" s="69"/>
      <c r="I163" s="70"/>
      <c r="J163" s="70"/>
      <c r="K163" s="34" t="s">
        <v>65</v>
      </c>
      <c r="L163" s="77">
        <v>163</v>
      </c>
      <c r="M163" s="77"/>
      <c r="N163" s="72"/>
      <c r="O163" s="79" t="s">
        <v>176</v>
      </c>
      <c r="P163" s="81">
        <v>43515.25010416667</v>
      </c>
      <c r="Q163" s="79" t="s">
        <v>409</v>
      </c>
      <c r="R163" s="82" t="s">
        <v>509</v>
      </c>
      <c r="S163" s="79" t="s">
        <v>609</v>
      </c>
      <c r="T163" s="79" t="s">
        <v>667</v>
      </c>
      <c r="U163" s="82" t="s">
        <v>743</v>
      </c>
      <c r="V163" s="82" t="s">
        <v>743</v>
      </c>
      <c r="W163" s="81">
        <v>43515.25010416667</v>
      </c>
      <c r="X163" s="82" t="s">
        <v>925</v>
      </c>
      <c r="Y163" s="79"/>
      <c r="Z163" s="79"/>
      <c r="AA163" s="85" t="s">
        <v>1126</v>
      </c>
      <c r="AB163" s="79"/>
      <c r="AC163" s="79" t="b">
        <v>0</v>
      </c>
      <c r="AD163" s="79">
        <v>0</v>
      </c>
      <c r="AE163" s="85" t="s">
        <v>1198</v>
      </c>
      <c r="AF163" s="79" t="b">
        <v>0</v>
      </c>
      <c r="AG163" s="79" t="s">
        <v>1201</v>
      </c>
      <c r="AH163" s="79"/>
      <c r="AI163" s="85" t="s">
        <v>1198</v>
      </c>
      <c r="AJ163" s="79" t="b">
        <v>0</v>
      </c>
      <c r="AK163" s="79">
        <v>1</v>
      </c>
      <c r="AL163" s="85" t="s">
        <v>1198</v>
      </c>
      <c r="AM163" s="79" t="s">
        <v>1218</v>
      </c>
      <c r="AN163" s="79" t="b">
        <v>0</v>
      </c>
      <c r="AO163" s="85" t="s">
        <v>1126</v>
      </c>
      <c r="AP163" s="79" t="s">
        <v>176</v>
      </c>
      <c r="AQ163" s="79">
        <v>0</v>
      </c>
      <c r="AR163" s="79">
        <v>0</v>
      </c>
      <c r="AS163" s="79"/>
      <c r="AT163" s="79"/>
      <c r="AU163" s="79"/>
      <c r="AV163" s="79"/>
      <c r="AW163" s="79"/>
      <c r="AX163" s="79"/>
      <c r="AY163" s="79"/>
      <c r="AZ163" s="79"/>
      <c r="BA163">
        <v>24</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9</v>
      </c>
      <c r="BK163" s="49">
        <v>100</v>
      </c>
      <c r="BL163" s="48">
        <v>9</v>
      </c>
    </row>
    <row r="164" spans="1:64" ht="15">
      <c r="A164" s="64" t="s">
        <v>268</v>
      </c>
      <c r="B164" s="64" t="s">
        <v>268</v>
      </c>
      <c r="C164" s="65" t="s">
        <v>2894</v>
      </c>
      <c r="D164" s="66">
        <v>10</v>
      </c>
      <c r="E164" s="67" t="s">
        <v>136</v>
      </c>
      <c r="F164" s="68">
        <v>12</v>
      </c>
      <c r="G164" s="65"/>
      <c r="H164" s="69"/>
      <c r="I164" s="70"/>
      <c r="J164" s="70"/>
      <c r="K164" s="34" t="s">
        <v>65</v>
      </c>
      <c r="L164" s="77">
        <v>164</v>
      </c>
      <c r="M164" s="77"/>
      <c r="N164" s="72"/>
      <c r="O164" s="79" t="s">
        <v>176</v>
      </c>
      <c r="P164" s="81">
        <v>43515.500127314815</v>
      </c>
      <c r="Q164" s="79" t="s">
        <v>410</v>
      </c>
      <c r="R164" s="82" t="s">
        <v>527</v>
      </c>
      <c r="S164" s="79" t="s">
        <v>625</v>
      </c>
      <c r="T164" s="79" t="s">
        <v>688</v>
      </c>
      <c r="U164" s="82" t="s">
        <v>744</v>
      </c>
      <c r="V164" s="82" t="s">
        <v>744</v>
      </c>
      <c r="W164" s="81">
        <v>43515.500127314815</v>
      </c>
      <c r="X164" s="82" t="s">
        <v>926</v>
      </c>
      <c r="Y164" s="79"/>
      <c r="Z164" s="79"/>
      <c r="AA164" s="85" t="s">
        <v>1127</v>
      </c>
      <c r="AB164" s="79"/>
      <c r="AC164" s="79" t="b">
        <v>0</v>
      </c>
      <c r="AD164" s="79">
        <v>0</v>
      </c>
      <c r="AE164" s="85" t="s">
        <v>1198</v>
      </c>
      <c r="AF164" s="79" t="b">
        <v>0</v>
      </c>
      <c r="AG164" s="79" t="s">
        <v>1200</v>
      </c>
      <c r="AH164" s="79"/>
      <c r="AI164" s="85" t="s">
        <v>1198</v>
      </c>
      <c r="AJ164" s="79" t="b">
        <v>0</v>
      </c>
      <c r="AK164" s="79">
        <v>0</v>
      </c>
      <c r="AL164" s="85" t="s">
        <v>1198</v>
      </c>
      <c r="AM164" s="79" t="s">
        <v>1218</v>
      </c>
      <c r="AN164" s="79" t="b">
        <v>0</v>
      </c>
      <c r="AO164" s="85" t="s">
        <v>1127</v>
      </c>
      <c r="AP164" s="79" t="s">
        <v>176</v>
      </c>
      <c r="AQ164" s="79">
        <v>0</v>
      </c>
      <c r="AR164" s="79">
        <v>0</v>
      </c>
      <c r="AS164" s="79"/>
      <c r="AT164" s="79"/>
      <c r="AU164" s="79"/>
      <c r="AV164" s="79"/>
      <c r="AW164" s="79"/>
      <c r="AX164" s="79"/>
      <c r="AY164" s="79"/>
      <c r="AZ164" s="79"/>
      <c r="BA164">
        <v>24</v>
      </c>
      <c r="BB164" s="78" t="str">
        <f>REPLACE(INDEX(GroupVertices[Group],MATCH(Edges[[#This Row],[Vertex 1]],GroupVertices[Vertex],0)),1,1,"")</f>
        <v>1</v>
      </c>
      <c r="BC164" s="78" t="str">
        <f>REPLACE(INDEX(GroupVertices[Group],MATCH(Edges[[#This Row],[Vertex 2]],GroupVertices[Vertex],0)),1,1,"")</f>
        <v>1</v>
      </c>
      <c r="BD164" s="48">
        <v>1</v>
      </c>
      <c r="BE164" s="49">
        <v>6.25</v>
      </c>
      <c r="BF164" s="48">
        <v>0</v>
      </c>
      <c r="BG164" s="49">
        <v>0</v>
      </c>
      <c r="BH164" s="48">
        <v>0</v>
      </c>
      <c r="BI164" s="49">
        <v>0</v>
      </c>
      <c r="BJ164" s="48">
        <v>15</v>
      </c>
      <c r="BK164" s="49">
        <v>93.75</v>
      </c>
      <c r="BL164" s="48">
        <v>16</v>
      </c>
    </row>
    <row r="165" spans="1:64" ht="15">
      <c r="A165" s="64" t="s">
        <v>268</v>
      </c>
      <c r="B165" s="64" t="s">
        <v>268</v>
      </c>
      <c r="C165" s="65" t="s">
        <v>2894</v>
      </c>
      <c r="D165" s="66">
        <v>10</v>
      </c>
      <c r="E165" s="67" t="s">
        <v>136</v>
      </c>
      <c r="F165" s="68">
        <v>12</v>
      </c>
      <c r="G165" s="65"/>
      <c r="H165" s="69"/>
      <c r="I165" s="70"/>
      <c r="J165" s="70"/>
      <c r="K165" s="34" t="s">
        <v>65</v>
      </c>
      <c r="L165" s="77">
        <v>165</v>
      </c>
      <c r="M165" s="77"/>
      <c r="N165" s="72"/>
      <c r="O165" s="79" t="s">
        <v>176</v>
      </c>
      <c r="P165" s="81">
        <v>43515.7084375</v>
      </c>
      <c r="Q165" s="79" t="s">
        <v>411</v>
      </c>
      <c r="R165" s="82" t="s">
        <v>528</v>
      </c>
      <c r="S165" s="79" t="s">
        <v>626</v>
      </c>
      <c r="T165" s="79" t="s">
        <v>678</v>
      </c>
      <c r="U165" s="82" t="s">
        <v>745</v>
      </c>
      <c r="V165" s="82" t="s">
        <v>745</v>
      </c>
      <c r="W165" s="81">
        <v>43515.7084375</v>
      </c>
      <c r="X165" s="82" t="s">
        <v>927</v>
      </c>
      <c r="Y165" s="79"/>
      <c r="Z165" s="79"/>
      <c r="AA165" s="85" t="s">
        <v>1128</v>
      </c>
      <c r="AB165" s="79"/>
      <c r="AC165" s="79" t="b">
        <v>0</v>
      </c>
      <c r="AD165" s="79">
        <v>0</v>
      </c>
      <c r="AE165" s="85" t="s">
        <v>1198</v>
      </c>
      <c r="AF165" s="79" t="b">
        <v>0</v>
      </c>
      <c r="AG165" s="79" t="s">
        <v>1200</v>
      </c>
      <c r="AH165" s="79"/>
      <c r="AI165" s="85" t="s">
        <v>1198</v>
      </c>
      <c r="AJ165" s="79" t="b">
        <v>0</v>
      </c>
      <c r="AK165" s="79">
        <v>0</v>
      </c>
      <c r="AL165" s="85" t="s">
        <v>1198</v>
      </c>
      <c r="AM165" s="79" t="s">
        <v>1218</v>
      </c>
      <c r="AN165" s="79" t="b">
        <v>0</v>
      </c>
      <c r="AO165" s="85" t="s">
        <v>1128</v>
      </c>
      <c r="AP165" s="79" t="s">
        <v>176</v>
      </c>
      <c r="AQ165" s="79">
        <v>0</v>
      </c>
      <c r="AR165" s="79">
        <v>0</v>
      </c>
      <c r="AS165" s="79"/>
      <c r="AT165" s="79"/>
      <c r="AU165" s="79"/>
      <c r="AV165" s="79"/>
      <c r="AW165" s="79"/>
      <c r="AX165" s="79"/>
      <c r="AY165" s="79"/>
      <c r="AZ165" s="79"/>
      <c r="BA165">
        <v>24</v>
      </c>
      <c r="BB165" s="78" t="str">
        <f>REPLACE(INDEX(GroupVertices[Group],MATCH(Edges[[#This Row],[Vertex 1]],GroupVertices[Vertex],0)),1,1,"")</f>
        <v>1</v>
      </c>
      <c r="BC165" s="78" t="str">
        <f>REPLACE(INDEX(GroupVertices[Group],MATCH(Edges[[#This Row],[Vertex 2]],GroupVertices[Vertex],0)),1,1,"")</f>
        <v>1</v>
      </c>
      <c r="BD165" s="48">
        <v>3</v>
      </c>
      <c r="BE165" s="49">
        <v>18.75</v>
      </c>
      <c r="BF165" s="48">
        <v>0</v>
      </c>
      <c r="BG165" s="49">
        <v>0</v>
      </c>
      <c r="BH165" s="48">
        <v>0</v>
      </c>
      <c r="BI165" s="49">
        <v>0</v>
      </c>
      <c r="BJ165" s="48">
        <v>13</v>
      </c>
      <c r="BK165" s="49">
        <v>81.25</v>
      </c>
      <c r="BL165" s="48">
        <v>16</v>
      </c>
    </row>
    <row r="166" spans="1:64" ht="15">
      <c r="A166" s="64" t="s">
        <v>269</v>
      </c>
      <c r="B166" s="64" t="s">
        <v>296</v>
      </c>
      <c r="C166" s="65" t="s">
        <v>2887</v>
      </c>
      <c r="D166" s="66">
        <v>3</v>
      </c>
      <c r="E166" s="67" t="s">
        <v>132</v>
      </c>
      <c r="F166" s="68">
        <v>35</v>
      </c>
      <c r="G166" s="65"/>
      <c r="H166" s="69"/>
      <c r="I166" s="70"/>
      <c r="J166" s="70"/>
      <c r="K166" s="34" t="s">
        <v>65</v>
      </c>
      <c r="L166" s="77">
        <v>166</v>
      </c>
      <c r="M166" s="77"/>
      <c r="N166" s="72"/>
      <c r="O166" s="79" t="s">
        <v>300</v>
      </c>
      <c r="P166" s="81">
        <v>43503.384201388886</v>
      </c>
      <c r="Q166" s="79" t="s">
        <v>412</v>
      </c>
      <c r="R166" s="82" t="s">
        <v>529</v>
      </c>
      <c r="S166" s="79" t="s">
        <v>608</v>
      </c>
      <c r="T166" s="79" t="s">
        <v>637</v>
      </c>
      <c r="U166" s="79"/>
      <c r="V166" s="82" t="s">
        <v>795</v>
      </c>
      <c r="W166" s="81">
        <v>43503.384201388886</v>
      </c>
      <c r="X166" s="82" t="s">
        <v>928</v>
      </c>
      <c r="Y166" s="79"/>
      <c r="Z166" s="79"/>
      <c r="AA166" s="85" t="s">
        <v>1129</v>
      </c>
      <c r="AB166" s="79"/>
      <c r="AC166" s="79" t="b">
        <v>0</v>
      </c>
      <c r="AD166" s="79">
        <v>0</v>
      </c>
      <c r="AE166" s="85" t="s">
        <v>1198</v>
      </c>
      <c r="AF166" s="79" t="b">
        <v>0</v>
      </c>
      <c r="AG166" s="79" t="s">
        <v>1200</v>
      </c>
      <c r="AH166" s="79"/>
      <c r="AI166" s="85" t="s">
        <v>1198</v>
      </c>
      <c r="AJ166" s="79" t="b">
        <v>0</v>
      </c>
      <c r="AK166" s="79">
        <v>0</v>
      </c>
      <c r="AL166" s="85" t="s">
        <v>1198</v>
      </c>
      <c r="AM166" s="79" t="s">
        <v>1219</v>
      </c>
      <c r="AN166" s="79" t="b">
        <v>0</v>
      </c>
      <c r="AO166" s="85" t="s">
        <v>1129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0</v>
      </c>
      <c r="BE166" s="49">
        <v>0</v>
      </c>
      <c r="BF166" s="48">
        <v>0</v>
      </c>
      <c r="BG166" s="49">
        <v>0</v>
      </c>
      <c r="BH166" s="48">
        <v>0</v>
      </c>
      <c r="BI166" s="49">
        <v>0</v>
      </c>
      <c r="BJ166" s="48">
        <v>6</v>
      </c>
      <c r="BK166" s="49">
        <v>100</v>
      </c>
      <c r="BL166" s="48">
        <v>6</v>
      </c>
    </row>
    <row r="167" spans="1:64" ht="15">
      <c r="A167" s="64" t="s">
        <v>269</v>
      </c>
      <c r="B167" s="64" t="s">
        <v>297</v>
      </c>
      <c r="C167" s="65" t="s">
        <v>2887</v>
      </c>
      <c r="D167" s="66">
        <v>3</v>
      </c>
      <c r="E167" s="67" t="s">
        <v>132</v>
      </c>
      <c r="F167" s="68">
        <v>35</v>
      </c>
      <c r="G167" s="65"/>
      <c r="H167" s="69"/>
      <c r="I167" s="70"/>
      <c r="J167" s="70"/>
      <c r="K167" s="34" t="s">
        <v>65</v>
      </c>
      <c r="L167" s="77">
        <v>167</v>
      </c>
      <c r="M167" s="77"/>
      <c r="N167" s="72"/>
      <c r="O167" s="79" t="s">
        <v>300</v>
      </c>
      <c r="P167" s="81">
        <v>43503.5883912037</v>
      </c>
      <c r="Q167" s="79" t="s">
        <v>413</v>
      </c>
      <c r="R167" s="82" t="s">
        <v>530</v>
      </c>
      <c r="S167" s="79" t="s">
        <v>608</v>
      </c>
      <c r="T167" s="79" t="s">
        <v>637</v>
      </c>
      <c r="U167" s="79"/>
      <c r="V167" s="82" t="s">
        <v>795</v>
      </c>
      <c r="W167" s="81">
        <v>43503.5883912037</v>
      </c>
      <c r="X167" s="82" t="s">
        <v>929</v>
      </c>
      <c r="Y167" s="79"/>
      <c r="Z167" s="79"/>
      <c r="AA167" s="85" t="s">
        <v>1130</v>
      </c>
      <c r="AB167" s="79"/>
      <c r="AC167" s="79" t="b">
        <v>0</v>
      </c>
      <c r="AD167" s="79">
        <v>0</v>
      </c>
      <c r="AE167" s="85" t="s">
        <v>1198</v>
      </c>
      <c r="AF167" s="79" t="b">
        <v>0</v>
      </c>
      <c r="AG167" s="79" t="s">
        <v>1200</v>
      </c>
      <c r="AH167" s="79"/>
      <c r="AI167" s="85" t="s">
        <v>1198</v>
      </c>
      <c r="AJ167" s="79" t="b">
        <v>0</v>
      </c>
      <c r="AK167" s="79">
        <v>0</v>
      </c>
      <c r="AL167" s="85" t="s">
        <v>1198</v>
      </c>
      <c r="AM167" s="79" t="s">
        <v>1219</v>
      </c>
      <c r="AN167" s="79" t="b">
        <v>0</v>
      </c>
      <c r="AO167" s="85" t="s">
        <v>1130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v>0</v>
      </c>
      <c r="BE167" s="49">
        <v>0</v>
      </c>
      <c r="BF167" s="48">
        <v>0</v>
      </c>
      <c r="BG167" s="49">
        <v>0</v>
      </c>
      <c r="BH167" s="48">
        <v>0</v>
      </c>
      <c r="BI167" s="49">
        <v>0</v>
      </c>
      <c r="BJ167" s="48">
        <v>6</v>
      </c>
      <c r="BK167" s="49">
        <v>100</v>
      </c>
      <c r="BL167" s="48">
        <v>6</v>
      </c>
    </row>
    <row r="168" spans="1:64" ht="15">
      <c r="A168" s="64" t="s">
        <v>269</v>
      </c>
      <c r="B168" s="64" t="s">
        <v>298</v>
      </c>
      <c r="C168" s="65" t="s">
        <v>2889</v>
      </c>
      <c r="D168" s="66">
        <v>3.3043478260869565</v>
      </c>
      <c r="E168" s="67" t="s">
        <v>136</v>
      </c>
      <c r="F168" s="68">
        <v>34</v>
      </c>
      <c r="G168" s="65"/>
      <c r="H168" s="69"/>
      <c r="I168" s="70"/>
      <c r="J168" s="70"/>
      <c r="K168" s="34" t="s">
        <v>65</v>
      </c>
      <c r="L168" s="77">
        <v>168</v>
      </c>
      <c r="M168" s="77"/>
      <c r="N168" s="72"/>
      <c r="O168" s="79" t="s">
        <v>300</v>
      </c>
      <c r="P168" s="81">
        <v>43506.67591435185</v>
      </c>
      <c r="Q168" s="79" t="s">
        <v>414</v>
      </c>
      <c r="R168" s="82" t="s">
        <v>531</v>
      </c>
      <c r="S168" s="79" t="s">
        <v>608</v>
      </c>
      <c r="T168" s="79" t="s">
        <v>689</v>
      </c>
      <c r="U168" s="79"/>
      <c r="V168" s="82" t="s">
        <v>795</v>
      </c>
      <c r="W168" s="81">
        <v>43506.67591435185</v>
      </c>
      <c r="X168" s="82" t="s">
        <v>930</v>
      </c>
      <c r="Y168" s="79"/>
      <c r="Z168" s="79"/>
      <c r="AA168" s="85" t="s">
        <v>1131</v>
      </c>
      <c r="AB168" s="79"/>
      <c r="AC168" s="79" t="b">
        <v>0</v>
      </c>
      <c r="AD168" s="79">
        <v>0</v>
      </c>
      <c r="AE168" s="85" t="s">
        <v>1198</v>
      </c>
      <c r="AF168" s="79" t="b">
        <v>0</v>
      </c>
      <c r="AG168" s="79" t="s">
        <v>1200</v>
      </c>
      <c r="AH168" s="79"/>
      <c r="AI168" s="85" t="s">
        <v>1198</v>
      </c>
      <c r="AJ168" s="79" t="b">
        <v>0</v>
      </c>
      <c r="AK168" s="79">
        <v>0</v>
      </c>
      <c r="AL168" s="85" t="s">
        <v>1198</v>
      </c>
      <c r="AM168" s="79" t="s">
        <v>1219</v>
      </c>
      <c r="AN168" s="79" t="b">
        <v>0</v>
      </c>
      <c r="AO168" s="85" t="s">
        <v>1131</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3</v>
      </c>
      <c r="BC168" s="78" t="str">
        <f>REPLACE(INDEX(GroupVertices[Group],MATCH(Edges[[#This Row],[Vertex 2]],GroupVertices[Vertex],0)),1,1,"")</f>
        <v>3</v>
      </c>
      <c r="BD168" s="48">
        <v>1</v>
      </c>
      <c r="BE168" s="49">
        <v>9.090909090909092</v>
      </c>
      <c r="BF168" s="48">
        <v>0</v>
      </c>
      <c r="BG168" s="49">
        <v>0</v>
      </c>
      <c r="BH168" s="48">
        <v>0</v>
      </c>
      <c r="BI168" s="49">
        <v>0</v>
      </c>
      <c r="BJ168" s="48">
        <v>10</v>
      </c>
      <c r="BK168" s="49">
        <v>90.9090909090909</v>
      </c>
      <c r="BL168" s="48">
        <v>11</v>
      </c>
    </row>
    <row r="169" spans="1:64" ht="15">
      <c r="A169" s="64" t="s">
        <v>269</v>
      </c>
      <c r="B169" s="64" t="s">
        <v>298</v>
      </c>
      <c r="C169" s="65" t="s">
        <v>2889</v>
      </c>
      <c r="D169" s="66">
        <v>3.3043478260869565</v>
      </c>
      <c r="E169" s="67" t="s">
        <v>136</v>
      </c>
      <c r="F169" s="68">
        <v>34</v>
      </c>
      <c r="G169" s="65"/>
      <c r="H169" s="69"/>
      <c r="I169" s="70"/>
      <c r="J169" s="70"/>
      <c r="K169" s="34" t="s">
        <v>65</v>
      </c>
      <c r="L169" s="77">
        <v>169</v>
      </c>
      <c r="M169" s="77"/>
      <c r="N169" s="72"/>
      <c r="O169" s="79" t="s">
        <v>300</v>
      </c>
      <c r="P169" s="81">
        <v>43510.05097222222</v>
      </c>
      <c r="Q169" s="79" t="s">
        <v>415</v>
      </c>
      <c r="R169" s="82" t="s">
        <v>532</v>
      </c>
      <c r="S169" s="79" t="s">
        <v>608</v>
      </c>
      <c r="T169" s="79" t="s">
        <v>690</v>
      </c>
      <c r="U169" s="79"/>
      <c r="V169" s="82" t="s">
        <v>795</v>
      </c>
      <c r="W169" s="81">
        <v>43510.05097222222</v>
      </c>
      <c r="X169" s="82" t="s">
        <v>931</v>
      </c>
      <c r="Y169" s="79"/>
      <c r="Z169" s="79"/>
      <c r="AA169" s="85" t="s">
        <v>1132</v>
      </c>
      <c r="AB169" s="79"/>
      <c r="AC169" s="79" t="b">
        <v>0</v>
      </c>
      <c r="AD169" s="79">
        <v>0</v>
      </c>
      <c r="AE169" s="85" t="s">
        <v>1198</v>
      </c>
      <c r="AF169" s="79" t="b">
        <v>0</v>
      </c>
      <c r="AG169" s="79" t="s">
        <v>1200</v>
      </c>
      <c r="AH169" s="79"/>
      <c r="AI169" s="85" t="s">
        <v>1198</v>
      </c>
      <c r="AJ169" s="79" t="b">
        <v>0</v>
      </c>
      <c r="AK169" s="79">
        <v>0</v>
      </c>
      <c r="AL169" s="85" t="s">
        <v>1198</v>
      </c>
      <c r="AM169" s="79" t="s">
        <v>1219</v>
      </c>
      <c r="AN169" s="79" t="b">
        <v>0</v>
      </c>
      <c r="AO169" s="85" t="s">
        <v>1132</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3</v>
      </c>
      <c r="BC169" s="78" t="str">
        <f>REPLACE(INDEX(GroupVertices[Group],MATCH(Edges[[#This Row],[Vertex 2]],GroupVertices[Vertex],0)),1,1,"")</f>
        <v>3</v>
      </c>
      <c r="BD169" s="48">
        <v>1</v>
      </c>
      <c r="BE169" s="49">
        <v>10</v>
      </c>
      <c r="BF169" s="48">
        <v>0</v>
      </c>
      <c r="BG169" s="49">
        <v>0</v>
      </c>
      <c r="BH169" s="48">
        <v>0</v>
      </c>
      <c r="BI169" s="49">
        <v>0</v>
      </c>
      <c r="BJ169" s="48">
        <v>9</v>
      </c>
      <c r="BK169" s="49">
        <v>90</v>
      </c>
      <c r="BL169" s="48">
        <v>10</v>
      </c>
    </row>
    <row r="170" spans="1:64" ht="15">
      <c r="A170" s="64" t="s">
        <v>269</v>
      </c>
      <c r="B170" s="64" t="s">
        <v>299</v>
      </c>
      <c r="C170" s="65" t="s">
        <v>2889</v>
      </c>
      <c r="D170" s="66">
        <v>3.3043478260869565</v>
      </c>
      <c r="E170" s="67" t="s">
        <v>136</v>
      </c>
      <c r="F170" s="68">
        <v>34</v>
      </c>
      <c r="G170" s="65"/>
      <c r="H170" s="69"/>
      <c r="I170" s="70"/>
      <c r="J170" s="70"/>
      <c r="K170" s="34" t="s">
        <v>65</v>
      </c>
      <c r="L170" s="77">
        <v>170</v>
      </c>
      <c r="M170" s="77"/>
      <c r="N170" s="72"/>
      <c r="O170" s="79" t="s">
        <v>300</v>
      </c>
      <c r="P170" s="81">
        <v>43502.050844907404</v>
      </c>
      <c r="Q170" s="79" t="s">
        <v>416</v>
      </c>
      <c r="R170" s="82" t="s">
        <v>533</v>
      </c>
      <c r="S170" s="79" t="s">
        <v>608</v>
      </c>
      <c r="T170" s="79" t="s">
        <v>690</v>
      </c>
      <c r="U170" s="79"/>
      <c r="V170" s="82" t="s">
        <v>795</v>
      </c>
      <c r="W170" s="81">
        <v>43502.050844907404</v>
      </c>
      <c r="X170" s="82" t="s">
        <v>932</v>
      </c>
      <c r="Y170" s="79"/>
      <c r="Z170" s="79"/>
      <c r="AA170" s="85" t="s">
        <v>1133</v>
      </c>
      <c r="AB170" s="79"/>
      <c r="AC170" s="79" t="b">
        <v>0</v>
      </c>
      <c r="AD170" s="79">
        <v>0</v>
      </c>
      <c r="AE170" s="85" t="s">
        <v>1198</v>
      </c>
      <c r="AF170" s="79" t="b">
        <v>0</v>
      </c>
      <c r="AG170" s="79" t="s">
        <v>1200</v>
      </c>
      <c r="AH170" s="79"/>
      <c r="AI170" s="85" t="s">
        <v>1198</v>
      </c>
      <c r="AJ170" s="79" t="b">
        <v>0</v>
      </c>
      <c r="AK170" s="79">
        <v>0</v>
      </c>
      <c r="AL170" s="85" t="s">
        <v>1198</v>
      </c>
      <c r="AM170" s="79" t="s">
        <v>1219</v>
      </c>
      <c r="AN170" s="79" t="b">
        <v>0</v>
      </c>
      <c r="AO170" s="85" t="s">
        <v>1133</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3</v>
      </c>
      <c r="BC170" s="78" t="str">
        <f>REPLACE(INDEX(GroupVertices[Group],MATCH(Edges[[#This Row],[Vertex 2]],GroupVertices[Vertex],0)),1,1,"")</f>
        <v>3</v>
      </c>
      <c r="BD170" s="48">
        <v>1</v>
      </c>
      <c r="BE170" s="49">
        <v>14.285714285714286</v>
      </c>
      <c r="BF170" s="48">
        <v>0</v>
      </c>
      <c r="BG170" s="49">
        <v>0</v>
      </c>
      <c r="BH170" s="48">
        <v>0</v>
      </c>
      <c r="BI170" s="49">
        <v>0</v>
      </c>
      <c r="BJ170" s="48">
        <v>6</v>
      </c>
      <c r="BK170" s="49">
        <v>85.71428571428571</v>
      </c>
      <c r="BL170" s="48">
        <v>7</v>
      </c>
    </row>
    <row r="171" spans="1:64" ht="15">
      <c r="A171" s="64" t="s">
        <v>269</v>
      </c>
      <c r="B171" s="64" t="s">
        <v>299</v>
      </c>
      <c r="C171" s="65" t="s">
        <v>2889</v>
      </c>
      <c r="D171" s="66">
        <v>3.3043478260869565</v>
      </c>
      <c r="E171" s="67" t="s">
        <v>136</v>
      </c>
      <c r="F171" s="68">
        <v>34</v>
      </c>
      <c r="G171" s="65"/>
      <c r="H171" s="69"/>
      <c r="I171" s="70"/>
      <c r="J171" s="70"/>
      <c r="K171" s="34" t="s">
        <v>65</v>
      </c>
      <c r="L171" s="77">
        <v>171</v>
      </c>
      <c r="M171" s="77"/>
      <c r="N171" s="72"/>
      <c r="O171" s="79" t="s">
        <v>300</v>
      </c>
      <c r="P171" s="81">
        <v>43514.29688657408</v>
      </c>
      <c r="Q171" s="79" t="s">
        <v>417</v>
      </c>
      <c r="R171" s="82" t="s">
        <v>534</v>
      </c>
      <c r="S171" s="79" t="s">
        <v>608</v>
      </c>
      <c r="T171" s="79" t="s">
        <v>637</v>
      </c>
      <c r="U171" s="79"/>
      <c r="V171" s="82" t="s">
        <v>795</v>
      </c>
      <c r="W171" s="81">
        <v>43514.29688657408</v>
      </c>
      <c r="X171" s="82" t="s">
        <v>933</v>
      </c>
      <c r="Y171" s="79"/>
      <c r="Z171" s="79"/>
      <c r="AA171" s="85" t="s">
        <v>1134</v>
      </c>
      <c r="AB171" s="79"/>
      <c r="AC171" s="79" t="b">
        <v>0</v>
      </c>
      <c r="AD171" s="79">
        <v>0</v>
      </c>
      <c r="AE171" s="85" t="s">
        <v>1198</v>
      </c>
      <c r="AF171" s="79" t="b">
        <v>0</v>
      </c>
      <c r="AG171" s="79" t="s">
        <v>1200</v>
      </c>
      <c r="AH171" s="79"/>
      <c r="AI171" s="85" t="s">
        <v>1198</v>
      </c>
      <c r="AJ171" s="79" t="b">
        <v>0</v>
      </c>
      <c r="AK171" s="79">
        <v>0</v>
      </c>
      <c r="AL171" s="85" t="s">
        <v>1198</v>
      </c>
      <c r="AM171" s="79" t="s">
        <v>1219</v>
      </c>
      <c r="AN171" s="79" t="b">
        <v>0</v>
      </c>
      <c r="AO171" s="85" t="s">
        <v>1134</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3</v>
      </c>
      <c r="BC171" s="78" t="str">
        <f>REPLACE(INDEX(GroupVertices[Group],MATCH(Edges[[#This Row],[Vertex 2]],GroupVertices[Vertex],0)),1,1,"")</f>
        <v>3</v>
      </c>
      <c r="BD171" s="48">
        <v>0</v>
      </c>
      <c r="BE171" s="49">
        <v>0</v>
      </c>
      <c r="BF171" s="48">
        <v>0</v>
      </c>
      <c r="BG171" s="49">
        <v>0</v>
      </c>
      <c r="BH171" s="48">
        <v>0</v>
      </c>
      <c r="BI171" s="49">
        <v>0</v>
      </c>
      <c r="BJ171" s="48">
        <v>6</v>
      </c>
      <c r="BK171" s="49">
        <v>100</v>
      </c>
      <c r="BL171" s="48">
        <v>6</v>
      </c>
    </row>
    <row r="172" spans="1:64" ht="15">
      <c r="A172" s="64" t="s">
        <v>269</v>
      </c>
      <c r="B172" s="64" t="s">
        <v>269</v>
      </c>
      <c r="C172" s="65" t="s">
        <v>2894</v>
      </c>
      <c r="D172" s="66">
        <v>10</v>
      </c>
      <c r="E172" s="67" t="s">
        <v>136</v>
      </c>
      <c r="F172" s="68">
        <v>12</v>
      </c>
      <c r="G172" s="65"/>
      <c r="H172" s="69"/>
      <c r="I172" s="70"/>
      <c r="J172" s="70"/>
      <c r="K172" s="34" t="s">
        <v>65</v>
      </c>
      <c r="L172" s="77">
        <v>172</v>
      </c>
      <c r="M172" s="77"/>
      <c r="N172" s="72"/>
      <c r="O172" s="79" t="s">
        <v>176</v>
      </c>
      <c r="P172" s="81">
        <v>43502.27028935185</v>
      </c>
      <c r="Q172" s="79" t="s">
        <v>418</v>
      </c>
      <c r="R172" s="82" t="s">
        <v>535</v>
      </c>
      <c r="S172" s="79" t="s">
        <v>608</v>
      </c>
      <c r="T172" s="79" t="s">
        <v>660</v>
      </c>
      <c r="U172" s="79"/>
      <c r="V172" s="82" t="s">
        <v>795</v>
      </c>
      <c r="W172" s="81">
        <v>43502.27028935185</v>
      </c>
      <c r="X172" s="82" t="s">
        <v>934</v>
      </c>
      <c r="Y172" s="79"/>
      <c r="Z172" s="79"/>
      <c r="AA172" s="85" t="s">
        <v>1135</v>
      </c>
      <c r="AB172" s="79"/>
      <c r="AC172" s="79" t="b">
        <v>0</v>
      </c>
      <c r="AD172" s="79">
        <v>0</v>
      </c>
      <c r="AE172" s="85" t="s">
        <v>1198</v>
      </c>
      <c r="AF172" s="79" t="b">
        <v>0</v>
      </c>
      <c r="AG172" s="79" t="s">
        <v>1200</v>
      </c>
      <c r="AH172" s="79"/>
      <c r="AI172" s="85" t="s">
        <v>1198</v>
      </c>
      <c r="AJ172" s="79" t="b">
        <v>0</v>
      </c>
      <c r="AK172" s="79">
        <v>0</v>
      </c>
      <c r="AL172" s="85" t="s">
        <v>1198</v>
      </c>
      <c r="AM172" s="79" t="s">
        <v>1219</v>
      </c>
      <c r="AN172" s="79" t="b">
        <v>0</v>
      </c>
      <c r="AO172" s="85" t="s">
        <v>1135</v>
      </c>
      <c r="AP172" s="79" t="s">
        <v>176</v>
      </c>
      <c r="AQ172" s="79">
        <v>0</v>
      </c>
      <c r="AR172" s="79">
        <v>0</v>
      </c>
      <c r="AS172" s="79"/>
      <c r="AT172" s="79"/>
      <c r="AU172" s="79"/>
      <c r="AV172" s="79"/>
      <c r="AW172" s="79"/>
      <c r="AX172" s="79"/>
      <c r="AY172" s="79"/>
      <c r="AZ172" s="79"/>
      <c r="BA172">
        <v>63</v>
      </c>
      <c r="BB172" s="78" t="str">
        <f>REPLACE(INDEX(GroupVertices[Group],MATCH(Edges[[#This Row],[Vertex 1]],GroupVertices[Vertex],0)),1,1,"")</f>
        <v>3</v>
      </c>
      <c r="BC172" s="78" t="str">
        <f>REPLACE(INDEX(GroupVertices[Group],MATCH(Edges[[#This Row],[Vertex 2]],GroupVertices[Vertex],0)),1,1,"")</f>
        <v>3</v>
      </c>
      <c r="BD172" s="48">
        <v>1</v>
      </c>
      <c r="BE172" s="49">
        <v>9.090909090909092</v>
      </c>
      <c r="BF172" s="48">
        <v>0</v>
      </c>
      <c r="BG172" s="49">
        <v>0</v>
      </c>
      <c r="BH172" s="48">
        <v>0</v>
      </c>
      <c r="BI172" s="49">
        <v>0</v>
      </c>
      <c r="BJ172" s="48">
        <v>10</v>
      </c>
      <c r="BK172" s="49">
        <v>90.9090909090909</v>
      </c>
      <c r="BL172" s="48">
        <v>11</v>
      </c>
    </row>
    <row r="173" spans="1:64" ht="15">
      <c r="A173" s="64" t="s">
        <v>269</v>
      </c>
      <c r="B173" s="64" t="s">
        <v>269</v>
      </c>
      <c r="C173" s="65" t="s">
        <v>2894</v>
      </c>
      <c r="D173" s="66">
        <v>10</v>
      </c>
      <c r="E173" s="67" t="s">
        <v>136</v>
      </c>
      <c r="F173" s="68">
        <v>12</v>
      </c>
      <c r="G173" s="65"/>
      <c r="H173" s="69"/>
      <c r="I173" s="70"/>
      <c r="J173" s="70"/>
      <c r="K173" s="34" t="s">
        <v>65</v>
      </c>
      <c r="L173" s="77">
        <v>173</v>
      </c>
      <c r="M173" s="77"/>
      <c r="N173" s="72"/>
      <c r="O173" s="79" t="s">
        <v>176</v>
      </c>
      <c r="P173" s="81">
        <v>43502.38418981482</v>
      </c>
      <c r="Q173" s="79" t="s">
        <v>419</v>
      </c>
      <c r="R173" s="82" t="s">
        <v>536</v>
      </c>
      <c r="S173" s="79" t="s">
        <v>608</v>
      </c>
      <c r="T173" s="79" t="s">
        <v>637</v>
      </c>
      <c r="U173" s="79"/>
      <c r="V173" s="82" t="s">
        <v>795</v>
      </c>
      <c r="W173" s="81">
        <v>43502.38418981482</v>
      </c>
      <c r="X173" s="82" t="s">
        <v>935</v>
      </c>
      <c r="Y173" s="79"/>
      <c r="Z173" s="79"/>
      <c r="AA173" s="85" t="s">
        <v>1136</v>
      </c>
      <c r="AB173" s="79"/>
      <c r="AC173" s="79" t="b">
        <v>0</v>
      </c>
      <c r="AD173" s="79">
        <v>0</v>
      </c>
      <c r="AE173" s="85" t="s">
        <v>1198</v>
      </c>
      <c r="AF173" s="79" t="b">
        <v>0</v>
      </c>
      <c r="AG173" s="79" t="s">
        <v>1200</v>
      </c>
      <c r="AH173" s="79"/>
      <c r="AI173" s="85" t="s">
        <v>1198</v>
      </c>
      <c r="AJ173" s="79" t="b">
        <v>0</v>
      </c>
      <c r="AK173" s="79">
        <v>0</v>
      </c>
      <c r="AL173" s="85" t="s">
        <v>1198</v>
      </c>
      <c r="AM173" s="79" t="s">
        <v>1219</v>
      </c>
      <c r="AN173" s="79" t="b">
        <v>0</v>
      </c>
      <c r="AO173" s="85" t="s">
        <v>1136</v>
      </c>
      <c r="AP173" s="79" t="s">
        <v>176</v>
      </c>
      <c r="AQ173" s="79">
        <v>0</v>
      </c>
      <c r="AR173" s="79">
        <v>0</v>
      </c>
      <c r="AS173" s="79"/>
      <c r="AT173" s="79"/>
      <c r="AU173" s="79"/>
      <c r="AV173" s="79"/>
      <c r="AW173" s="79"/>
      <c r="AX173" s="79"/>
      <c r="AY173" s="79"/>
      <c r="AZ173" s="79"/>
      <c r="BA173">
        <v>63</v>
      </c>
      <c r="BB173" s="78" t="str">
        <f>REPLACE(INDEX(GroupVertices[Group],MATCH(Edges[[#This Row],[Vertex 1]],GroupVertices[Vertex],0)),1,1,"")</f>
        <v>3</v>
      </c>
      <c r="BC173" s="78" t="str">
        <f>REPLACE(INDEX(GroupVertices[Group],MATCH(Edges[[#This Row],[Vertex 2]],GroupVertices[Vertex],0)),1,1,"")</f>
        <v>3</v>
      </c>
      <c r="BD173" s="48">
        <v>0</v>
      </c>
      <c r="BE173" s="49">
        <v>0</v>
      </c>
      <c r="BF173" s="48">
        <v>0</v>
      </c>
      <c r="BG173" s="49">
        <v>0</v>
      </c>
      <c r="BH173" s="48">
        <v>0</v>
      </c>
      <c r="BI173" s="49">
        <v>0</v>
      </c>
      <c r="BJ173" s="48">
        <v>8</v>
      </c>
      <c r="BK173" s="49">
        <v>100</v>
      </c>
      <c r="BL173" s="48">
        <v>8</v>
      </c>
    </row>
    <row r="174" spans="1:64" ht="15">
      <c r="A174" s="64" t="s">
        <v>269</v>
      </c>
      <c r="B174" s="64" t="s">
        <v>269</v>
      </c>
      <c r="C174" s="65" t="s">
        <v>2894</v>
      </c>
      <c r="D174" s="66">
        <v>10</v>
      </c>
      <c r="E174" s="67" t="s">
        <v>136</v>
      </c>
      <c r="F174" s="68">
        <v>12</v>
      </c>
      <c r="G174" s="65"/>
      <c r="H174" s="69"/>
      <c r="I174" s="70"/>
      <c r="J174" s="70"/>
      <c r="K174" s="34" t="s">
        <v>65</v>
      </c>
      <c r="L174" s="77">
        <v>174</v>
      </c>
      <c r="M174" s="77"/>
      <c r="N174" s="72"/>
      <c r="O174" s="79" t="s">
        <v>176</v>
      </c>
      <c r="P174" s="81">
        <v>43502.50503472222</v>
      </c>
      <c r="Q174" s="79" t="s">
        <v>420</v>
      </c>
      <c r="R174" s="82" t="s">
        <v>537</v>
      </c>
      <c r="S174" s="79" t="s">
        <v>608</v>
      </c>
      <c r="T174" s="79" t="s">
        <v>637</v>
      </c>
      <c r="U174" s="79"/>
      <c r="V174" s="82" t="s">
        <v>795</v>
      </c>
      <c r="W174" s="81">
        <v>43502.50503472222</v>
      </c>
      <c r="X174" s="82" t="s">
        <v>936</v>
      </c>
      <c r="Y174" s="79"/>
      <c r="Z174" s="79"/>
      <c r="AA174" s="85" t="s">
        <v>1137</v>
      </c>
      <c r="AB174" s="79"/>
      <c r="AC174" s="79" t="b">
        <v>0</v>
      </c>
      <c r="AD174" s="79">
        <v>0</v>
      </c>
      <c r="AE174" s="85" t="s">
        <v>1198</v>
      </c>
      <c r="AF174" s="79" t="b">
        <v>0</v>
      </c>
      <c r="AG174" s="79" t="s">
        <v>1200</v>
      </c>
      <c r="AH174" s="79"/>
      <c r="AI174" s="85" t="s">
        <v>1198</v>
      </c>
      <c r="AJ174" s="79" t="b">
        <v>0</v>
      </c>
      <c r="AK174" s="79">
        <v>0</v>
      </c>
      <c r="AL174" s="85" t="s">
        <v>1198</v>
      </c>
      <c r="AM174" s="79" t="s">
        <v>1219</v>
      </c>
      <c r="AN174" s="79" t="b">
        <v>0</v>
      </c>
      <c r="AO174" s="85" t="s">
        <v>1137</v>
      </c>
      <c r="AP174" s="79" t="s">
        <v>176</v>
      </c>
      <c r="AQ174" s="79">
        <v>0</v>
      </c>
      <c r="AR174" s="79">
        <v>0</v>
      </c>
      <c r="AS174" s="79"/>
      <c r="AT174" s="79"/>
      <c r="AU174" s="79"/>
      <c r="AV174" s="79"/>
      <c r="AW174" s="79"/>
      <c r="AX174" s="79"/>
      <c r="AY174" s="79"/>
      <c r="AZ174" s="79"/>
      <c r="BA174">
        <v>63</v>
      </c>
      <c r="BB174" s="78" t="str">
        <f>REPLACE(INDEX(GroupVertices[Group],MATCH(Edges[[#This Row],[Vertex 1]],GroupVertices[Vertex],0)),1,1,"")</f>
        <v>3</v>
      </c>
      <c r="BC174" s="78" t="str">
        <f>REPLACE(INDEX(GroupVertices[Group],MATCH(Edges[[#This Row],[Vertex 2]],GroupVertices[Vertex],0)),1,1,"")</f>
        <v>3</v>
      </c>
      <c r="BD174" s="48">
        <v>0</v>
      </c>
      <c r="BE174" s="49">
        <v>0</v>
      </c>
      <c r="BF174" s="48">
        <v>0</v>
      </c>
      <c r="BG174" s="49">
        <v>0</v>
      </c>
      <c r="BH174" s="48">
        <v>0</v>
      </c>
      <c r="BI174" s="49">
        <v>0</v>
      </c>
      <c r="BJ174" s="48">
        <v>10</v>
      </c>
      <c r="BK174" s="49">
        <v>100</v>
      </c>
      <c r="BL174" s="48">
        <v>10</v>
      </c>
    </row>
    <row r="175" spans="1:64" ht="15">
      <c r="A175" s="64" t="s">
        <v>269</v>
      </c>
      <c r="B175" s="64" t="s">
        <v>269</v>
      </c>
      <c r="C175" s="65" t="s">
        <v>2894</v>
      </c>
      <c r="D175" s="66">
        <v>10</v>
      </c>
      <c r="E175" s="67" t="s">
        <v>136</v>
      </c>
      <c r="F175" s="68">
        <v>12</v>
      </c>
      <c r="G175" s="65"/>
      <c r="H175" s="69"/>
      <c r="I175" s="70"/>
      <c r="J175" s="70"/>
      <c r="K175" s="34" t="s">
        <v>65</v>
      </c>
      <c r="L175" s="77">
        <v>175</v>
      </c>
      <c r="M175" s="77"/>
      <c r="N175" s="72"/>
      <c r="O175" s="79" t="s">
        <v>176</v>
      </c>
      <c r="P175" s="81">
        <v>43502.728634259256</v>
      </c>
      <c r="Q175" s="79" t="s">
        <v>421</v>
      </c>
      <c r="R175" s="82" t="s">
        <v>538</v>
      </c>
      <c r="S175" s="79" t="s">
        <v>608</v>
      </c>
      <c r="T175" s="79" t="s">
        <v>637</v>
      </c>
      <c r="U175" s="79"/>
      <c r="V175" s="82" t="s">
        <v>795</v>
      </c>
      <c r="W175" s="81">
        <v>43502.728634259256</v>
      </c>
      <c r="X175" s="82" t="s">
        <v>937</v>
      </c>
      <c r="Y175" s="79"/>
      <c r="Z175" s="79"/>
      <c r="AA175" s="85" t="s">
        <v>1138</v>
      </c>
      <c r="AB175" s="79"/>
      <c r="AC175" s="79" t="b">
        <v>0</v>
      </c>
      <c r="AD175" s="79">
        <v>0</v>
      </c>
      <c r="AE175" s="85" t="s">
        <v>1198</v>
      </c>
      <c r="AF175" s="79" t="b">
        <v>0</v>
      </c>
      <c r="AG175" s="79" t="s">
        <v>1200</v>
      </c>
      <c r="AH175" s="79"/>
      <c r="AI175" s="85" t="s">
        <v>1198</v>
      </c>
      <c r="AJ175" s="79" t="b">
        <v>0</v>
      </c>
      <c r="AK175" s="79">
        <v>0</v>
      </c>
      <c r="AL175" s="85" t="s">
        <v>1198</v>
      </c>
      <c r="AM175" s="79" t="s">
        <v>1219</v>
      </c>
      <c r="AN175" s="79" t="b">
        <v>0</v>
      </c>
      <c r="AO175" s="85" t="s">
        <v>1138</v>
      </c>
      <c r="AP175" s="79" t="s">
        <v>176</v>
      </c>
      <c r="AQ175" s="79">
        <v>0</v>
      </c>
      <c r="AR175" s="79">
        <v>0</v>
      </c>
      <c r="AS175" s="79"/>
      <c r="AT175" s="79"/>
      <c r="AU175" s="79"/>
      <c r="AV175" s="79"/>
      <c r="AW175" s="79"/>
      <c r="AX175" s="79"/>
      <c r="AY175" s="79"/>
      <c r="AZ175" s="79"/>
      <c r="BA175">
        <v>63</v>
      </c>
      <c r="BB175" s="78" t="str">
        <f>REPLACE(INDEX(GroupVertices[Group],MATCH(Edges[[#This Row],[Vertex 1]],GroupVertices[Vertex],0)),1,1,"")</f>
        <v>3</v>
      </c>
      <c r="BC175" s="78" t="str">
        <f>REPLACE(INDEX(GroupVertices[Group],MATCH(Edges[[#This Row],[Vertex 2]],GroupVertices[Vertex],0)),1,1,"")</f>
        <v>3</v>
      </c>
      <c r="BD175" s="48">
        <v>0</v>
      </c>
      <c r="BE175" s="49">
        <v>0</v>
      </c>
      <c r="BF175" s="48">
        <v>0</v>
      </c>
      <c r="BG175" s="49">
        <v>0</v>
      </c>
      <c r="BH175" s="48">
        <v>0</v>
      </c>
      <c r="BI175" s="49">
        <v>0</v>
      </c>
      <c r="BJ175" s="48">
        <v>8</v>
      </c>
      <c r="BK175" s="49">
        <v>100</v>
      </c>
      <c r="BL175" s="48">
        <v>8</v>
      </c>
    </row>
    <row r="176" spans="1:64" ht="15">
      <c r="A176" s="64" t="s">
        <v>269</v>
      </c>
      <c r="B176" s="64" t="s">
        <v>269</v>
      </c>
      <c r="C176" s="65" t="s">
        <v>2894</v>
      </c>
      <c r="D176" s="66">
        <v>10</v>
      </c>
      <c r="E176" s="67" t="s">
        <v>136</v>
      </c>
      <c r="F176" s="68">
        <v>12</v>
      </c>
      <c r="G176" s="65"/>
      <c r="H176" s="69"/>
      <c r="I176" s="70"/>
      <c r="J176" s="70"/>
      <c r="K176" s="34" t="s">
        <v>65</v>
      </c>
      <c r="L176" s="77">
        <v>176</v>
      </c>
      <c r="M176" s="77"/>
      <c r="N176" s="72"/>
      <c r="O176" s="79" t="s">
        <v>176</v>
      </c>
      <c r="P176" s="81">
        <v>43503.21891203704</v>
      </c>
      <c r="Q176" s="79" t="s">
        <v>422</v>
      </c>
      <c r="R176" s="82" t="s">
        <v>539</v>
      </c>
      <c r="S176" s="79" t="s">
        <v>608</v>
      </c>
      <c r="T176" s="79" t="s">
        <v>690</v>
      </c>
      <c r="U176" s="79"/>
      <c r="V176" s="82" t="s">
        <v>795</v>
      </c>
      <c r="W176" s="81">
        <v>43503.21891203704</v>
      </c>
      <c r="X176" s="82" t="s">
        <v>938</v>
      </c>
      <c r="Y176" s="79"/>
      <c r="Z176" s="79"/>
      <c r="AA176" s="85" t="s">
        <v>1139</v>
      </c>
      <c r="AB176" s="79"/>
      <c r="AC176" s="79" t="b">
        <v>0</v>
      </c>
      <c r="AD176" s="79">
        <v>0</v>
      </c>
      <c r="AE176" s="85" t="s">
        <v>1198</v>
      </c>
      <c r="AF176" s="79" t="b">
        <v>0</v>
      </c>
      <c r="AG176" s="79" t="s">
        <v>1200</v>
      </c>
      <c r="AH176" s="79"/>
      <c r="AI176" s="85" t="s">
        <v>1198</v>
      </c>
      <c r="AJ176" s="79" t="b">
        <v>0</v>
      </c>
      <c r="AK176" s="79">
        <v>0</v>
      </c>
      <c r="AL176" s="85" t="s">
        <v>1198</v>
      </c>
      <c r="AM176" s="79" t="s">
        <v>1219</v>
      </c>
      <c r="AN176" s="79" t="b">
        <v>0</v>
      </c>
      <c r="AO176" s="85" t="s">
        <v>1139</v>
      </c>
      <c r="AP176" s="79" t="s">
        <v>176</v>
      </c>
      <c r="AQ176" s="79">
        <v>0</v>
      </c>
      <c r="AR176" s="79">
        <v>0</v>
      </c>
      <c r="AS176" s="79"/>
      <c r="AT176" s="79"/>
      <c r="AU176" s="79"/>
      <c r="AV176" s="79"/>
      <c r="AW176" s="79"/>
      <c r="AX176" s="79"/>
      <c r="AY176" s="79"/>
      <c r="AZ176" s="79"/>
      <c r="BA176">
        <v>63</v>
      </c>
      <c r="BB176" s="78" t="str">
        <f>REPLACE(INDEX(GroupVertices[Group],MATCH(Edges[[#This Row],[Vertex 1]],GroupVertices[Vertex],0)),1,1,"")</f>
        <v>3</v>
      </c>
      <c r="BC176" s="78" t="str">
        <f>REPLACE(INDEX(GroupVertices[Group],MATCH(Edges[[#This Row],[Vertex 2]],GroupVertices[Vertex],0)),1,1,"")</f>
        <v>3</v>
      </c>
      <c r="BD176" s="48">
        <v>1</v>
      </c>
      <c r="BE176" s="49">
        <v>11.11111111111111</v>
      </c>
      <c r="BF176" s="48">
        <v>0</v>
      </c>
      <c r="BG176" s="49">
        <v>0</v>
      </c>
      <c r="BH176" s="48">
        <v>0</v>
      </c>
      <c r="BI176" s="49">
        <v>0</v>
      </c>
      <c r="BJ176" s="48">
        <v>8</v>
      </c>
      <c r="BK176" s="49">
        <v>88.88888888888889</v>
      </c>
      <c r="BL176" s="48">
        <v>9</v>
      </c>
    </row>
    <row r="177" spans="1:64" ht="15">
      <c r="A177" s="64" t="s">
        <v>269</v>
      </c>
      <c r="B177" s="64" t="s">
        <v>269</v>
      </c>
      <c r="C177" s="65" t="s">
        <v>2894</v>
      </c>
      <c r="D177" s="66">
        <v>10</v>
      </c>
      <c r="E177" s="67" t="s">
        <v>136</v>
      </c>
      <c r="F177" s="68">
        <v>12</v>
      </c>
      <c r="G177" s="65"/>
      <c r="H177" s="69"/>
      <c r="I177" s="70"/>
      <c r="J177" s="70"/>
      <c r="K177" s="34" t="s">
        <v>65</v>
      </c>
      <c r="L177" s="77">
        <v>177</v>
      </c>
      <c r="M177" s="77"/>
      <c r="N177" s="72"/>
      <c r="O177" s="79" t="s">
        <v>176</v>
      </c>
      <c r="P177" s="81">
        <v>43503.2703125</v>
      </c>
      <c r="Q177" s="79" t="s">
        <v>423</v>
      </c>
      <c r="R177" s="82" t="s">
        <v>540</v>
      </c>
      <c r="S177" s="79" t="s">
        <v>608</v>
      </c>
      <c r="T177" s="79" t="s">
        <v>660</v>
      </c>
      <c r="U177" s="79"/>
      <c r="V177" s="82" t="s">
        <v>795</v>
      </c>
      <c r="W177" s="81">
        <v>43503.2703125</v>
      </c>
      <c r="X177" s="82" t="s">
        <v>939</v>
      </c>
      <c r="Y177" s="79"/>
      <c r="Z177" s="79"/>
      <c r="AA177" s="85" t="s">
        <v>1140</v>
      </c>
      <c r="AB177" s="79"/>
      <c r="AC177" s="79" t="b">
        <v>0</v>
      </c>
      <c r="AD177" s="79">
        <v>0</v>
      </c>
      <c r="AE177" s="85" t="s">
        <v>1198</v>
      </c>
      <c r="AF177" s="79" t="b">
        <v>0</v>
      </c>
      <c r="AG177" s="79" t="s">
        <v>1200</v>
      </c>
      <c r="AH177" s="79"/>
      <c r="AI177" s="85" t="s">
        <v>1198</v>
      </c>
      <c r="AJ177" s="79" t="b">
        <v>0</v>
      </c>
      <c r="AK177" s="79">
        <v>0</v>
      </c>
      <c r="AL177" s="85" t="s">
        <v>1198</v>
      </c>
      <c r="AM177" s="79" t="s">
        <v>1219</v>
      </c>
      <c r="AN177" s="79" t="b">
        <v>0</v>
      </c>
      <c r="AO177" s="85" t="s">
        <v>1140</v>
      </c>
      <c r="AP177" s="79" t="s">
        <v>176</v>
      </c>
      <c r="AQ177" s="79">
        <v>0</v>
      </c>
      <c r="AR177" s="79">
        <v>0</v>
      </c>
      <c r="AS177" s="79"/>
      <c r="AT177" s="79"/>
      <c r="AU177" s="79"/>
      <c r="AV177" s="79"/>
      <c r="AW177" s="79"/>
      <c r="AX177" s="79"/>
      <c r="AY177" s="79"/>
      <c r="AZ177" s="79"/>
      <c r="BA177">
        <v>63</v>
      </c>
      <c r="BB177" s="78" t="str">
        <f>REPLACE(INDEX(GroupVertices[Group],MATCH(Edges[[#This Row],[Vertex 1]],GroupVertices[Vertex],0)),1,1,"")</f>
        <v>3</v>
      </c>
      <c r="BC177" s="78" t="str">
        <f>REPLACE(INDEX(GroupVertices[Group],MATCH(Edges[[#This Row],[Vertex 2]],GroupVertices[Vertex],0)),1,1,"")</f>
        <v>3</v>
      </c>
      <c r="BD177" s="48">
        <v>1</v>
      </c>
      <c r="BE177" s="49">
        <v>10</v>
      </c>
      <c r="BF177" s="48">
        <v>0</v>
      </c>
      <c r="BG177" s="49">
        <v>0</v>
      </c>
      <c r="BH177" s="48">
        <v>0</v>
      </c>
      <c r="BI177" s="49">
        <v>0</v>
      </c>
      <c r="BJ177" s="48">
        <v>9</v>
      </c>
      <c r="BK177" s="49">
        <v>90</v>
      </c>
      <c r="BL177" s="48">
        <v>10</v>
      </c>
    </row>
    <row r="178" spans="1:64" ht="15">
      <c r="A178" s="64" t="s">
        <v>269</v>
      </c>
      <c r="B178" s="64" t="s">
        <v>269</v>
      </c>
      <c r="C178" s="65" t="s">
        <v>2894</v>
      </c>
      <c r="D178" s="66">
        <v>10</v>
      </c>
      <c r="E178" s="67" t="s">
        <v>136</v>
      </c>
      <c r="F178" s="68">
        <v>12</v>
      </c>
      <c r="G178" s="65"/>
      <c r="H178" s="69"/>
      <c r="I178" s="70"/>
      <c r="J178" s="70"/>
      <c r="K178" s="34" t="s">
        <v>65</v>
      </c>
      <c r="L178" s="77">
        <v>178</v>
      </c>
      <c r="M178" s="77"/>
      <c r="N178" s="72"/>
      <c r="O178" s="79" t="s">
        <v>176</v>
      </c>
      <c r="P178" s="81">
        <v>43503.76059027778</v>
      </c>
      <c r="Q178" s="79" t="s">
        <v>424</v>
      </c>
      <c r="R178" s="82" t="s">
        <v>541</v>
      </c>
      <c r="S178" s="79" t="s">
        <v>608</v>
      </c>
      <c r="T178" s="79" t="s">
        <v>637</v>
      </c>
      <c r="U178" s="79"/>
      <c r="V178" s="82" t="s">
        <v>795</v>
      </c>
      <c r="W178" s="81">
        <v>43503.76059027778</v>
      </c>
      <c r="X178" s="82" t="s">
        <v>940</v>
      </c>
      <c r="Y178" s="79"/>
      <c r="Z178" s="79"/>
      <c r="AA178" s="85" t="s">
        <v>1141</v>
      </c>
      <c r="AB178" s="79"/>
      <c r="AC178" s="79" t="b">
        <v>0</v>
      </c>
      <c r="AD178" s="79">
        <v>0</v>
      </c>
      <c r="AE178" s="85" t="s">
        <v>1198</v>
      </c>
      <c r="AF178" s="79" t="b">
        <v>0</v>
      </c>
      <c r="AG178" s="79" t="s">
        <v>1200</v>
      </c>
      <c r="AH178" s="79"/>
      <c r="AI178" s="85" t="s">
        <v>1198</v>
      </c>
      <c r="AJ178" s="79" t="b">
        <v>0</v>
      </c>
      <c r="AK178" s="79">
        <v>0</v>
      </c>
      <c r="AL178" s="85" t="s">
        <v>1198</v>
      </c>
      <c r="AM178" s="79" t="s">
        <v>1219</v>
      </c>
      <c r="AN178" s="79" t="b">
        <v>0</v>
      </c>
      <c r="AO178" s="85" t="s">
        <v>1141</v>
      </c>
      <c r="AP178" s="79" t="s">
        <v>176</v>
      </c>
      <c r="AQ178" s="79">
        <v>0</v>
      </c>
      <c r="AR178" s="79">
        <v>0</v>
      </c>
      <c r="AS178" s="79"/>
      <c r="AT178" s="79"/>
      <c r="AU178" s="79"/>
      <c r="AV178" s="79"/>
      <c r="AW178" s="79"/>
      <c r="AX178" s="79"/>
      <c r="AY178" s="79"/>
      <c r="AZ178" s="79"/>
      <c r="BA178">
        <v>63</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10</v>
      </c>
      <c r="BK178" s="49">
        <v>100</v>
      </c>
      <c r="BL178" s="48">
        <v>10</v>
      </c>
    </row>
    <row r="179" spans="1:64" ht="15">
      <c r="A179" s="64" t="s">
        <v>269</v>
      </c>
      <c r="B179" s="64" t="s">
        <v>269</v>
      </c>
      <c r="C179" s="65" t="s">
        <v>2894</v>
      </c>
      <c r="D179" s="66">
        <v>10</v>
      </c>
      <c r="E179" s="67" t="s">
        <v>136</v>
      </c>
      <c r="F179" s="68">
        <v>12</v>
      </c>
      <c r="G179" s="65"/>
      <c r="H179" s="69"/>
      <c r="I179" s="70"/>
      <c r="J179" s="70"/>
      <c r="K179" s="34" t="s">
        <v>65</v>
      </c>
      <c r="L179" s="77">
        <v>179</v>
      </c>
      <c r="M179" s="77"/>
      <c r="N179" s="72"/>
      <c r="O179" s="79" t="s">
        <v>176</v>
      </c>
      <c r="P179" s="81">
        <v>43504.00506944444</v>
      </c>
      <c r="Q179" s="79" t="s">
        <v>425</v>
      </c>
      <c r="R179" s="82" t="s">
        <v>542</v>
      </c>
      <c r="S179" s="79" t="s">
        <v>608</v>
      </c>
      <c r="T179" s="79" t="s">
        <v>637</v>
      </c>
      <c r="U179" s="79"/>
      <c r="V179" s="82" t="s">
        <v>795</v>
      </c>
      <c r="W179" s="81">
        <v>43504.00506944444</v>
      </c>
      <c r="X179" s="82" t="s">
        <v>941</v>
      </c>
      <c r="Y179" s="79"/>
      <c r="Z179" s="79"/>
      <c r="AA179" s="85" t="s">
        <v>1142</v>
      </c>
      <c r="AB179" s="79"/>
      <c r="AC179" s="79" t="b">
        <v>0</v>
      </c>
      <c r="AD179" s="79">
        <v>0</v>
      </c>
      <c r="AE179" s="85" t="s">
        <v>1198</v>
      </c>
      <c r="AF179" s="79" t="b">
        <v>0</v>
      </c>
      <c r="AG179" s="79" t="s">
        <v>1200</v>
      </c>
      <c r="AH179" s="79"/>
      <c r="AI179" s="85" t="s">
        <v>1198</v>
      </c>
      <c r="AJ179" s="79" t="b">
        <v>0</v>
      </c>
      <c r="AK179" s="79">
        <v>0</v>
      </c>
      <c r="AL179" s="85" t="s">
        <v>1198</v>
      </c>
      <c r="AM179" s="79" t="s">
        <v>1219</v>
      </c>
      <c r="AN179" s="79" t="b">
        <v>0</v>
      </c>
      <c r="AO179" s="85" t="s">
        <v>1142</v>
      </c>
      <c r="AP179" s="79" t="s">
        <v>176</v>
      </c>
      <c r="AQ179" s="79">
        <v>0</v>
      </c>
      <c r="AR179" s="79">
        <v>0</v>
      </c>
      <c r="AS179" s="79"/>
      <c r="AT179" s="79"/>
      <c r="AU179" s="79"/>
      <c r="AV179" s="79"/>
      <c r="AW179" s="79"/>
      <c r="AX179" s="79"/>
      <c r="AY179" s="79"/>
      <c r="AZ179" s="79"/>
      <c r="BA179">
        <v>63</v>
      </c>
      <c r="BB179" s="78" t="str">
        <f>REPLACE(INDEX(GroupVertices[Group],MATCH(Edges[[#This Row],[Vertex 1]],GroupVertices[Vertex],0)),1,1,"")</f>
        <v>3</v>
      </c>
      <c r="BC179" s="78" t="str">
        <f>REPLACE(INDEX(GroupVertices[Group],MATCH(Edges[[#This Row],[Vertex 2]],GroupVertices[Vertex],0)),1,1,"")</f>
        <v>3</v>
      </c>
      <c r="BD179" s="48">
        <v>0</v>
      </c>
      <c r="BE179" s="49">
        <v>0</v>
      </c>
      <c r="BF179" s="48">
        <v>0</v>
      </c>
      <c r="BG179" s="49">
        <v>0</v>
      </c>
      <c r="BH179" s="48">
        <v>0</v>
      </c>
      <c r="BI179" s="49">
        <v>0</v>
      </c>
      <c r="BJ179" s="48">
        <v>9</v>
      </c>
      <c r="BK179" s="49">
        <v>100</v>
      </c>
      <c r="BL179" s="48">
        <v>9</v>
      </c>
    </row>
    <row r="180" spans="1:64" ht="15">
      <c r="A180" s="64" t="s">
        <v>269</v>
      </c>
      <c r="B180" s="64" t="s">
        <v>269</v>
      </c>
      <c r="C180" s="65" t="s">
        <v>2894</v>
      </c>
      <c r="D180" s="66">
        <v>10</v>
      </c>
      <c r="E180" s="67" t="s">
        <v>136</v>
      </c>
      <c r="F180" s="68">
        <v>12</v>
      </c>
      <c r="G180" s="65"/>
      <c r="H180" s="69"/>
      <c r="I180" s="70"/>
      <c r="J180" s="70"/>
      <c r="K180" s="34" t="s">
        <v>65</v>
      </c>
      <c r="L180" s="77">
        <v>180</v>
      </c>
      <c r="M180" s="77"/>
      <c r="N180" s="72"/>
      <c r="O180" s="79" t="s">
        <v>176</v>
      </c>
      <c r="P180" s="81">
        <v>43504.270324074074</v>
      </c>
      <c r="Q180" s="79" t="s">
        <v>426</v>
      </c>
      <c r="R180" s="82" t="s">
        <v>504</v>
      </c>
      <c r="S180" s="79" t="s">
        <v>608</v>
      </c>
      <c r="T180" s="79" t="s">
        <v>637</v>
      </c>
      <c r="U180" s="79"/>
      <c r="V180" s="82" t="s">
        <v>795</v>
      </c>
      <c r="W180" s="81">
        <v>43504.270324074074</v>
      </c>
      <c r="X180" s="82" t="s">
        <v>942</v>
      </c>
      <c r="Y180" s="79"/>
      <c r="Z180" s="79"/>
      <c r="AA180" s="85" t="s">
        <v>1143</v>
      </c>
      <c r="AB180" s="79"/>
      <c r="AC180" s="79" t="b">
        <v>0</v>
      </c>
      <c r="AD180" s="79">
        <v>0</v>
      </c>
      <c r="AE180" s="85" t="s">
        <v>1198</v>
      </c>
      <c r="AF180" s="79" t="b">
        <v>0</v>
      </c>
      <c r="AG180" s="79" t="s">
        <v>1200</v>
      </c>
      <c r="AH180" s="79"/>
      <c r="AI180" s="85" t="s">
        <v>1198</v>
      </c>
      <c r="AJ180" s="79" t="b">
        <v>0</v>
      </c>
      <c r="AK180" s="79">
        <v>0</v>
      </c>
      <c r="AL180" s="85" t="s">
        <v>1198</v>
      </c>
      <c r="AM180" s="79" t="s">
        <v>1219</v>
      </c>
      <c r="AN180" s="79" t="b">
        <v>0</v>
      </c>
      <c r="AO180" s="85" t="s">
        <v>1143</v>
      </c>
      <c r="AP180" s="79" t="s">
        <v>176</v>
      </c>
      <c r="AQ180" s="79">
        <v>0</v>
      </c>
      <c r="AR180" s="79">
        <v>0</v>
      </c>
      <c r="AS180" s="79"/>
      <c r="AT180" s="79"/>
      <c r="AU180" s="79"/>
      <c r="AV180" s="79"/>
      <c r="AW180" s="79"/>
      <c r="AX180" s="79"/>
      <c r="AY180" s="79"/>
      <c r="AZ180" s="79"/>
      <c r="BA180">
        <v>63</v>
      </c>
      <c r="BB180" s="78" t="str">
        <f>REPLACE(INDEX(GroupVertices[Group],MATCH(Edges[[#This Row],[Vertex 1]],GroupVertices[Vertex],0)),1,1,"")</f>
        <v>3</v>
      </c>
      <c r="BC180" s="78" t="str">
        <f>REPLACE(INDEX(GroupVertices[Group],MATCH(Edges[[#This Row],[Vertex 2]],GroupVertices[Vertex],0)),1,1,"")</f>
        <v>3</v>
      </c>
      <c r="BD180" s="48">
        <v>0</v>
      </c>
      <c r="BE180" s="49">
        <v>0</v>
      </c>
      <c r="BF180" s="48">
        <v>0</v>
      </c>
      <c r="BG180" s="49">
        <v>0</v>
      </c>
      <c r="BH180" s="48">
        <v>0</v>
      </c>
      <c r="BI180" s="49">
        <v>0</v>
      </c>
      <c r="BJ180" s="48">
        <v>9</v>
      </c>
      <c r="BK180" s="49">
        <v>100</v>
      </c>
      <c r="BL180" s="48">
        <v>9</v>
      </c>
    </row>
    <row r="181" spans="1:64" ht="15">
      <c r="A181" s="64" t="s">
        <v>269</v>
      </c>
      <c r="B181" s="64" t="s">
        <v>269</v>
      </c>
      <c r="C181" s="65" t="s">
        <v>2894</v>
      </c>
      <c r="D181" s="66">
        <v>10</v>
      </c>
      <c r="E181" s="67" t="s">
        <v>136</v>
      </c>
      <c r="F181" s="68">
        <v>12</v>
      </c>
      <c r="G181" s="65"/>
      <c r="H181" s="69"/>
      <c r="I181" s="70"/>
      <c r="J181" s="70"/>
      <c r="K181" s="34" t="s">
        <v>65</v>
      </c>
      <c r="L181" s="77">
        <v>181</v>
      </c>
      <c r="M181" s="77"/>
      <c r="N181" s="72"/>
      <c r="O181" s="79" t="s">
        <v>176</v>
      </c>
      <c r="P181" s="81">
        <v>43504.42173611111</v>
      </c>
      <c r="Q181" s="79" t="s">
        <v>427</v>
      </c>
      <c r="R181" s="82" t="s">
        <v>543</v>
      </c>
      <c r="S181" s="79" t="s">
        <v>608</v>
      </c>
      <c r="T181" s="79" t="s">
        <v>637</v>
      </c>
      <c r="U181" s="79"/>
      <c r="V181" s="82" t="s">
        <v>795</v>
      </c>
      <c r="W181" s="81">
        <v>43504.42173611111</v>
      </c>
      <c r="X181" s="82" t="s">
        <v>943</v>
      </c>
      <c r="Y181" s="79"/>
      <c r="Z181" s="79"/>
      <c r="AA181" s="85" t="s">
        <v>1144</v>
      </c>
      <c r="AB181" s="79"/>
      <c r="AC181" s="79" t="b">
        <v>0</v>
      </c>
      <c r="AD181" s="79">
        <v>0</v>
      </c>
      <c r="AE181" s="85" t="s">
        <v>1198</v>
      </c>
      <c r="AF181" s="79" t="b">
        <v>0</v>
      </c>
      <c r="AG181" s="79" t="s">
        <v>1200</v>
      </c>
      <c r="AH181" s="79"/>
      <c r="AI181" s="85" t="s">
        <v>1198</v>
      </c>
      <c r="AJ181" s="79" t="b">
        <v>0</v>
      </c>
      <c r="AK181" s="79">
        <v>0</v>
      </c>
      <c r="AL181" s="85" t="s">
        <v>1198</v>
      </c>
      <c r="AM181" s="79" t="s">
        <v>1219</v>
      </c>
      <c r="AN181" s="79" t="b">
        <v>0</v>
      </c>
      <c r="AO181" s="85" t="s">
        <v>1144</v>
      </c>
      <c r="AP181" s="79" t="s">
        <v>176</v>
      </c>
      <c r="AQ181" s="79">
        <v>0</v>
      </c>
      <c r="AR181" s="79">
        <v>0</v>
      </c>
      <c r="AS181" s="79"/>
      <c r="AT181" s="79"/>
      <c r="AU181" s="79"/>
      <c r="AV181" s="79"/>
      <c r="AW181" s="79"/>
      <c r="AX181" s="79"/>
      <c r="AY181" s="79"/>
      <c r="AZ181" s="79"/>
      <c r="BA181">
        <v>63</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9</v>
      </c>
      <c r="BK181" s="49">
        <v>100</v>
      </c>
      <c r="BL181" s="48">
        <v>9</v>
      </c>
    </row>
    <row r="182" spans="1:64" ht="15">
      <c r="A182" s="64" t="s">
        <v>269</v>
      </c>
      <c r="B182" s="64" t="s">
        <v>269</v>
      </c>
      <c r="C182" s="65" t="s">
        <v>2894</v>
      </c>
      <c r="D182" s="66">
        <v>10</v>
      </c>
      <c r="E182" s="67" t="s">
        <v>136</v>
      </c>
      <c r="F182" s="68">
        <v>12</v>
      </c>
      <c r="G182" s="65"/>
      <c r="H182" s="69"/>
      <c r="I182" s="70"/>
      <c r="J182" s="70"/>
      <c r="K182" s="34" t="s">
        <v>65</v>
      </c>
      <c r="L182" s="77">
        <v>182</v>
      </c>
      <c r="M182" s="77"/>
      <c r="N182" s="72"/>
      <c r="O182" s="79" t="s">
        <v>176</v>
      </c>
      <c r="P182" s="81">
        <v>43504.46755787037</v>
      </c>
      <c r="Q182" s="79" t="s">
        <v>428</v>
      </c>
      <c r="R182" s="82" t="s">
        <v>544</v>
      </c>
      <c r="S182" s="79" t="s">
        <v>608</v>
      </c>
      <c r="T182" s="79" t="s">
        <v>637</v>
      </c>
      <c r="U182" s="79"/>
      <c r="V182" s="82" t="s">
        <v>795</v>
      </c>
      <c r="W182" s="81">
        <v>43504.46755787037</v>
      </c>
      <c r="X182" s="82" t="s">
        <v>944</v>
      </c>
      <c r="Y182" s="79"/>
      <c r="Z182" s="79"/>
      <c r="AA182" s="85" t="s">
        <v>1145</v>
      </c>
      <c r="AB182" s="79"/>
      <c r="AC182" s="79" t="b">
        <v>0</v>
      </c>
      <c r="AD182" s="79">
        <v>0</v>
      </c>
      <c r="AE182" s="85" t="s">
        <v>1198</v>
      </c>
      <c r="AF182" s="79" t="b">
        <v>0</v>
      </c>
      <c r="AG182" s="79" t="s">
        <v>1200</v>
      </c>
      <c r="AH182" s="79"/>
      <c r="AI182" s="85" t="s">
        <v>1198</v>
      </c>
      <c r="AJ182" s="79" t="b">
        <v>0</v>
      </c>
      <c r="AK182" s="79">
        <v>0</v>
      </c>
      <c r="AL182" s="85" t="s">
        <v>1198</v>
      </c>
      <c r="AM182" s="79" t="s">
        <v>1219</v>
      </c>
      <c r="AN182" s="79" t="b">
        <v>0</v>
      </c>
      <c r="AO182" s="85" t="s">
        <v>1145</v>
      </c>
      <c r="AP182" s="79" t="s">
        <v>176</v>
      </c>
      <c r="AQ182" s="79">
        <v>0</v>
      </c>
      <c r="AR182" s="79">
        <v>0</v>
      </c>
      <c r="AS182" s="79"/>
      <c r="AT182" s="79"/>
      <c r="AU182" s="79"/>
      <c r="AV182" s="79"/>
      <c r="AW182" s="79"/>
      <c r="AX182" s="79"/>
      <c r="AY182" s="79"/>
      <c r="AZ182" s="79"/>
      <c r="BA182">
        <v>63</v>
      </c>
      <c r="BB182" s="78" t="str">
        <f>REPLACE(INDEX(GroupVertices[Group],MATCH(Edges[[#This Row],[Vertex 1]],GroupVertices[Vertex],0)),1,1,"")</f>
        <v>3</v>
      </c>
      <c r="BC182" s="78" t="str">
        <f>REPLACE(INDEX(GroupVertices[Group],MATCH(Edges[[#This Row],[Vertex 2]],GroupVertices[Vertex],0)),1,1,"")</f>
        <v>3</v>
      </c>
      <c r="BD182" s="48">
        <v>1</v>
      </c>
      <c r="BE182" s="49">
        <v>11.11111111111111</v>
      </c>
      <c r="BF182" s="48">
        <v>0</v>
      </c>
      <c r="BG182" s="49">
        <v>0</v>
      </c>
      <c r="BH182" s="48">
        <v>0</v>
      </c>
      <c r="BI182" s="49">
        <v>0</v>
      </c>
      <c r="BJ182" s="48">
        <v>8</v>
      </c>
      <c r="BK182" s="49">
        <v>88.88888888888889</v>
      </c>
      <c r="BL182" s="48">
        <v>9</v>
      </c>
    </row>
    <row r="183" spans="1:64" ht="15">
      <c r="A183" s="64" t="s">
        <v>269</v>
      </c>
      <c r="B183" s="64" t="s">
        <v>269</v>
      </c>
      <c r="C183" s="65" t="s">
        <v>2894</v>
      </c>
      <c r="D183" s="66">
        <v>10</v>
      </c>
      <c r="E183" s="67" t="s">
        <v>136</v>
      </c>
      <c r="F183" s="68">
        <v>12</v>
      </c>
      <c r="G183" s="65"/>
      <c r="H183" s="69"/>
      <c r="I183" s="70"/>
      <c r="J183" s="70"/>
      <c r="K183" s="34" t="s">
        <v>65</v>
      </c>
      <c r="L183" s="77">
        <v>183</v>
      </c>
      <c r="M183" s="77"/>
      <c r="N183" s="72"/>
      <c r="O183" s="79" t="s">
        <v>176</v>
      </c>
      <c r="P183" s="81">
        <v>43504.58840277778</v>
      </c>
      <c r="Q183" s="79" t="s">
        <v>429</v>
      </c>
      <c r="R183" s="82" t="s">
        <v>545</v>
      </c>
      <c r="S183" s="79" t="s">
        <v>608</v>
      </c>
      <c r="T183" s="79" t="s">
        <v>637</v>
      </c>
      <c r="U183" s="79"/>
      <c r="V183" s="82" t="s">
        <v>795</v>
      </c>
      <c r="W183" s="81">
        <v>43504.58840277778</v>
      </c>
      <c r="X183" s="82" t="s">
        <v>945</v>
      </c>
      <c r="Y183" s="79"/>
      <c r="Z183" s="79"/>
      <c r="AA183" s="85" t="s">
        <v>1146</v>
      </c>
      <c r="AB183" s="79"/>
      <c r="AC183" s="79" t="b">
        <v>0</v>
      </c>
      <c r="AD183" s="79">
        <v>0</v>
      </c>
      <c r="AE183" s="85" t="s">
        <v>1198</v>
      </c>
      <c r="AF183" s="79" t="b">
        <v>0</v>
      </c>
      <c r="AG183" s="79" t="s">
        <v>1200</v>
      </c>
      <c r="AH183" s="79"/>
      <c r="AI183" s="85" t="s">
        <v>1198</v>
      </c>
      <c r="AJ183" s="79" t="b">
        <v>0</v>
      </c>
      <c r="AK183" s="79">
        <v>0</v>
      </c>
      <c r="AL183" s="85" t="s">
        <v>1198</v>
      </c>
      <c r="AM183" s="79" t="s">
        <v>1219</v>
      </c>
      <c r="AN183" s="79" t="b">
        <v>0</v>
      </c>
      <c r="AO183" s="85" t="s">
        <v>1146</v>
      </c>
      <c r="AP183" s="79" t="s">
        <v>176</v>
      </c>
      <c r="AQ183" s="79">
        <v>0</v>
      </c>
      <c r="AR183" s="79">
        <v>0</v>
      </c>
      <c r="AS183" s="79"/>
      <c r="AT183" s="79"/>
      <c r="AU183" s="79"/>
      <c r="AV183" s="79"/>
      <c r="AW183" s="79"/>
      <c r="AX183" s="79"/>
      <c r="AY183" s="79"/>
      <c r="AZ183" s="79"/>
      <c r="BA183">
        <v>63</v>
      </c>
      <c r="BB183" s="78" t="str">
        <f>REPLACE(INDEX(GroupVertices[Group],MATCH(Edges[[#This Row],[Vertex 1]],GroupVertices[Vertex],0)),1,1,"")</f>
        <v>3</v>
      </c>
      <c r="BC183" s="78" t="str">
        <f>REPLACE(INDEX(GroupVertices[Group],MATCH(Edges[[#This Row],[Vertex 2]],GroupVertices[Vertex],0)),1,1,"")</f>
        <v>3</v>
      </c>
      <c r="BD183" s="48">
        <v>1</v>
      </c>
      <c r="BE183" s="49">
        <v>10</v>
      </c>
      <c r="BF183" s="48">
        <v>0</v>
      </c>
      <c r="BG183" s="49">
        <v>0</v>
      </c>
      <c r="BH183" s="48">
        <v>0</v>
      </c>
      <c r="BI183" s="49">
        <v>0</v>
      </c>
      <c r="BJ183" s="48">
        <v>9</v>
      </c>
      <c r="BK183" s="49">
        <v>90</v>
      </c>
      <c r="BL183" s="48">
        <v>10</v>
      </c>
    </row>
    <row r="184" spans="1:64" ht="15">
      <c r="A184" s="64" t="s">
        <v>269</v>
      </c>
      <c r="B184" s="64" t="s">
        <v>269</v>
      </c>
      <c r="C184" s="65" t="s">
        <v>2894</v>
      </c>
      <c r="D184" s="66">
        <v>10</v>
      </c>
      <c r="E184" s="67" t="s">
        <v>136</v>
      </c>
      <c r="F184" s="68">
        <v>12</v>
      </c>
      <c r="G184" s="65"/>
      <c r="H184" s="69"/>
      <c r="I184" s="70"/>
      <c r="J184" s="70"/>
      <c r="K184" s="34" t="s">
        <v>65</v>
      </c>
      <c r="L184" s="77">
        <v>184</v>
      </c>
      <c r="M184" s="77"/>
      <c r="N184" s="72"/>
      <c r="O184" s="79" t="s">
        <v>176</v>
      </c>
      <c r="P184" s="81">
        <v>43504.812002314815</v>
      </c>
      <c r="Q184" s="79" t="s">
        <v>430</v>
      </c>
      <c r="R184" s="82" t="s">
        <v>546</v>
      </c>
      <c r="S184" s="79" t="s">
        <v>608</v>
      </c>
      <c r="T184" s="79" t="s">
        <v>637</v>
      </c>
      <c r="U184" s="79"/>
      <c r="V184" s="82" t="s">
        <v>795</v>
      </c>
      <c r="W184" s="81">
        <v>43504.812002314815</v>
      </c>
      <c r="X184" s="82" t="s">
        <v>946</v>
      </c>
      <c r="Y184" s="79"/>
      <c r="Z184" s="79"/>
      <c r="AA184" s="85" t="s">
        <v>1147</v>
      </c>
      <c r="AB184" s="79"/>
      <c r="AC184" s="79" t="b">
        <v>0</v>
      </c>
      <c r="AD184" s="79">
        <v>0</v>
      </c>
      <c r="AE184" s="85" t="s">
        <v>1198</v>
      </c>
      <c r="AF184" s="79" t="b">
        <v>0</v>
      </c>
      <c r="AG184" s="79" t="s">
        <v>1200</v>
      </c>
      <c r="AH184" s="79"/>
      <c r="AI184" s="85" t="s">
        <v>1198</v>
      </c>
      <c r="AJ184" s="79" t="b">
        <v>0</v>
      </c>
      <c r="AK184" s="79">
        <v>0</v>
      </c>
      <c r="AL184" s="85" t="s">
        <v>1198</v>
      </c>
      <c r="AM184" s="79" t="s">
        <v>1219</v>
      </c>
      <c r="AN184" s="79" t="b">
        <v>0</v>
      </c>
      <c r="AO184" s="85" t="s">
        <v>1147</v>
      </c>
      <c r="AP184" s="79" t="s">
        <v>176</v>
      </c>
      <c r="AQ184" s="79">
        <v>0</v>
      </c>
      <c r="AR184" s="79">
        <v>0</v>
      </c>
      <c r="AS184" s="79"/>
      <c r="AT184" s="79"/>
      <c r="AU184" s="79"/>
      <c r="AV184" s="79"/>
      <c r="AW184" s="79"/>
      <c r="AX184" s="79"/>
      <c r="AY184" s="79"/>
      <c r="AZ184" s="79"/>
      <c r="BA184">
        <v>63</v>
      </c>
      <c r="BB184" s="78" t="str">
        <f>REPLACE(INDEX(GroupVertices[Group],MATCH(Edges[[#This Row],[Vertex 1]],GroupVertices[Vertex],0)),1,1,"")</f>
        <v>3</v>
      </c>
      <c r="BC184" s="78" t="str">
        <f>REPLACE(INDEX(GroupVertices[Group],MATCH(Edges[[#This Row],[Vertex 2]],GroupVertices[Vertex],0)),1,1,"")</f>
        <v>3</v>
      </c>
      <c r="BD184" s="48">
        <v>1</v>
      </c>
      <c r="BE184" s="49">
        <v>8.333333333333334</v>
      </c>
      <c r="BF184" s="48">
        <v>0</v>
      </c>
      <c r="BG184" s="49">
        <v>0</v>
      </c>
      <c r="BH184" s="48">
        <v>0</v>
      </c>
      <c r="BI184" s="49">
        <v>0</v>
      </c>
      <c r="BJ184" s="48">
        <v>11</v>
      </c>
      <c r="BK184" s="49">
        <v>91.66666666666667</v>
      </c>
      <c r="BL184" s="48">
        <v>12</v>
      </c>
    </row>
    <row r="185" spans="1:64" ht="15">
      <c r="A185" s="64" t="s">
        <v>269</v>
      </c>
      <c r="B185" s="64" t="s">
        <v>269</v>
      </c>
      <c r="C185" s="65" t="s">
        <v>2894</v>
      </c>
      <c r="D185" s="66">
        <v>10</v>
      </c>
      <c r="E185" s="67" t="s">
        <v>136</v>
      </c>
      <c r="F185" s="68">
        <v>12</v>
      </c>
      <c r="G185" s="65"/>
      <c r="H185" s="69"/>
      <c r="I185" s="70"/>
      <c r="J185" s="70"/>
      <c r="K185" s="34" t="s">
        <v>65</v>
      </c>
      <c r="L185" s="77">
        <v>185</v>
      </c>
      <c r="M185" s="77"/>
      <c r="N185" s="72"/>
      <c r="O185" s="79" t="s">
        <v>176</v>
      </c>
      <c r="P185" s="81">
        <v>43504.83840277778</v>
      </c>
      <c r="Q185" s="79" t="s">
        <v>431</v>
      </c>
      <c r="R185" s="82" t="s">
        <v>547</v>
      </c>
      <c r="S185" s="79" t="s">
        <v>608</v>
      </c>
      <c r="T185" s="79" t="s">
        <v>637</v>
      </c>
      <c r="U185" s="79"/>
      <c r="V185" s="82" t="s">
        <v>795</v>
      </c>
      <c r="W185" s="81">
        <v>43504.83840277778</v>
      </c>
      <c r="X185" s="82" t="s">
        <v>947</v>
      </c>
      <c r="Y185" s="79"/>
      <c r="Z185" s="79"/>
      <c r="AA185" s="85" t="s">
        <v>1148</v>
      </c>
      <c r="AB185" s="79"/>
      <c r="AC185" s="79" t="b">
        <v>0</v>
      </c>
      <c r="AD185" s="79">
        <v>0</v>
      </c>
      <c r="AE185" s="85" t="s">
        <v>1198</v>
      </c>
      <c r="AF185" s="79" t="b">
        <v>0</v>
      </c>
      <c r="AG185" s="79" t="s">
        <v>1200</v>
      </c>
      <c r="AH185" s="79"/>
      <c r="AI185" s="85" t="s">
        <v>1198</v>
      </c>
      <c r="AJ185" s="79" t="b">
        <v>0</v>
      </c>
      <c r="AK185" s="79">
        <v>0</v>
      </c>
      <c r="AL185" s="85" t="s">
        <v>1198</v>
      </c>
      <c r="AM185" s="79" t="s">
        <v>1219</v>
      </c>
      <c r="AN185" s="79" t="b">
        <v>0</v>
      </c>
      <c r="AO185" s="85" t="s">
        <v>1148</v>
      </c>
      <c r="AP185" s="79" t="s">
        <v>176</v>
      </c>
      <c r="AQ185" s="79">
        <v>0</v>
      </c>
      <c r="AR185" s="79">
        <v>0</v>
      </c>
      <c r="AS185" s="79"/>
      <c r="AT185" s="79"/>
      <c r="AU185" s="79"/>
      <c r="AV185" s="79"/>
      <c r="AW185" s="79"/>
      <c r="AX185" s="79"/>
      <c r="AY185" s="79"/>
      <c r="AZ185" s="79"/>
      <c r="BA185">
        <v>63</v>
      </c>
      <c r="BB185" s="78" t="str">
        <f>REPLACE(INDEX(GroupVertices[Group],MATCH(Edges[[#This Row],[Vertex 1]],GroupVertices[Vertex],0)),1,1,"")</f>
        <v>3</v>
      </c>
      <c r="BC185" s="78" t="str">
        <f>REPLACE(INDEX(GroupVertices[Group],MATCH(Edges[[#This Row],[Vertex 2]],GroupVertices[Vertex],0)),1,1,"")</f>
        <v>3</v>
      </c>
      <c r="BD185" s="48">
        <v>1</v>
      </c>
      <c r="BE185" s="49">
        <v>11.11111111111111</v>
      </c>
      <c r="BF185" s="48">
        <v>0</v>
      </c>
      <c r="BG185" s="49">
        <v>0</v>
      </c>
      <c r="BH185" s="48">
        <v>0</v>
      </c>
      <c r="BI185" s="49">
        <v>0</v>
      </c>
      <c r="BJ185" s="48">
        <v>8</v>
      </c>
      <c r="BK185" s="49">
        <v>88.88888888888889</v>
      </c>
      <c r="BL185" s="48">
        <v>9</v>
      </c>
    </row>
    <row r="186" spans="1:64" ht="15">
      <c r="A186" s="64" t="s">
        <v>269</v>
      </c>
      <c r="B186" s="64" t="s">
        <v>269</v>
      </c>
      <c r="C186" s="65" t="s">
        <v>2894</v>
      </c>
      <c r="D186" s="66">
        <v>10</v>
      </c>
      <c r="E186" s="67" t="s">
        <v>136</v>
      </c>
      <c r="F186" s="68">
        <v>12</v>
      </c>
      <c r="G186" s="65"/>
      <c r="H186" s="69"/>
      <c r="I186" s="70"/>
      <c r="J186" s="70"/>
      <c r="K186" s="34" t="s">
        <v>65</v>
      </c>
      <c r="L186" s="77">
        <v>186</v>
      </c>
      <c r="M186" s="77"/>
      <c r="N186" s="72"/>
      <c r="O186" s="79" t="s">
        <v>176</v>
      </c>
      <c r="P186" s="81">
        <v>43504.88422453704</v>
      </c>
      <c r="Q186" s="79" t="s">
        <v>432</v>
      </c>
      <c r="R186" s="82" t="s">
        <v>503</v>
      </c>
      <c r="S186" s="79" t="s">
        <v>608</v>
      </c>
      <c r="T186" s="79" t="s">
        <v>660</v>
      </c>
      <c r="U186" s="79"/>
      <c r="V186" s="82" t="s">
        <v>795</v>
      </c>
      <c r="W186" s="81">
        <v>43504.88422453704</v>
      </c>
      <c r="X186" s="82" t="s">
        <v>948</v>
      </c>
      <c r="Y186" s="79"/>
      <c r="Z186" s="79"/>
      <c r="AA186" s="85" t="s">
        <v>1149</v>
      </c>
      <c r="AB186" s="79"/>
      <c r="AC186" s="79" t="b">
        <v>0</v>
      </c>
      <c r="AD186" s="79">
        <v>0</v>
      </c>
      <c r="AE186" s="85" t="s">
        <v>1198</v>
      </c>
      <c r="AF186" s="79" t="b">
        <v>0</v>
      </c>
      <c r="AG186" s="79" t="s">
        <v>1200</v>
      </c>
      <c r="AH186" s="79"/>
      <c r="AI186" s="85" t="s">
        <v>1198</v>
      </c>
      <c r="AJ186" s="79" t="b">
        <v>0</v>
      </c>
      <c r="AK186" s="79">
        <v>1</v>
      </c>
      <c r="AL186" s="85" t="s">
        <v>1198</v>
      </c>
      <c r="AM186" s="79" t="s">
        <v>1219</v>
      </c>
      <c r="AN186" s="79" t="b">
        <v>0</v>
      </c>
      <c r="AO186" s="85" t="s">
        <v>1149</v>
      </c>
      <c r="AP186" s="79" t="s">
        <v>176</v>
      </c>
      <c r="AQ186" s="79">
        <v>0</v>
      </c>
      <c r="AR186" s="79">
        <v>0</v>
      </c>
      <c r="AS186" s="79"/>
      <c r="AT186" s="79"/>
      <c r="AU186" s="79"/>
      <c r="AV186" s="79"/>
      <c r="AW186" s="79"/>
      <c r="AX186" s="79"/>
      <c r="AY186" s="79"/>
      <c r="AZ186" s="79"/>
      <c r="BA186">
        <v>63</v>
      </c>
      <c r="BB186" s="78" t="str">
        <f>REPLACE(INDEX(GroupVertices[Group],MATCH(Edges[[#This Row],[Vertex 1]],GroupVertices[Vertex],0)),1,1,"")</f>
        <v>3</v>
      </c>
      <c r="BC186" s="78" t="str">
        <f>REPLACE(INDEX(GroupVertices[Group],MATCH(Edges[[#This Row],[Vertex 2]],GroupVertices[Vertex],0)),1,1,"")</f>
        <v>3</v>
      </c>
      <c r="BD186" s="48">
        <v>2</v>
      </c>
      <c r="BE186" s="49">
        <v>20</v>
      </c>
      <c r="BF186" s="48">
        <v>0</v>
      </c>
      <c r="BG186" s="49">
        <v>0</v>
      </c>
      <c r="BH186" s="48">
        <v>0</v>
      </c>
      <c r="BI186" s="49">
        <v>0</v>
      </c>
      <c r="BJ186" s="48">
        <v>8</v>
      </c>
      <c r="BK186" s="49">
        <v>80</v>
      </c>
      <c r="BL186" s="48">
        <v>10</v>
      </c>
    </row>
    <row r="187" spans="1:64" ht="15">
      <c r="A187" s="64" t="s">
        <v>269</v>
      </c>
      <c r="B187" s="64" t="s">
        <v>269</v>
      </c>
      <c r="C187" s="65" t="s">
        <v>2894</v>
      </c>
      <c r="D187" s="66">
        <v>10</v>
      </c>
      <c r="E187" s="67" t="s">
        <v>136</v>
      </c>
      <c r="F187" s="68">
        <v>12</v>
      </c>
      <c r="G187" s="65"/>
      <c r="H187" s="69"/>
      <c r="I187" s="70"/>
      <c r="J187" s="70"/>
      <c r="K187" s="34" t="s">
        <v>65</v>
      </c>
      <c r="L187" s="77">
        <v>187</v>
      </c>
      <c r="M187" s="77"/>
      <c r="N187" s="72"/>
      <c r="O187" s="79" t="s">
        <v>176</v>
      </c>
      <c r="P187" s="81">
        <v>43505.50508101852</v>
      </c>
      <c r="Q187" s="79" t="s">
        <v>433</v>
      </c>
      <c r="R187" s="82" t="s">
        <v>548</v>
      </c>
      <c r="S187" s="79" t="s">
        <v>608</v>
      </c>
      <c r="T187" s="79" t="s">
        <v>637</v>
      </c>
      <c r="U187" s="79"/>
      <c r="V187" s="82" t="s">
        <v>795</v>
      </c>
      <c r="W187" s="81">
        <v>43505.50508101852</v>
      </c>
      <c r="X187" s="82" t="s">
        <v>949</v>
      </c>
      <c r="Y187" s="79"/>
      <c r="Z187" s="79"/>
      <c r="AA187" s="85" t="s">
        <v>1150</v>
      </c>
      <c r="AB187" s="79"/>
      <c r="AC187" s="79" t="b">
        <v>0</v>
      </c>
      <c r="AD187" s="79">
        <v>0</v>
      </c>
      <c r="AE187" s="85" t="s">
        <v>1198</v>
      </c>
      <c r="AF187" s="79" t="b">
        <v>0</v>
      </c>
      <c r="AG187" s="79" t="s">
        <v>1200</v>
      </c>
      <c r="AH187" s="79"/>
      <c r="AI187" s="85" t="s">
        <v>1198</v>
      </c>
      <c r="AJ187" s="79" t="b">
        <v>0</v>
      </c>
      <c r="AK187" s="79">
        <v>0</v>
      </c>
      <c r="AL187" s="85" t="s">
        <v>1198</v>
      </c>
      <c r="AM187" s="79" t="s">
        <v>1219</v>
      </c>
      <c r="AN187" s="79" t="b">
        <v>0</v>
      </c>
      <c r="AO187" s="85" t="s">
        <v>1150</v>
      </c>
      <c r="AP187" s="79" t="s">
        <v>176</v>
      </c>
      <c r="AQ187" s="79">
        <v>0</v>
      </c>
      <c r="AR187" s="79">
        <v>0</v>
      </c>
      <c r="AS187" s="79"/>
      <c r="AT187" s="79"/>
      <c r="AU187" s="79"/>
      <c r="AV187" s="79"/>
      <c r="AW187" s="79"/>
      <c r="AX187" s="79"/>
      <c r="AY187" s="79"/>
      <c r="AZ187" s="79"/>
      <c r="BA187">
        <v>63</v>
      </c>
      <c r="BB187" s="78" t="str">
        <f>REPLACE(INDEX(GroupVertices[Group],MATCH(Edges[[#This Row],[Vertex 1]],GroupVertices[Vertex],0)),1,1,"")</f>
        <v>3</v>
      </c>
      <c r="BC187" s="78" t="str">
        <f>REPLACE(INDEX(GroupVertices[Group],MATCH(Edges[[#This Row],[Vertex 2]],GroupVertices[Vertex],0)),1,1,"")</f>
        <v>3</v>
      </c>
      <c r="BD187" s="48">
        <v>1</v>
      </c>
      <c r="BE187" s="49">
        <v>11.11111111111111</v>
      </c>
      <c r="BF187" s="48">
        <v>0</v>
      </c>
      <c r="BG187" s="49">
        <v>0</v>
      </c>
      <c r="BH187" s="48">
        <v>0</v>
      </c>
      <c r="BI187" s="49">
        <v>0</v>
      </c>
      <c r="BJ187" s="48">
        <v>8</v>
      </c>
      <c r="BK187" s="49">
        <v>88.88888888888889</v>
      </c>
      <c r="BL187" s="48">
        <v>9</v>
      </c>
    </row>
    <row r="188" spans="1:64" ht="15">
      <c r="A188" s="64" t="s">
        <v>269</v>
      </c>
      <c r="B188" s="64" t="s">
        <v>269</v>
      </c>
      <c r="C188" s="65" t="s">
        <v>2894</v>
      </c>
      <c r="D188" s="66">
        <v>10</v>
      </c>
      <c r="E188" s="67" t="s">
        <v>136</v>
      </c>
      <c r="F188" s="68">
        <v>12</v>
      </c>
      <c r="G188" s="65"/>
      <c r="H188" s="69"/>
      <c r="I188" s="70"/>
      <c r="J188" s="70"/>
      <c r="K188" s="34" t="s">
        <v>65</v>
      </c>
      <c r="L188" s="77">
        <v>188</v>
      </c>
      <c r="M188" s="77"/>
      <c r="N188" s="72"/>
      <c r="O188" s="79" t="s">
        <v>176</v>
      </c>
      <c r="P188" s="81">
        <v>43505.67590277778</v>
      </c>
      <c r="Q188" s="79" t="s">
        <v>434</v>
      </c>
      <c r="R188" s="82" t="s">
        <v>549</v>
      </c>
      <c r="S188" s="79" t="s">
        <v>608</v>
      </c>
      <c r="T188" s="79" t="s">
        <v>637</v>
      </c>
      <c r="U188" s="79"/>
      <c r="V188" s="82" t="s">
        <v>795</v>
      </c>
      <c r="W188" s="81">
        <v>43505.67590277778</v>
      </c>
      <c r="X188" s="82" t="s">
        <v>950</v>
      </c>
      <c r="Y188" s="79"/>
      <c r="Z188" s="79"/>
      <c r="AA188" s="85" t="s">
        <v>1151</v>
      </c>
      <c r="AB188" s="79"/>
      <c r="AC188" s="79" t="b">
        <v>0</v>
      </c>
      <c r="AD188" s="79">
        <v>0</v>
      </c>
      <c r="AE188" s="85" t="s">
        <v>1198</v>
      </c>
      <c r="AF188" s="79" t="b">
        <v>0</v>
      </c>
      <c r="AG188" s="79" t="s">
        <v>1200</v>
      </c>
      <c r="AH188" s="79"/>
      <c r="AI188" s="85" t="s">
        <v>1198</v>
      </c>
      <c r="AJ188" s="79" t="b">
        <v>0</v>
      </c>
      <c r="AK188" s="79">
        <v>0</v>
      </c>
      <c r="AL188" s="85" t="s">
        <v>1198</v>
      </c>
      <c r="AM188" s="79" t="s">
        <v>1219</v>
      </c>
      <c r="AN188" s="79" t="b">
        <v>0</v>
      </c>
      <c r="AO188" s="85" t="s">
        <v>1151</v>
      </c>
      <c r="AP188" s="79" t="s">
        <v>176</v>
      </c>
      <c r="AQ188" s="79">
        <v>0</v>
      </c>
      <c r="AR188" s="79">
        <v>0</v>
      </c>
      <c r="AS188" s="79"/>
      <c r="AT188" s="79"/>
      <c r="AU188" s="79"/>
      <c r="AV188" s="79"/>
      <c r="AW188" s="79"/>
      <c r="AX188" s="79"/>
      <c r="AY188" s="79"/>
      <c r="AZ188" s="79"/>
      <c r="BA188">
        <v>63</v>
      </c>
      <c r="BB188" s="78" t="str">
        <f>REPLACE(INDEX(GroupVertices[Group],MATCH(Edges[[#This Row],[Vertex 1]],GroupVertices[Vertex],0)),1,1,"")</f>
        <v>3</v>
      </c>
      <c r="BC188" s="78" t="str">
        <f>REPLACE(INDEX(GroupVertices[Group],MATCH(Edges[[#This Row],[Vertex 2]],GroupVertices[Vertex],0)),1,1,"")</f>
        <v>3</v>
      </c>
      <c r="BD188" s="48">
        <v>0</v>
      </c>
      <c r="BE188" s="49">
        <v>0</v>
      </c>
      <c r="BF188" s="48">
        <v>0</v>
      </c>
      <c r="BG188" s="49">
        <v>0</v>
      </c>
      <c r="BH188" s="48">
        <v>0</v>
      </c>
      <c r="BI188" s="49">
        <v>0</v>
      </c>
      <c r="BJ188" s="48">
        <v>9</v>
      </c>
      <c r="BK188" s="49">
        <v>100</v>
      </c>
      <c r="BL188" s="48">
        <v>9</v>
      </c>
    </row>
    <row r="189" spans="1:64" ht="15">
      <c r="A189" s="64" t="s">
        <v>269</v>
      </c>
      <c r="B189" s="64" t="s">
        <v>269</v>
      </c>
      <c r="C189" s="65" t="s">
        <v>2894</v>
      </c>
      <c r="D189" s="66">
        <v>10</v>
      </c>
      <c r="E189" s="67" t="s">
        <v>136</v>
      </c>
      <c r="F189" s="68">
        <v>12</v>
      </c>
      <c r="G189" s="65"/>
      <c r="H189" s="69"/>
      <c r="I189" s="70"/>
      <c r="J189" s="70"/>
      <c r="K189" s="34" t="s">
        <v>65</v>
      </c>
      <c r="L189" s="77">
        <v>189</v>
      </c>
      <c r="M189" s="77"/>
      <c r="N189" s="72"/>
      <c r="O189" s="79" t="s">
        <v>176</v>
      </c>
      <c r="P189" s="81">
        <v>43505.88423611111</v>
      </c>
      <c r="Q189" s="79" t="s">
        <v>435</v>
      </c>
      <c r="R189" s="82" t="s">
        <v>550</v>
      </c>
      <c r="S189" s="79" t="s">
        <v>608</v>
      </c>
      <c r="T189" s="79" t="s">
        <v>637</v>
      </c>
      <c r="U189" s="79"/>
      <c r="V189" s="82" t="s">
        <v>795</v>
      </c>
      <c r="W189" s="81">
        <v>43505.88423611111</v>
      </c>
      <c r="X189" s="82" t="s">
        <v>951</v>
      </c>
      <c r="Y189" s="79"/>
      <c r="Z189" s="79"/>
      <c r="AA189" s="85" t="s">
        <v>1152</v>
      </c>
      <c r="AB189" s="79"/>
      <c r="AC189" s="79" t="b">
        <v>0</v>
      </c>
      <c r="AD189" s="79">
        <v>0</v>
      </c>
      <c r="AE189" s="85" t="s">
        <v>1198</v>
      </c>
      <c r="AF189" s="79" t="b">
        <v>0</v>
      </c>
      <c r="AG189" s="79" t="s">
        <v>1200</v>
      </c>
      <c r="AH189" s="79"/>
      <c r="AI189" s="85" t="s">
        <v>1198</v>
      </c>
      <c r="AJ189" s="79" t="b">
        <v>0</v>
      </c>
      <c r="AK189" s="79">
        <v>1</v>
      </c>
      <c r="AL189" s="85" t="s">
        <v>1198</v>
      </c>
      <c r="AM189" s="79" t="s">
        <v>1219</v>
      </c>
      <c r="AN189" s="79" t="b">
        <v>0</v>
      </c>
      <c r="AO189" s="85" t="s">
        <v>1152</v>
      </c>
      <c r="AP189" s="79" t="s">
        <v>176</v>
      </c>
      <c r="AQ189" s="79">
        <v>0</v>
      </c>
      <c r="AR189" s="79">
        <v>0</v>
      </c>
      <c r="AS189" s="79"/>
      <c r="AT189" s="79"/>
      <c r="AU189" s="79"/>
      <c r="AV189" s="79"/>
      <c r="AW189" s="79"/>
      <c r="AX189" s="79"/>
      <c r="AY189" s="79"/>
      <c r="AZ189" s="79"/>
      <c r="BA189">
        <v>63</v>
      </c>
      <c r="BB189" s="78" t="str">
        <f>REPLACE(INDEX(GroupVertices[Group],MATCH(Edges[[#This Row],[Vertex 1]],GroupVertices[Vertex],0)),1,1,"")</f>
        <v>3</v>
      </c>
      <c r="BC189" s="78" t="str">
        <f>REPLACE(INDEX(GroupVertices[Group],MATCH(Edges[[#This Row],[Vertex 2]],GroupVertices[Vertex],0)),1,1,"")</f>
        <v>3</v>
      </c>
      <c r="BD189" s="48">
        <v>3</v>
      </c>
      <c r="BE189" s="49">
        <v>17.647058823529413</v>
      </c>
      <c r="BF189" s="48">
        <v>0</v>
      </c>
      <c r="BG189" s="49">
        <v>0</v>
      </c>
      <c r="BH189" s="48">
        <v>0</v>
      </c>
      <c r="BI189" s="49">
        <v>0</v>
      </c>
      <c r="BJ189" s="48">
        <v>14</v>
      </c>
      <c r="BK189" s="49">
        <v>82.3529411764706</v>
      </c>
      <c r="BL189" s="48">
        <v>17</v>
      </c>
    </row>
    <row r="190" spans="1:64" ht="15">
      <c r="A190" s="64" t="s">
        <v>269</v>
      </c>
      <c r="B190" s="64" t="s">
        <v>269</v>
      </c>
      <c r="C190" s="65" t="s">
        <v>2894</v>
      </c>
      <c r="D190" s="66">
        <v>10</v>
      </c>
      <c r="E190" s="67" t="s">
        <v>136</v>
      </c>
      <c r="F190" s="68">
        <v>12</v>
      </c>
      <c r="G190" s="65"/>
      <c r="H190" s="69"/>
      <c r="I190" s="70"/>
      <c r="J190" s="70"/>
      <c r="K190" s="34" t="s">
        <v>65</v>
      </c>
      <c r="L190" s="77">
        <v>190</v>
      </c>
      <c r="M190" s="77"/>
      <c r="N190" s="72"/>
      <c r="O190" s="79" t="s">
        <v>176</v>
      </c>
      <c r="P190" s="81">
        <v>43506.29677083333</v>
      </c>
      <c r="Q190" s="79" t="s">
        <v>436</v>
      </c>
      <c r="R190" s="82" t="s">
        <v>551</v>
      </c>
      <c r="S190" s="79" t="s">
        <v>608</v>
      </c>
      <c r="T190" s="79" t="s">
        <v>637</v>
      </c>
      <c r="U190" s="79"/>
      <c r="V190" s="82" t="s">
        <v>795</v>
      </c>
      <c r="W190" s="81">
        <v>43506.29677083333</v>
      </c>
      <c r="X190" s="82" t="s">
        <v>952</v>
      </c>
      <c r="Y190" s="79"/>
      <c r="Z190" s="79"/>
      <c r="AA190" s="85" t="s">
        <v>1153</v>
      </c>
      <c r="AB190" s="79"/>
      <c r="AC190" s="79" t="b">
        <v>0</v>
      </c>
      <c r="AD190" s="79">
        <v>0</v>
      </c>
      <c r="AE190" s="85" t="s">
        <v>1198</v>
      </c>
      <c r="AF190" s="79" t="b">
        <v>0</v>
      </c>
      <c r="AG190" s="79" t="s">
        <v>1200</v>
      </c>
      <c r="AH190" s="79"/>
      <c r="AI190" s="85" t="s">
        <v>1198</v>
      </c>
      <c r="AJ190" s="79" t="b">
        <v>0</v>
      </c>
      <c r="AK190" s="79">
        <v>0</v>
      </c>
      <c r="AL190" s="85" t="s">
        <v>1198</v>
      </c>
      <c r="AM190" s="79" t="s">
        <v>1219</v>
      </c>
      <c r="AN190" s="79" t="b">
        <v>0</v>
      </c>
      <c r="AO190" s="85" t="s">
        <v>1153</v>
      </c>
      <c r="AP190" s="79" t="s">
        <v>176</v>
      </c>
      <c r="AQ190" s="79">
        <v>0</v>
      </c>
      <c r="AR190" s="79">
        <v>0</v>
      </c>
      <c r="AS190" s="79"/>
      <c r="AT190" s="79"/>
      <c r="AU190" s="79"/>
      <c r="AV190" s="79"/>
      <c r="AW190" s="79"/>
      <c r="AX190" s="79"/>
      <c r="AY190" s="79"/>
      <c r="AZ190" s="79"/>
      <c r="BA190">
        <v>63</v>
      </c>
      <c r="BB190" s="78" t="str">
        <f>REPLACE(INDEX(GroupVertices[Group],MATCH(Edges[[#This Row],[Vertex 1]],GroupVertices[Vertex],0)),1,1,"")</f>
        <v>3</v>
      </c>
      <c r="BC190" s="78" t="str">
        <f>REPLACE(INDEX(GroupVertices[Group],MATCH(Edges[[#This Row],[Vertex 2]],GroupVertices[Vertex],0)),1,1,"")</f>
        <v>3</v>
      </c>
      <c r="BD190" s="48">
        <v>1</v>
      </c>
      <c r="BE190" s="49">
        <v>10</v>
      </c>
      <c r="BF190" s="48">
        <v>0</v>
      </c>
      <c r="BG190" s="49">
        <v>0</v>
      </c>
      <c r="BH190" s="48">
        <v>0</v>
      </c>
      <c r="BI190" s="49">
        <v>0</v>
      </c>
      <c r="BJ190" s="48">
        <v>9</v>
      </c>
      <c r="BK190" s="49">
        <v>90</v>
      </c>
      <c r="BL190" s="48">
        <v>10</v>
      </c>
    </row>
    <row r="191" spans="1:64" ht="15">
      <c r="A191" s="64" t="s">
        <v>269</v>
      </c>
      <c r="B191" s="64" t="s">
        <v>269</v>
      </c>
      <c r="C191" s="65" t="s">
        <v>2894</v>
      </c>
      <c r="D191" s="66">
        <v>10</v>
      </c>
      <c r="E191" s="67" t="s">
        <v>136</v>
      </c>
      <c r="F191" s="68">
        <v>12</v>
      </c>
      <c r="G191" s="65"/>
      <c r="H191" s="69"/>
      <c r="I191" s="70"/>
      <c r="J191" s="70"/>
      <c r="K191" s="34" t="s">
        <v>65</v>
      </c>
      <c r="L191" s="77">
        <v>191</v>
      </c>
      <c r="M191" s="77"/>
      <c r="N191" s="72"/>
      <c r="O191" s="79" t="s">
        <v>176</v>
      </c>
      <c r="P191" s="81">
        <v>43506.384247685186</v>
      </c>
      <c r="Q191" s="79" t="s">
        <v>437</v>
      </c>
      <c r="R191" s="82" t="s">
        <v>552</v>
      </c>
      <c r="S191" s="79" t="s">
        <v>608</v>
      </c>
      <c r="T191" s="79" t="s">
        <v>691</v>
      </c>
      <c r="U191" s="79"/>
      <c r="V191" s="82" t="s">
        <v>795</v>
      </c>
      <c r="W191" s="81">
        <v>43506.384247685186</v>
      </c>
      <c r="X191" s="82" t="s">
        <v>953</v>
      </c>
      <c r="Y191" s="79"/>
      <c r="Z191" s="79"/>
      <c r="AA191" s="85" t="s">
        <v>1154</v>
      </c>
      <c r="AB191" s="79"/>
      <c r="AC191" s="79" t="b">
        <v>0</v>
      </c>
      <c r="AD191" s="79">
        <v>0</v>
      </c>
      <c r="AE191" s="85" t="s">
        <v>1198</v>
      </c>
      <c r="AF191" s="79" t="b">
        <v>0</v>
      </c>
      <c r="AG191" s="79" t="s">
        <v>1200</v>
      </c>
      <c r="AH191" s="79"/>
      <c r="AI191" s="85" t="s">
        <v>1198</v>
      </c>
      <c r="AJ191" s="79" t="b">
        <v>0</v>
      </c>
      <c r="AK191" s="79">
        <v>0</v>
      </c>
      <c r="AL191" s="85" t="s">
        <v>1198</v>
      </c>
      <c r="AM191" s="79" t="s">
        <v>1219</v>
      </c>
      <c r="AN191" s="79" t="b">
        <v>0</v>
      </c>
      <c r="AO191" s="85" t="s">
        <v>1154</v>
      </c>
      <c r="AP191" s="79" t="s">
        <v>176</v>
      </c>
      <c r="AQ191" s="79">
        <v>0</v>
      </c>
      <c r="AR191" s="79">
        <v>0</v>
      </c>
      <c r="AS191" s="79"/>
      <c r="AT191" s="79"/>
      <c r="AU191" s="79"/>
      <c r="AV191" s="79"/>
      <c r="AW191" s="79"/>
      <c r="AX191" s="79"/>
      <c r="AY191" s="79"/>
      <c r="AZ191" s="79"/>
      <c r="BA191">
        <v>63</v>
      </c>
      <c r="BB191" s="78" t="str">
        <f>REPLACE(INDEX(GroupVertices[Group],MATCH(Edges[[#This Row],[Vertex 1]],GroupVertices[Vertex],0)),1,1,"")</f>
        <v>3</v>
      </c>
      <c r="BC191" s="78" t="str">
        <f>REPLACE(INDEX(GroupVertices[Group],MATCH(Edges[[#This Row],[Vertex 2]],GroupVertices[Vertex],0)),1,1,"")</f>
        <v>3</v>
      </c>
      <c r="BD191" s="48">
        <v>1</v>
      </c>
      <c r="BE191" s="49">
        <v>11.11111111111111</v>
      </c>
      <c r="BF191" s="48">
        <v>0</v>
      </c>
      <c r="BG191" s="49">
        <v>0</v>
      </c>
      <c r="BH191" s="48">
        <v>0</v>
      </c>
      <c r="BI191" s="49">
        <v>0</v>
      </c>
      <c r="BJ191" s="48">
        <v>8</v>
      </c>
      <c r="BK191" s="49">
        <v>88.88888888888889</v>
      </c>
      <c r="BL191" s="48">
        <v>9</v>
      </c>
    </row>
    <row r="192" spans="1:64" ht="15">
      <c r="A192" s="64" t="s">
        <v>269</v>
      </c>
      <c r="B192" s="64" t="s">
        <v>269</v>
      </c>
      <c r="C192" s="65" t="s">
        <v>2894</v>
      </c>
      <c r="D192" s="66">
        <v>10</v>
      </c>
      <c r="E192" s="67" t="s">
        <v>136</v>
      </c>
      <c r="F192" s="68">
        <v>12</v>
      </c>
      <c r="G192" s="65"/>
      <c r="H192" s="69"/>
      <c r="I192" s="70"/>
      <c r="J192" s="70"/>
      <c r="K192" s="34" t="s">
        <v>65</v>
      </c>
      <c r="L192" s="77">
        <v>192</v>
      </c>
      <c r="M192" s="77"/>
      <c r="N192" s="72"/>
      <c r="O192" s="79" t="s">
        <v>176</v>
      </c>
      <c r="P192" s="81">
        <v>43506.42177083333</v>
      </c>
      <c r="Q192" s="79" t="s">
        <v>438</v>
      </c>
      <c r="R192" s="82" t="s">
        <v>553</v>
      </c>
      <c r="S192" s="79" t="s">
        <v>608</v>
      </c>
      <c r="T192" s="79" t="s">
        <v>637</v>
      </c>
      <c r="U192" s="79"/>
      <c r="V192" s="82" t="s">
        <v>795</v>
      </c>
      <c r="W192" s="81">
        <v>43506.42177083333</v>
      </c>
      <c r="X192" s="82" t="s">
        <v>954</v>
      </c>
      <c r="Y192" s="79"/>
      <c r="Z192" s="79"/>
      <c r="AA192" s="85" t="s">
        <v>1155</v>
      </c>
      <c r="AB192" s="79"/>
      <c r="AC192" s="79" t="b">
        <v>0</v>
      </c>
      <c r="AD192" s="79">
        <v>0</v>
      </c>
      <c r="AE192" s="85" t="s">
        <v>1198</v>
      </c>
      <c r="AF192" s="79" t="b">
        <v>0</v>
      </c>
      <c r="AG192" s="79" t="s">
        <v>1200</v>
      </c>
      <c r="AH192" s="79"/>
      <c r="AI192" s="85" t="s">
        <v>1198</v>
      </c>
      <c r="AJ192" s="79" t="b">
        <v>0</v>
      </c>
      <c r="AK192" s="79">
        <v>0</v>
      </c>
      <c r="AL192" s="85" t="s">
        <v>1198</v>
      </c>
      <c r="AM192" s="79" t="s">
        <v>1219</v>
      </c>
      <c r="AN192" s="79" t="b">
        <v>0</v>
      </c>
      <c r="AO192" s="85" t="s">
        <v>1155</v>
      </c>
      <c r="AP192" s="79" t="s">
        <v>176</v>
      </c>
      <c r="AQ192" s="79">
        <v>0</v>
      </c>
      <c r="AR192" s="79">
        <v>0</v>
      </c>
      <c r="AS192" s="79"/>
      <c r="AT192" s="79"/>
      <c r="AU192" s="79"/>
      <c r="AV192" s="79"/>
      <c r="AW192" s="79"/>
      <c r="AX192" s="79"/>
      <c r="AY192" s="79"/>
      <c r="AZ192" s="79"/>
      <c r="BA192">
        <v>63</v>
      </c>
      <c r="BB192" s="78" t="str">
        <f>REPLACE(INDEX(GroupVertices[Group],MATCH(Edges[[#This Row],[Vertex 1]],GroupVertices[Vertex],0)),1,1,"")</f>
        <v>3</v>
      </c>
      <c r="BC192" s="78" t="str">
        <f>REPLACE(INDEX(GroupVertices[Group],MATCH(Edges[[#This Row],[Vertex 2]],GroupVertices[Vertex],0)),1,1,"")</f>
        <v>3</v>
      </c>
      <c r="BD192" s="48">
        <v>3</v>
      </c>
      <c r="BE192" s="49">
        <v>23.076923076923077</v>
      </c>
      <c r="BF192" s="48">
        <v>0</v>
      </c>
      <c r="BG192" s="49">
        <v>0</v>
      </c>
      <c r="BH192" s="48">
        <v>0</v>
      </c>
      <c r="BI192" s="49">
        <v>0</v>
      </c>
      <c r="BJ192" s="48">
        <v>10</v>
      </c>
      <c r="BK192" s="49">
        <v>76.92307692307692</v>
      </c>
      <c r="BL192" s="48">
        <v>13</v>
      </c>
    </row>
    <row r="193" spans="1:64" ht="15">
      <c r="A193" s="64" t="s">
        <v>269</v>
      </c>
      <c r="B193" s="64" t="s">
        <v>269</v>
      </c>
      <c r="C193" s="65" t="s">
        <v>2894</v>
      </c>
      <c r="D193" s="66">
        <v>10</v>
      </c>
      <c r="E193" s="67" t="s">
        <v>136</v>
      </c>
      <c r="F193" s="68">
        <v>12</v>
      </c>
      <c r="G193" s="65"/>
      <c r="H193" s="69"/>
      <c r="I193" s="70"/>
      <c r="J193" s="70"/>
      <c r="K193" s="34" t="s">
        <v>65</v>
      </c>
      <c r="L193" s="77">
        <v>193</v>
      </c>
      <c r="M193" s="77"/>
      <c r="N193" s="72"/>
      <c r="O193" s="79" t="s">
        <v>176</v>
      </c>
      <c r="P193" s="81">
        <v>43506.50511574074</v>
      </c>
      <c r="Q193" s="79" t="s">
        <v>439</v>
      </c>
      <c r="R193" s="82" t="s">
        <v>554</v>
      </c>
      <c r="S193" s="79" t="s">
        <v>608</v>
      </c>
      <c r="T193" s="79" t="s">
        <v>637</v>
      </c>
      <c r="U193" s="79"/>
      <c r="V193" s="82" t="s">
        <v>795</v>
      </c>
      <c r="W193" s="81">
        <v>43506.50511574074</v>
      </c>
      <c r="X193" s="82" t="s">
        <v>955</v>
      </c>
      <c r="Y193" s="79"/>
      <c r="Z193" s="79"/>
      <c r="AA193" s="85" t="s">
        <v>1156</v>
      </c>
      <c r="AB193" s="79"/>
      <c r="AC193" s="79" t="b">
        <v>0</v>
      </c>
      <c r="AD193" s="79">
        <v>0</v>
      </c>
      <c r="AE193" s="85" t="s">
        <v>1198</v>
      </c>
      <c r="AF193" s="79" t="b">
        <v>0</v>
      </c>
      <c r="AG193" s="79" t="s">
        <v>1200</v>
      </c>
      <c r="AH193" s="79"/>
      <c r="AI193" s="85" t="s">
        <v>1198</v>
      </c>
      <c r="AJ193" s="79" t="b">
        <v>0</v>
      </c>
      <c r="AK193" s="79">
        <v>0</v>
      </c>
      <c r="AL193" s="85" t="s">
        <v>1198</v>
      </c>
      <c r="AM193" s="79" t="s">
        <v>1219</v>
      </c>
      <c r="AN193" s="79" t="b">
        <v>0</v>
      </c>
      <c r="AO193" s="85" t="s">
        <v>1156</v>
      </c>
      <c r="AP193" s="79" t="s">
        <v>176</v>
      </c>
      <c r="AQ193" s="79">
        <v>0</v>
      </c>
      <c r="AR193" s="79">
        <v>0</v>
      </c>
      <c r="AS193" s="79"/>
      <c r="AT193" s="79"/>
      <c r="AU193" s="79"/>
      <c r="AV193" s="79"/>
      <c r="AW193" s="79"/>
      <c r="AX193" s="79"/>
      <c r="AY193" s="79"/>
      <c r="AZ193" s="79"/>
      <c r="BA193">
        <v>63</v>
      </c>
      <c r="BB193" s="78" t="str">
        <f>REPLACE(INDEX(GroupVertices[Group],MATCH(Edges[[#This Row],[Vertex 1]],GroupVertices[Vertex],0)),1,1,"")</f>
        <v>3</v>
      </c>
      <c r="BC193" s="78" t="str">
        <f>REPLACE(INDEX(GroupVertices[Group],MATCH(Edges[[#This Row],[Vertex 2]],GroupVertices[Vertex],0)),1,1,"")</f>
        <v>3</v>
      </c>
      <c r="BD193" s="48">
        <v>1</v>
      </c>
      <c r="BE193" s="49">
        <v>7.6923076923076925</v>
      </c>
      <c r="BF193" s="48">
        <v>0</v>
      </c>
      <c r="BG193" s="49">
        <v>0</v>
      </c>
      <c r="BH193" s="48">
        <v>0</v>
      </c>
      <c r="BI193" s="49">
        <v>0</v>
      </c>
      <c r="BJ193" s="48">
        <v>12</v>
      </c>
      <c r="BK193" s="49">
        <v>92.3076923076923</v>
      </c>
      <c r="BL193" s="48">
        <v>13</v>
      </c>
    </row>
    <row r="194" spans="1:64" ht="15">
      <c r="A194" s="64" t="s">
        <v>269</v>
      </c>
      <c r="B194" s="64" t="s">
        <v>269</v>
      </c>
      <c r="C194" s="65" t="s">
        <v>2894</v>
      </c>
      <c r="D194" s="66">
        <v>10</v>
      </c>
      <c r="E194" s="67" t="s">
        <v>136</v>
      </c>
      <c r="F194" s="68">
        <v>12</v>
      </c>
      <c r="G194" s="65"/>
      <c r="H194" s="69"/>
      <c r="I194" s="70"/>
      <c r="J194" s="70"/>
      <c r="K194" s="34" t="s">
        <v>65</v>
      </c>
      <c r="L194" s="77">
        <v>194</v>
      </c>
      <c r="M194" s="77"/>
      <c r="N194" s="72"/>
      <c r="O194" s="79" t="s">
        <v>176</v>
      </c>
      <c r="P194" s="81">
        <v>43506.81203703704</v>
      </c>
      <c r="Q194" s="79" t="s">
        <v>440</v>
      </c>
      <c r="R194" s="82" t="s">
        <v>555</v>
      </c>
      <c r="S194" s="79" t="s">
        <v>608</v>
      </c>
      <c r="T194" s="79" t="s">
        <v>637</v>
      </c>
      <c r="U194" s="79"/>
      <c r="V194" s="82" t="s">
        <v>795</v>
      </c>
      <c r="W194" s="81">
        <v>43506.81203703704</v>
      </c>
      <c r="X194" s="82" t="s">
        <v>956</v>
      </c>
      <c r="Y194" s="79"/>
      <c r="Z194" s="79"/>
      <c r="AA194" s="85" t="s">
        <v>1157</v>
      </c>
      <c r="AB194" s="79"/>
      <c r="AC194" s="79" t="b">
        <v>0</v>
      </c>
      <c r="AD194" s="79">
        <v>0</v>
      </c>
      <c r="AE194" s="85" t="s">
        <v>1198</v>
      </c>
      <c r="AF194" s="79" t="b">
        <v>0</v>
      </c>
      <c r="AG194" s="79" t="s">
        <v>1200</v>
      </c>
      <c r="AH194" s="79"/>
      <c r="AI194" s="85" t="s">
        <v>1198</v>
      </c>
      <c r="AJ194" s="79" t="b">
        <v>0</v>
      </c>
      <c r="AK194" s="79">
        <v>0</v>
      </c>
      <c r="AL194" s="85" t="s">
        <v>1198</v>
      </c>
      <c r="AM194" s="79" t="s">
        <v>1219</v>
      </c>
      <c r="AN194" s="79" t="b">
        <v>0</v>
      </c>
      <c r="AO194" s="85" t="s">
        <v>1157</v>
      </c>
      <c r="AP194" s="79" t="s">
        <v>176</v>
      </c>
      <c r="AQ194" s="79">
        <v>0</v>
      </c>
      <c r="AR194" s="79">
        <v>0</v>
      </c>
      <c r="AS194" s="79"/>
      <c r="AT194" s="79"/>
      <c r="AU194" s="79"/>
      <c r="AV194" s="79"/>
      <c r="AW194" s="79"/>
      <c r="AX194" s="79"/>
      <c r="AY194" s="79"/>
      <c r="AZ194" s="79"/>
      <c r="BA194">
        <v>63</v>
      </c>
      <c r="BB194" s="78" t="str">
        <f>REPLACE(INDEX(GroupVertices[Group],MATCH(Edges[[#This Row],[Vertex 1]],GroupVertices[Vertex],0)),1,1,"")</f>
        <v>3</v>
      </c>
      <c r="BC194" s="78" t="str">
        <f>REPLACE(INDEX(GroupVertices[Group],MATCH(Edges[[#This Row],[Vertex 2]],GroupVertices[Vertex],0)),1,1,"")</f>
        <v>3</v>
      </c>
      <c r="BD194" s="48">
        <v>0</v>
      </c>
      <c r="BE194" s="49">
        <v>0</v>
      </c>
      <c r="BF194" s="48">
        <v>0</v>
      </c>
      <c r="BG194" s="49">
        <v>0</v>
      </c>
      <c r="BH194" s="48">
        <v>0</v>
      </c>
      <c r="BI194" s="49">
        <v>0</v>
      </c>
      <c r="BJ194" s="48">
        <v>8</v>
      </c>
      <c r="BK194" s="49">
        <v>100</v>
      </c>
      <c r="BL194" s="48">
        <v>8</v>
      </c>
    </row>
    <row r="195" spans="1:64" ht="15">
      <c r="A195" s="64" t="s">
        <v>269</v>
      </c>
      <c r="B195" s="64" t="s">
        <v>269</v>
      </c>
      <c r="C195" s="65" t="s">
        <v>2894</v>
      </c>
      <c r="D195" s="66">
        <v>10</v>
      </c>
      <c r="E195" s="67" t="s">
        <v>136</v>
      </c>
      <c r="F195" s="68">
        <v>12</v>
      </c>
      <c r="G195" s="65"/>
      <c r="H195" s="69"/>
      <c r="I195" s="70"/>
      <c r="J195" s="70"/>
      <c r="K195" s="34" t="s">
        <v>65</v>
      </c>
      <c r="L195" s="77">
        <v>195</v>
      </c>
      <c r="M195" s="77"/>
      <c r="N195" s="72"/>
      <c r="O195" s="79" t="s">
        <v>176</v>
      </c>
      <c r="P195" s="81">
        <v>43506.8384375</v>
      </c>
      <c r="Q195" s="79" t="s">
        <v>441</v>
      </c>
      <c r="R195" s="82" t="s">
        <v>556</v>
      </c>
      <c r="S195" s="79" t="s">
        <v>608</v>
      </c>
      <c r="T195" s="79" t="s">
        <v>691</v>
      </c>
      <c r="U195" s="79"/>
      <c r="V195" s="82" t="s">
        <v>795</v>
      </c>
      <c r="W195" s="81">
        <v>43506.8384375</v>
      </c>
      <c r="X195" s="82" t="s">
        <v>957</v>
      </c>
      <c r="Y195" s="79"/>
      <c r="Z195" s="79"/>
      <c r="AA195" s="85" t="s">
        <v>1158</v>
      </c>
      <c r="AB195" s="79"/>
      <c r="AC195" s="79" t="b">
        <v>0</v>
      </c>
      <c r="AD195" s="79">
        <v>0</v>
      </c>
      <c r="AE195" s="85" t="s">
        <v>1198</v>
      </c>
      <c r="AF195" s="79" t="b">
        <v>0</v>
      </c>
      <c r="AG195" s="79" t="s">
        <v>1200</v>
      </c>
      <c r="AH195" s="79"/>
      <c r="AI195" s="85" t="s">
        <v>1198</v>
      </c>
      <c r="AJ195" s="79" t="b">
        <v>0</v>
      </c>
      <c r="AK195" s="79">
        <v>0</v>
      </c>
      <c r="AL195" s="85" t="s">
        <v>1198</v>
      </c>
      <c r="AM195" s="79" t="s">
        <v>1219</v>
      </c>
      <c r="AN195" s="79" t="b">
        <v>0</v>
      </c>
      <c r="AO195" s="85" t="s">
        <v>1158</v>
      </c>
      <c r="AP195" s="79" t="s">
        <v>176</v>
      </c>
      <c r="AQ195" s="79">
        <v>0</v>
      </c>
      <c r="AR195" s="79">
        <v>0</v>
      </c>
      <c r="AS195" s="79"/>
      <c r="AT195" s="79"/>
      <c r="AU195" s="79"/>
      <c r="AV195" s="79"/>
      <c r="AW195" s="79"/>
      <c r="AX195" s="79"/>
      <c r="AY195" s="79"/>
      <c r="AZ195" s="79"/>
      <c r="BA195">
        <v>63</v>
      </c>
      <c r="BB195" s="78" t="str">
        <f>REPLACE(INDEX(GroupVertices[Group],MATCH(Edges[[#This Row],[Vertex 1]],GroupVertices[Vertex],0)),1,1,"")</f>
        <v>3</v>
      </c>
      <c r="BC195" s="78" t="str">
        <f>REPLACE(INDEX(GroupVertices[Group],MATCH(Edges[[#This Row],[Vertex 2]],GroupVertices[Vertex],0)),1,1,"")</f>
        <v>3</v>
      </c>
      <c r="BD195" s="48">
        <v>1</v>
      </c>
      <c r="BE195" s="49">
        <v>10</v>
      </c>
      <c r="BF195" s="48">
        <v>0</v>
      </c>
      <c r="BG195" s="49">
        <v>0</v>
      </c>
      <c r="BH195" s="48">
        <v>0</v>
      </c>
      <c r="BI195" s="49">
        <v>0</v>
      </c>
      <c r="BJ195" s="48">
        <v>9</v>
      </c>
      <c r="BK195" s="49">
        <v>90</v>
      </c>
      <c r="BL195" s="48">
        <v>10</v>
      </c>
    </row>
    <row r="196" spans="1:64" ht="15">
      <c r="A196" s="64" t="s">
        <v>269</v>
      </c>
      <c r="B196" s="64" t="s">
        <v>269</v>
      </c>
      <c r="C196" s="65" t="s">
        <v>2894</v>
      </c>
      <c r="D196" s="66">
        <v>10</v>
      </c>
      <c r="E196" s="67" t="s">
        <v>136</v>
      </c>
      <c r="F196" s="68">
        <v>12</v>
      </c>
      <c r="G196" s="65"/>
      <c r="H196" s="69"/>
      <c r="I196" s="70"/>
      <c r="J196" s="70"/>
      <c r="K196" s="34" t="s">
        <v>65</v>
      </c>
      <c r="L196" s="77">
        <v>196</v>
      </c>
      <c r="M196" s="77"/>
      <c r="N196" s="72"/>
      <c r="O196" s="79" t="s">
        <v>176</v>
      </c>
      <c r="P196" s="81">
        <v>43507.0509375</v>
      </c>
      <c r="Q196" s="79" t="s">
        <v>442</v>
      </c>
      <c r="R196" s="82" t="s">
        <v>557</v>
      </c>
      <c r="S196" s="79" t="s">
        <v>608</v>
      </c>
      <c r="T196" s="79" t="s">
        <v>637</v>
      </c>
      <c r="U196" s="79"/>
      <c r="V196" s="82" t="s">
        <v>795</v>
      </c>
      <c r="W196" s="81">
        <v>43507.0509375</v>
      </c>
      <c r="X196" s="82" t="s">
        <v>958</v>
      </c>
      <c r="Y196" s="79"/>
      <c r="Z196" s="79"/>
      <c r="AA196" s="85" t="s">
        <v>1159</v>
      </c>
      <c r="AB196" s="79"/>
      <c r="AC196" s="79" t="b">
        <v>0</v>
      </c>
      <c r="AD196" s="79">
        <v>0</v>
      </c>
      <c r="AE196" s="85" t="s">
        <v>1198</v>
      </c>
      <c r="AF196" s="79" t="b">
        <v>0</v>
      </c>
      <c r="AG196" s="79" t="s">
        <v>1200</v>
      </c>
      <c r="AH196" s="79"/>
      <c r="AI196" s="85" t="s">
        <v>1198</v>
      </c>
      <c r="AJ196" s="79" t="b">
        <v>0</v>
      </c>
      <c r="AK196" s="79">
        <v>0</v>
      </c>
      <c r="AL196" s="85" t="s">
        <v>1198</v>
      </c>
      <c r="AM196" s="79" t="s">
        <v>1219</v>
      </c>
      <c r="AN196" s="79" t="b">
        <v>0</v>
      </c>
      <c r="AO196" s="85" t="s">
        <v>1159</v>
      </c>
      <c r="AP196" s="79" t="s">
        <v>176</v>
      </c>
      <c r="AQ196" s="79">
        <v>0</v>
      </c>
      <c r="AR196" s="79">
        <v>0</v>
      </c>
      <c r="AS196" s="79"/>
      <c r="AT196" s="79"/>
      <c r="AU196" s="79"/>
      <c r="AV196" s="79"/>
      <c r="AW196" s="79"/>
      <c r="AX196" s="79"/>
      <c r="AY196" s="79"/>
      <c r="AZ196" s="79"/>
      <c r="BA196">
        <v>63</v>
      </c>
      <c r="BB196" s="78" t="str">
        <f>REPLACE(INDEX(GroupVertices[Group],MATCH(Edges[[#This Row],[Vertex 1]],GroupVertices[Vertex],0)),1,1,"")</f>
        <v>3</v>
      </c>
      <c r="BC196" s="78" t="str">
        <f>REPLACE(INDEX(GroupVertices[Group],MATCH(Edges[[#This Row],[Vertex 2]],GroupVertices[Vertex],0)),1,1,"")</f>
        <v>3</v>
      </c>
      <c r="BD196" s="48">
        <v>1</v>
      </c>
      <c r="BE196" s="49">
        <v>8.333333333333334</v>
      </c>
      <c r="BF196" s="48">
        <v>0</v>
      </c>
      <c r="BG196" s="49">
        <v>0</v>
      </c>
      <c r="BH196" s="48">
        <v>0</v>
      </c>
      <c r="BI196" s="49">
        <v>0</v>
      </c>
      <c r="BJ196" s="48">
        <v>11</v>
      </c>
      <c r="BK196" s="49">
        <v>91.66666666666667</v>
      </c>
      <c r="BL196" s="48">
        <v>12</v>
      </c>
    </row>
    <row r="197" spans="1:64" ht="15">
      <c r="A197" s="64" t="s">
        <v>269</v>
      </c>
      <c r="B197" s="64" t="s">
        <v>269</v>
      </c>
      <c r="C197" s="65" t="s">
        <v>2894</v>
      </c>
      <c r="D197" s="66">
        <v>10</v>
      </c>
      <c r="E197" s="67" t="s">
        <v>136</v>
      </c>
      <c r="F197" s="68">
        <v>12</v>
      </c>
      <c r="G197" s="65"/>
      <c r="H197" s="69"/>
      <c r="I197" s="70"/>
      <c r="J197" s="70"/>
      <c r="K197" s="34" t="s">
        <v>65</v>
      </c>
      <c r="L197" s="77">
        <v>197</v>
      </c>
      <c r="M197" s="77"/>
      <c r="N197" s="72"/>
      <c r="O197" s="79" t="s">
        <v>176</v>
      </c>
      <c r="P197" s="81">
        <v>43507.38425925926</v>
      </c>
      <c r="Q197" s="79" t="s">
        <v>443</v>
      </c>
      <c r="R197" s="82" t="s">
        <v>558</v>
      </c>
      <c r="S197" s="79" t="s">
        <v>608</v>
      </c>
      <c r="T197" s="79" t="s">
        <v>637</v>
      </c>
      <c r="U197" s="79"/>
      <c r="V197" s="82" t="s">
        <v>795</v>
      </c>
      <c r="W197" s="81">
        <v>43507.38425925926</v>
      </c>
      <c r="X197" s="82" t="s">
        <v>959</v>
      </c>
      <c r="Y197" s="79"/>
      <c r="Z197" s="79"/>
      <c r="AA197" s="85" t="s">
        <v>1160</v>
      </c>
      <c r="AB197" s="79"/>
      <c r="AC197" s="79" t="b">
        <v>0</v>
      </c>
      <c r="AD197" s="79">
        <v>0</v>
      </c>
      <c r="AE197" s="85" t="s">
        <v>1198</v>
      </c>
      <c r="AF197" s="79" t="b">
        <v>0</v>
      </c>
      <c r="AG197" s="79" t="s">
        <v>1200</v>
      </c>
      <c r="AH197" s="79"/>
      <c r="AI197" s="85" t="s">
        <v>1198</v>
      </c>
      <c r="AJ197" s="79" t="b">
        <v>0</v>
      </c>
      <c r="AK197" s="79">
        <v>0</v>
      </c>
      <c r="AL197" s="85" t="s">
        <v>1198</v>
      </c>
      <c r="AM197" s="79" t="s">
        <v>1219</v>
      </c>
      <c r="AN197" s="79" t="b">
        <v>0</v>
      </c>
      <c r="AO197" s="85" t="s">
        <v>1160</v>
      </c>
      <c r="AP197" s="79" t="s">
        <v>176</v>
      </c>
      <c r="AQ197" s="79">
        <v>0</v>
      </c>
      <c r="AR197" s="79">
        <v>0</v>
      </c>
      <c r="AS197" s="79"/>
      <c r="AT197" s="79"/>
      <c r="AU197" s="79"/>
      <c r="AV197" s="79"/>
      <c r="AW197" s="79"/>
      <c r="AX197" s="79"/>
      <c r="AY197" s="79"/>
      <c r="AZ197" s="79"/>
      <c r="BA197">
        <v>63</v>
      </c>
      <c r="BB197" s="78" t="str">
        <f>REPLACE(INDEX(GroupVertices[Group],MATCH(Edges[[#This Row],[Vertex 1]],GroupVertices[Vertex],0)),1,1,"")</f>
        <v>3</v>
      </c>
      <c r="BC197" s="78" t="str">
        <f>REPLACE(INDEX(GroupVertices[Group],MATCH(Edges[[#This Row],[Vertex 2]],GroupVertices[Vertex],0)),1,1,"")</f>
        <v>3</v>
      </c>
      <c r="BD197" s="48">
        <v>0</v>
      </c>
      <c r="BE197" s="49">
        <v>0</v>
      </c>
      <c r="BF197" s="48">
        <v>0</v>
      </c>
      <c r="BG197" s="49">
        <v>0</v>
      </c>
      <c r="BH197" s="48">
        <v>0</v>
      </c>
      <c r="BI197" s="49">
        <v>0</v>
      </c>
      <c r="BJ197" s="48">
        <v>8</v>
      </c>
      <c r="BK197" s="49">
        <v>100</v>
      </c>
      <c r="BL197" s="48">
        <v>8</v>
      </c>
    </row>
    <row r="198" spans="1:64" ht="15">
      <c r="A198" s="64" t="s">
        <v>269</v>
      </c>
      <c r="B198" s="64" t="s">
        <v>269</v>
      </c>
      <c r="C198" s="65" t="s">
        <v>2894</v>
      </c>
      <c r="D198" s="66">
        <v>10</v>
      </c>
      <c r="E198" s="67" t="s">
        <v>136</v>
      </c>
      <c r="F198" s="68">
        <v>12</v>
      </c>
      <c r="G198" s="65"/>
      <c r="H198" s="69"/>
      <c r="I198" s="70"/>
      <c r="J198" s="70"/>
      <c r="K198" s="34" t="s">
        <v>65</v>
      </c>
      <c r="L198" s="77">
        <v>198</v>
      </c>
      <c r="M198" s="77"/>
      <c r="N198" s="72"/>
      <c r="O198" s="79" t="s">
        <v>176</v>
      </c>
      <c r="P198" s="81">
        <v>43507.50512731481</v>
      </c>
      <c r="Q198" s="79" t="s">
        <v>444</v>
      </c>
      <c r="R198" s="82" t="s">
        <v>559</v>
      </c>
      <c r="S198" s="79" t="s">
        <v>608</v>
      </c>
      <c r="T198" s="79" t="s">
        <v>637</v>
      </c>
      <c r="U198" s="79"/>
      <c r="V198" s="82" t="s">
        <v>795</v>
      </c>
      <c r="W198" s="81">
        <v>43507.50512731481</v>
      </c>
      <c r="X198" s="82" t="s">
        <v>960</v>
      </c>
      <c r="Y198" s="79"/>
      <c r="Z198" s="79"/>
      <c r="AA198" s="85" t="s">
        <v>1161</v>
      </c>
      <c r="AB198" s="79"/>
      <c r="AC198" s="79" t="b">
        <v>0</v>
      </c>
      <c r="AD198" s="79">
        <v>0</v>
      </c>
      <c r="AE198" s="85" t="s">
        <v>1198</v>
      </c>
      <c r="AF198" s="79" t="b">
        <v>0</v>
      </c>
      <c r="AG198" s="79" t="s">
        <v>1200</v>
      </c>
      <c r="AH198" s="79"/>
      <c r="AI198" s="85" t="s">
        <v>1198</v>
      </c>
      <c r="AJ198" s="79" t="b">
        <v>0</v>
      </c>
      <c r="AK198" s="79">
        <v>0</v>
      </c>
      <c r="AL198" s="85" t="s">
        <v>1198</v>
      </c>
      <c r="AM198" s="79" t="s">
        <v>1219</v>
      </c>
      <c r="AN198" s="79" t="b">
        <v>0</v>
      </c>
      <c r="AO198" s="85" t="s">
        <v>1161</v>
      </c>
      <c r="AP198" s="79" t="s">
        <v>176</v>
      </c>
      <c r="AQ198" s="79">
        <v>0</v>
      </c>
      <c r="AR198" s="79">
        <v>0</v>
      </c>
      <c r="AS198" s="79"/>
      <c r="AT198" s="79"/>
      <c r="AU198" s="79"/>
      <c r="AV198" s="79"/>
      <c r="AW198" s="79"/>
      <c r="AX198" s="79"/>
      <c r="AY198" s="79"/>
      <c r="AZ198" s="79"/>
      <c r="BA198">
        <v>63</v>
      </c>
      <c r="BB198" s="78" t="str">
        <f>REPLACE(INDEX(GroupVertices[Group],MATCH(Edges[[#This Row],[Vertex 1]],GroupVertices[Vertex],0)),1,1,"")</f>
        <v>3</v>
      </c>
      <c r="BC198" s="78" t="str">
        <f>REPLACE(INDEX(GroupVertices[Group],MATCH(Edges[[#This Row],[Vertex 2]],GroupVertices[Vertex],0)),1,1,"")</f>
        <v>3</v>
      </c>
      <c r="BD198" s="48">
        <v>0</v>
      </c>
      <c r="BE198" s="49">
        <v>0</v>
      </c>
      <c r="BF198" s="48">
        <v>0</v>
      </c>
      <c r="BG198" s="49">
        <v>0</v>
      </c>
      <c r="BH198" s="48">
        <v>0</v>
      </c>
      <c r="BI198" s="49">
        <v>0</v>
      </c>
      <c r="BJ198" s="48">
        <v>9</v>
      </c>
      <c r="BK198" s="49">
        <v>100</v>
      </c>
      <c r="BL198" s="48">
        <v>9</v>
      </c>
    </row>
    <row r="199" spans="1:64" ht="15">
      <c r="A199" s="64" t="s">
        <v>269</v>
      </c>
      <c r="B199" s="64" t="s">
        <v>269</v>
      </c>
      <c r="C199" s="65" t="s">
        <v>2894</v>
      </c>
      <c r="D199" s="66">
        <v>10</v>
      </c>
      <c r="E199" s="67" t="s">
        <v>136</v>
      </c>
      <c r="F199" s="68">
        <v>12</v>
      </c>
      <c r="G199" s="65"/>
      <c r="H199" s="69"/>
      <c r="I199" s="70"/>
      <c r="J199" s="70"/>
      <c r="K199" s="34" t="s">
        <v>65</v>
      </c>
      <c r="L199" s="77">
        <v>199</v>
      </c>
      <c r="M199" s="77"/>
      <c r="N199" s="72"/>
      <c r="O199" s="79" t="s">
        <v>176</v>
      </c>
      <c r="P199" s="81">
        <v>43507.58846064815</v>
      </c>
      <c r="Q199" s="79" t="s">
        <v>445</v>
      </c>
      <c r="R199" s="82" t="s">
        <v>560</v>
      </c>
      <c r="S199" s="79" t="s">
        <v>608</v>
      </c>
      <c r="T199" s="79" t="s">
        <v>692</v>
      </c>
      <c r="U199" s="79"/>
      <c r="V199" s="82" t="s">
        <v>795</v>
      </c>
      <c r="W199" s="81">
        <v>43507.58846064815</v>
      </c>
      <c r="X199" s="82" t="s">
        <v>961</v>
      </c>
      <c r="Y199" s="79"/>
      <c r="Z199" s="79"/>
      <c r="AA199" s="85" t="s">
        <v>1162</v>
      </c>
      <c r="AB199" s="79"/>
      <c r="AC199" s="79" t="b">
        <v>0</v>
      </c>
      <c r="AD199" s="79">
        <v>0</v>
      </c>
      <c r="AE199" s="85" t="s">
        <v>1198</v>
      </c>
      <c r="AF199" s="79" t="b">
        <v>0</v>
      </c>
      <c r="AG199" s="79" t="s">
        <v>1200</v>
      </c>
      <c r="AH199" s="79"/>
      <c r="AI199" s="85" t="s">
        <v>1198</v>
      </c>
      <c r="AJ199" s="79" t="b">
        <v>0</v>
      </c>
      <c r="AK199" s="79">
        <v>0</v>
      </c>
      <c r="AL199" s="85" t="s">
        <v>1198</v>
      </c>
      <c r="AM199" s="79" t="s">
        <v>1219</v>
      </c>
      <c r="AN199" s="79" t="b">
        <v>0</v>
      </c>
      <c r="AO199" s="85" t="s">
        <v>1162</v>
      </c>
      <c r="AP199" s="79" t="s">
        <v>176</v>
      </c>
      <c r="AQ199" s="79">
        <v>0</v>
      </c>
      <c r="AR199" s="79">
        <v>0</v>
      </c>
      <c r="AS199" s="79"/>
      <c r="AT199" s="79"/>
      <c r="AU199" s="79"/>
      <c r="AV199" s="79"/>
      <c r="AW199" s="79"/>
      <c r="AX199" s="79"/>
      <c r="AY199" s="79"/>
      <c r="AZ199" s="79"/>
      <c r="BA199">
        <v>63</v>
      </c>
      <c r="BB199" s="78" t="str">
        <f>REPLACE(INDEX(GroupVertices[Group],MATCH(Edges[[#This Row],[Vertex 1]],GroupVertices[Vertex],0)),1,1,"")</f>
        <v>3</v>
      </c>
      <c r="BC199" s="78" t="str">
        <f>REPLACE(INDEX(GroupVertices[Group],MATCH(Edges[[#This Row],[Vertex 2]],GroupVertices[Vertex],0)),1,1,"")</f>
        <v>3</v>
      </c>
      <c r="BD199" s="48">
        <v>2</v>
      </c>
      <c r="BE199" s="49">
        <v>18.181818181818183</v>
      </c>
      <c r="BF199" s="48">
        <v>0</v>
      </c>
      <c r="BG199" s="49">
        <v>0</v>
      </c>
      <c r="BH199" s="48">
        <v>0</v>
      </c>
      <c r="BI199" s="49">
        <v>0</v>
      </c>
      <c r="BJ199" s="48">
        <v>9</v>
      </c>
      <c r="BK199" s="49">
        <v>81.81818181818181</v>
      </c>
      <c r="BL199" s="48">
        <v>11</v>
      </c>
    </row>
    <row r="200" spans="1:64" ht="15">
      <c r="A200" s="64" t="s">
        <v>269</v>
      </c>
      <c r="B200" s="64" t="s">
        <v>269</v>
      </c>
      <c r="C200" s="65" t="s">
        <v>2894</v>
      </c>
      <c r="D200" s="66">
        <v>10</v>
      </c>
      <c r="E200" s="67" t="s">
        <v>136</v>
      </c>
      <c r="F200" s="68">
        <v>12</v>
      </c>
      <c r="G200" s="65"/>
      <c r="H200" s="69"/>
      <c r="I200" s="70"/>
      <c r="J200" s="70"/>
      <c r="K200" s="34" t="s">
        <v>65</v>
      </c>
      <c r="L200" s="77">
        <v>200</v>
      </c>
      <c r="M200" s="77"/>
      <c r="N200" s="72"/>
      <c r="O200" s="79" t="s">
        <v>176</v>
      </c>
      <c r="P200" s="81">
        <v>43507.72871527778</v>
      </c>
      <c r="Q200" s="79" t="s">
        <v>446</v>
      </c>
      <c r="R200" s="82" t="s">
        <v>561</v>
      </c>
      <c r="S200" s="79" t="s">
        <v>608</v>
      </c>
      <c r="T200" s="79" t="s">
        <v>637</v>
      </c>
      <c r="U200" s="79"/>
      <c r="V200" s="82" t="s">
        <v>795</v>
      </c>
      <c r="W200" s="81">
        <v>43507.72871527778</v>
      </c>
      <c r="X200" s="82" t="s">
        <v>962</v>
      </c>
      <c r="Y200" s="79"/>
      <c r="Z200" s="79"/>
      <c r="AA200" s="85" t="s">
        <v>1163</v>
      </c>
      <c r="AB200" s="79"/>
      <c r="AC200" s="79" t="b">
        <v>0</v>
      </c>
      <c r="AD200" s="79">
        <v>0</v>
      </c>
      <c r="AE200" s="85" t="s">
        <v>1198</v>
      </c>
      <c r="AF200" s="79" t="b">
        <v>0</v>
      </c>
      <c r="AG200" s="79" t="s">
        <v>1200</v>
      </c>
      <c r="AH200" s="79"/>
      <c r="AI200" s="85" t="s">
        <v>1198</v>
      </c>
      <c r="AJ200" s="79" t="b">
        <v>0</v>
      </c>
      <c r="AK200" s="79">
        <v>0</v>
      </c>
      <c r="AL200" s="85" t="s">
        <v>1198</v>
      </c>
      <c r="AM200" s="79" t="s">
        <v>1219</v>
      </c>
      <c r="AN200" s="79" t="b">
        <v>0</v>
      </c>
      <c r="AO200" s="85" t="s">
        <v>1163</v>
      </c>
      <c r="AP200" s="79" t="s">
        <v>176</v>
      </c>
      <c r="AQ200" s="79">
        <v>0</v>
      </c>
      <c r="AR200" s="79">
        <v>0</v>
      </c>
      <c r="AS200" s="79"/>
      <c r="AT200" s="79"/>
      <c r="AU200" s="79"/>
      <c r="AV200" s="79"/>
      <c r="AW200" s="79"/>
      <c r="AX200" s="79"/>
      <c r="AY200" s="79"/>
      <c r="AZ200" s="79"/>
      <c r="BA200">
        <v>63</v>
      </c>
      <c r="BB200" s="78" t="str">
        <f>REPLACE(INDEX(GroupVertices[Group],MATCH(Edges[[#This Row],[Vertex 1]],GroupVertices[Vertex],0)),1,1,"")</f>
        <v>3</v>
      </c>
      <c r="BC200" s="78" t="str">
        <f>REPLACE(INDEX(GroupVertices[Group],MATCH(Edges[[#This Row],[Vertex 2]],GroupVertices[Vertex],0)),1,1,"")</f>
        <v>3</v>
      </c>
      <c r="BD200" s="48">
        <v>0</v>
      </c>
      <c r="BE200" s="49">
        <v>0</v>
      </c>
      <c r="BF200" s="48">
        <v>0</v>
      </c>
      <c r="BG200" s="49">
        <v>0</v>
      </c>
      <c r="BH200" s="48">
        <v>0</v>
      </c>
      <c r="BI200" s="49">
        <v>0</v>
      </c>
      <c r="BJ200" s="48">
        <v>10</v>
      </c>
      <c r="BK200" s="49">
        <v>100</v>
      </c>
      <c r="BL200" s="48">
        <v>10</v>
      </c>
    </row>
    <row r="201" spans="1:64" ht="15">
      <c r="A201" s="64" t="s">
        <v>269</v>
      </c>
      <c r="B201" s="64" t="s">
        <v>269</v>
      </c>
      <c r="C201" s="65" t="s">
        <v>2894</v>
      </c>
      <c r="D201" s="66">
        <v>10</v>
      </c>
      <c r="E201" s="67" t="s">
        <v>136</v>
      </c>
      <c r="F201" s="68">
        <v>12</v>
      </c>
      <c r="G201" s="65"/>
      <c r="H201" s="69"/>
      <c r="I201" s="70"/>
      <c r="J201" s="70"/>
      <c r="K201" s="34" t="s">
        <v>65</v>
      </c>
      <c r="L201" s="77">
        <v>201</v>
      </c>
      <c r="M201" s="77"/>
      <c r="N201" s="72"/>
      <c r="O201" s="79" t="s">
        <v>176</v>
      </c>
      <c r="P201" s="81">
        <v>43508.05094907407</v>
      </c>
      <c r="Q201" s="79" t="s">
        <v>447</v>
      </c>
      <c r="R201" s="82" t="s">
        <v>562</v>
      </c>
      <c r="S201" s="79" t="s">
        <v>608</v>
      </c>
      <c r="T201" s="79" t="s">
        <v>637</v>
      </c>
      <c r="U201" s="79"/>
      <c r="V201" s="82" t="s">
        <v>795</v>
      </c>
      <c r="W201" s="81">
        <v>43508.05094907407</v>
      </c>
      <c r="X201" s="82" t="s">
        <v>963</v>
      </c>
      <c r="Y201" s="79"/>
      <c r="Z201" s="79"/>
      <c r="AA201" s="85" t="s">
        <v>1164</v>
      </c>
      <c r="AB201" s="79"/>
      <c r="AC201" s="79" t="b">
        <v>0</v>
      </c>
      <c r="AD201" s="79">
        <v>0</v>
      </c>
      <c r="AE201" s="85" t="s">
        <v>1198</v>
      </c>
      <c r="AF201" s="79" t="b">
        <v>0</v>
      </c>
      <c r="AG201" s="79" t="s">
        <v>1200</v>
      </c>
      <c r="AH201" s="79"/>
      <c r="AI201" s="85" t="s">
        <v>1198</v>
      </c>
      <c r="AJ201" s="79" t="b">
        <v>0</v>
      </c>
      <c r="AK201" s="79">
        <v>0</v>
      </c>
      <c r="AL201" s="85" t="s">
        <v>1198</v>
      </c>
      <c r="AM201" s="79" t="s">
        <v>1219</v>
      </c>
      <c r="AN201" s="79" t="b">
        <v>0</v>
      </c>
      <c r="AO201" s="85" t="s">
        <v>1164</v>
      </c>
      <c r="AP201" s="79" t="s">
        <v>176</v>
      </c>
      <c r="AQ201" s="79">
        <v>0</v>
      </c>
      <c r="AR201" s="79">
        <v>0</v>
      </c>
      <c r="AS201" s="79"/>
      <c r="AT201" s="79"/>
      <c r="AU201" s="79"/>
      <c r="AV201" s="79"/>
      <c r="AW201" s="79"/>
      <c r="AX201" s="79"/>
      <c r="AY201" s="79"/>
      <c r="AZ201" s="79"/>
      <c r="BA201">
        <v>63</v>
      </c>
      <c r="BB201" s="78" t="str">
        <f>REPLACE(INDEX(GroupVertices[Group],MATCH(Edges[[#This Row],[Vertex 1]],GroupVertices[Vertex],0)),1,1,"")</f>
        <v>3</v>
      </c>
      <c r="BC201" s="78" t="str">
        <f>REPLACE(INDEX(GroupVertices[Group],MATCH(Edges[[#This Row],[Vertex 2]],GroupVertices[Vertex],0)),1,1,"")</f>
        <v>3</v>
      </c>
      <c r="BD201" s="48">
        <v>1</v>
      </c>
      <c r="BE201" s="49">
        <v>9.090909090909092</v>
      </c>
      <c r="BF201" s="48">
        <v>0</v>
      </c>
      <c r="BG201" s="49">
        <v>0</v>
      </c>
      <c r="BH201" s="48">
        <v>0</v>
      </c>
      <c r="BI201" s="49">
        <v>0</v>
      </c>
      <c r="BJ201" s="48">
        <v>10</v>
      </c>
      <c r="BK201" s="49">
        <v>90.9090909090909</v>
      </c>
      <c r="BL201" s="48">
        <v>11</v>
      </c>
    </row>
    <row r="202" spans="1:64" ht="15">
      <c r="A202" s="64" t="s">
        <v>269</v>
      </c>
      <c r="B202" s="64" t="s">
        <v>269</v>
      </c>
      <c r="C202" s="65" t="s">
        <v>2894</v>
      </c>
      <c r="D202" s="66">
        <v>10</v>
      </c>
      <c r="E202" s="67" t="s">
        <v>136</v>
      </c>
      <c r="F202" s="68">
        <v>12</v>
      </c>
      <c r="G202" s="65"/>
      <c r="H202" s="69"/>
      <c r="I202" s="70"/>
      <c r="J202" s="70"/>
      <c r="K202" s="34" t="s">
        <v>65</v>
      </c>
      <c r="L202" s="77">
        <v>202</v>
      </c>
      <c r="M202" s="77"/>
      <c r="N202" s="72"/>
      <c r="O202" s="79" t="s">
        <v>176</v>
      </c>
      <c r="P202" s="81">
        <v>43508.09400462963</v>
      </c>
      <c r="Q202" s="79" t="s">
        <v>448</v>
      </c>
      <c r="R202" s="82" t="s">
        <v>563</v>
      </c>
      <c r="S202" s="79" t="s">
        <v>608</v>
      </c>
      <c r="T202" s="79" t="s">
        <v>637</v>
      </c>
      <c r="U202" s="79"/>
      <c r="V202" s="82" t="s">
        <v>795</v>
      </c>
      <c r="W202" s="81">
        <v>43508.09400462963</v>
      </c>
      <c r="X202" s="82" t="s">
        <v>964</v>
      </c>
      <c r="Y202" s="79"/>
      <c r="Z202" s="79"/>
      <c r="AA202" s="85" t="s">
        <v>1165</v>
      </c>
      <c r="AB202" s="79"/>
      <c r="AC202" s="79" t="b">
        <v>0</v>
      </c>
      <c r="AD202" s="79">
        <v>0</v>
      </c>
      <c r="AE202" s="85" t="s">
        <v>1198</v>
      </c>
      <c r="AF202" s="79" t="b">
        <v>0</v>
      </c>
      <c r="AG202" s="79" t="s">
        <v>1200</v>
      </c>
      <c r="AH202" s="79"/>
      <c r="AI202" s="85" t="s">
        <v>1198</v>
      </c>
      <c r="AJ202" s="79" t="b">
        <v>0</v>
      </c>
      <c r="AK202" s="79">
        <v>0</v>
      </c>
      <c r="AL202" s="85" t="s">
        <v>1198</v>
      </c>
      <c r="AM202" s="79" t="s">
        <v>1219</v>
      </c>
      <c r="AN202" s="79" t="b">
        <v>0</v>
      </c>
      <c r="AO202" s="85" t="s">
        <v>1165</v>
      </c>
      <c r="AP202" s="79" t="s">
        <v>176</v>
      </c>
      <c r="AQ202" s="79">
        <v>0</v>
      </c>
      <c r="AR202" s="79">
        <v>0</v>
      </c>
      <c r="AS202" s="79"/>
      <c r="AT202" s="79"/>
      <c r="AU202" s="79"/>
      <c r="AV202" s="79"/>
      <c r="AW202" s="79"/>
      <c r="AX202" s="79"/>
      <c r="AY202" s="79"/>
      <c r="AZ202" s="79"/>
      <c r="BA202">
        <v>63</v>
      </c>
      <c r="BB202" s="78" t="str">
        <f>REPLACE(INDEX(GroupVertices[Group],MATCH(Edges[[#This Row],[Vertex 1]],GroupVertices[Vertex],0)),1,1,"")</f>
        <v>3</v>
      </c>
      <c r="BC202" s="78" t="str">
        <f>REPLACE(INDEX(GroupVertices[Group],MATCH(Edges[[#This Row],[Vertex 2]],GroupVertices[Vertex],0)),1,1,"")</f>
        <v>3</v>
      </c>
      <c r="BD202" s="48">
        <v>0</v>
      </c>
      <c r="BE202" s="49">
        <v>0</v>
      </c>
      <c r="BF202" s="48">
        <v>0</v>
      </c>
      <c r="BG202" s="49">
        <v>0</v>
      </c>
      <c r="BH202" s="48">
        <v>0</v>
      </c>
      <c r="BI202" s="49">
        <v>0</v>
      </c>
      <c r="BJ202" s="48">
        <v>14</v>
      </c>
      <c r="BK202" s="49">
        <v>100</v>
      </c>
      <c r="BL202" s="48">
        <v>14</v>
      </c>
    </row>
    <row r="203" spans="1:64" ht="15">
      <c r="A203" s="64" t="s">
        <v>269</v>
      </c>
      <c r="B203" s="64" t="s">
        <v>269</v>
      </c>
      <c r="C203" s="65" t="s">
        <v>2894</v>
      </c>
      <c r="D203" s="66">
        <v>10</v>
      </c>
      <c r="E203" s="67" t="s">
        <v>136</v>
      </c>
      <c r="F203" s="68">
        <v>12</v>
      </c>
      <c r="G203" s="65"/>
      <c r="H203" s="69"/>
      <c r="I203" s="70"/>
      <c r="J203" s="70"/>
      <c r="K203" s="34" t="s">
        <v>65</v>
      </c>
      <c r="L203" s="77">
        <v>203</v>
      </c>
      <c r="M203" s="77"/>
      <c r="N203" s="72"/>
      <c r="O203" s="79" t="s">
        <v>176</v>
      </c>
      <c r="P203" s="81">
        <v>43508.42184027778</v>
      </c>
      <c r="Q203" s="79" t="s">
        <v>449</v>
      </c>
      <c r="R203" s="82" t="s">
        <v>564</v>
      </c>
      <c r="S203" s="79" t="s">
        <v>608</v>
      </c>
      <c r="T203" s="79" t="s">
        <v>637</v>
      </c>
      <c r="U203" s="79"/>
      <c r="V203" s="82" t="s">
        <v>795</v>
      </c>
      <c r="W203" s="81">
        <v>43508.42184027778</v>
      </c>
      <c r="X203" s="82" t="s">
        <v>965</v>
      </c>
      <c r="Y203" s="79"/>
      <c r="Z203" s="79"/>
      <c r="AA203" s="85" t="s">
        <v>1166</v>
      </c>
      <c r="AB203" s="79"/>
      <c r="AC203" s="79" t="b">
        <v>0</v>
      </c>
      <c r="AD203" s="79">
        <v>0</v>
      </c>
      <c r="AE203" s="85" t="s">
        <v>1198</v>
      </c>
      <c r="AF203" s="79" t="b">
        <v>0</v>
      </c>
      <c r="AG203" s="79" t="s">
        <v>1200</v>
      </c>
      <c r="AH203" s="79"/>
      <c r="AI203" s="85" t="s">
        <v>1198</v>
      </c>
      <c r="AJ203" s="79" t="b">
        <v>0</v>
      </c>
      <c r="AK203" s="79">
        <v>0</v>
      </c>
      <c r="AL203" s="85" t="s">
        <v>1198</v>
      </c>
      <c r="AM203" s="79" t="s">
        <v>1219</v>
      </c>
      <c r="AN203" s="79" t="b">
        <v>0</v>
      </c>
      <c r="AO203" s="85" t="s">
        <v>1166</v>
      </c>
      <c r="AP203" s="79" t="s">
        <v>176</v>
      </c>
      <c r="AQ203" s="79">
        <v>0</v>
      </c>
      <c r="AR203" s="79">
        <v>0</v>
      </c>
      <c r="AS203" s="79"/>
      <c r="AT203" s="79"/>
      <c r="AU203" s="79"/>
      <c r="AV203" s="79"/>
      <c r="AW203" s="79"/>
      <c r="AX203" s="79"/>
      <c r="AY203" s="79"/>
      <c r="AZ203" s="79"/>
      <c r="BA203">
        <v>63</v>
      </c>
      <c r="BB203" s="78" t="str">
        <f>REPLACE(INDEX(GroupVertices[Group],MATCH(Edges[[#This Row],[Vertex 1]],GroupVertices[Vertex],0)),1,1,"")</f>
        <v>3</v>
      </c>
      <c r="BC203" s="78" t="str">
        <f>REPLACE(INDEX(GroupVertices[Group],MATCH(Edges[[#This Row],[Vertex 2]],GroupVertices[Vertex],0)),1,1,"")</f>
        <v>3</v>
      </c>
      <c r="BD203" s="48">
        <v>0</v>
      </c>
      <c r="BE203" s="49">
        <v>0</v>
      </c>
      <c r="BF203" s="48">
        <v>0</v>
      </c>
      <c r="BG203" s="49">
        <v>0</v>
      </c>
      <c r="BH203" s="48">
        <v>0</v>
      </c>
      <c r="BI203" s="49">
        <v>0</v>
      </c>
      <c r="BJ203" s="48">
        <v>8</v>
      </c>
      <c r="BK203" s="49">
        <v>100</v>
      </c>
      <c r="BL203" s="48">
        <v>8</v>
      </c>
    </row>
    <row r="204" spans="1:64" ht="15">
      <c r="A204" s="64" t="s">
        <v>269</v>
      </c>
      <c r="B204" s="64" t="s">
        <v>269</v>
      </c>
      <c r="C204" s="65" t="s">
        <v>2894</v>
      </c>
      <c r="D204" s="66">
        <v>10</v>
      </c>
      <c r="E204" s="67" t="s">
        <v>136</v>
      </c>
      <c r="F204" s="68">
        <v>12</v>
      </c>
      <c r="G204" s="65"/>
      <c r="H204" s="69"/>
      <c r="I204" s="70"/>
      <c r="J204" s="70"/>
      <c r="K204" s="34" t="s">
        <v>65</v>
      </c>
      <c r="L204" s="77">
        <v>204</v>
      </c>
      <c r="M204" s="77"/>
      <c r="N204" s="72"/>
      <c r="O204" s="79" t="s">
        <v>176</v>
      </c>
      <c r="P204" s="81">
        <v>43508.72872685185</v>
      </c>
      <c r="Q204" s="79" t="s">
        <v>450</v>
      </c>
      <c r="R204" s="82" t="s">
        <v>565</v>
      </c>
      <c r="S204" s="79" t="s">
        <v>608</v>
      </c>
      <c r="T204" s="79" t="s">
        <v>637</v>
      </c>
      <c r="U204" s="79"/>
      <c r="V204" s="82" t="s">
        <v>795</v>
      </c>
      <c r="W204" s="81">
        <v>43508.72872685185</v>
      </c>
      <c r="X204" s="82" t="s">
        <v>966</v>
      </c>
      <c r="Y204" s="79"/>
      <c r="Z204" s="79"/>
      <c r="AA204" s="85" t="s">
        <v>1167</v>
      </c>
      <c r="AB204" s="79"/>
      <c r="AC204" s="79" t="b">
        <v>0</v>
      </c>
      <c r="AD204" s="79">
        <v>0</v>
      </c>
      <c r="AE204" s="85" t="s">
        <v>1198</v>
      </c>
      <c r="AF204" s="79" t="b">
        <v>0</v>
      </c>
      <c r="AG204" s="79" t="s">
        <v>1200</v>
      </c>
      <c r="AH204" s="79"/>
      <c r="AI204" s="85" t="s">
        <v>1198</v>
      </c>
      <c r="AJ204" s="79" t="b">
        <v>0</v>
      </c>
      <c r="AK204" s="79">
        <v>0</v>
      </c>
      <c r="AL204" s="85" t="s">
        <v>1198</v>
      </c>
      <c r="AM204" s="79" t="s">
        <v>1219</v>
      </c>
      <c r="AN204" s="79" t="b">
        <v>0</v>
      </c>
      <c r="AO204" s="85" t="s">
        <v>1167</v>
      </c>
      <c r="AP204" s="79" t="s">
        <v>176</v>
      </c>
      <c r="AQ204" s="79">
        <v>0</v>
      </c>
      <c r="AR204" s="79">
        <v>0</v>
      </c>
      <c r="AS204" s="79"/>
      <c r="AT204" s="79"/>
      <c r="AU204" s="79"/>
      <c r="AV204" s="79"/>
      <c r="AW204" s="79"/>
      <c r="AX204" s="79"/>
      <c r="AY204" s="79"/>
      <c r="AZ204" s="79"/>
      <c r="BA204">
        <v>63</v>
      </c>
      <c r="BB204" s="78" t="str">
        <f>REPLACE(INDEX(GroupVertices[Group],MATCH(Edges[[#This Row],[Vertex 1]],GroupVertices[Vertex],0)),1,1,"")</f>
        <v>3</v>
      </c>
      <c r="BC204" s="78" t="str">
        <f>REPLACE(INDEX(GroupVertices[Group],MATCH(Edges[[#This Row],[Vertex 2]],GroupVertices[Vertex],0)),1,1,"")</f>
        <v>3</v>
      </c>
      <c r="BD204" s="48">
        <v>1</v>
      </c>
      <c r="BE204" s="49">
        <v>10</v>
      </c>
      <c r="BF204" s="48">
        <v>0</v>
      </c>
      <c r="BG204" s="49">
        <v>0</v>
      </c>
      <c r="BH204" s="48">
        <v>0</v>
      </c>
      <c r="BI204" s="49">
        <v>0</v>
      </c>
      <c r="BJ204" s="48">
        <v>9</v>
      </c>
      <c r="BK204" s="49">
        <v>90</v>
      </c>
      <c r="BL204" s="48">
        <v>10</v>
      </c>
    </row>
    <row r="205" spans="1:64" ht="15">
      <c r="A205" s="64" t="s">
        <v>269</v>
      </c>
      <c r="B205" s="64" t="s">
        <v>269</v>
      </c>
      <c r="C205" s="65" t="s">
        <v>2894</v>
      </c>
      <c r="D205" s="66">
        <v>10</v>
      </c>
      <c r="E205" s="67" t="s">
        <v>136</v>
      </c>
      <c r="F205" s="68">
        <v>12</v>
      </c>
      <c r="G205" s="65"/>
      <c r="H205" s="69"/>
      <c r="I205" s="70"/>
      <c r="J205" s="70"/>
      <c r="K205" s="34" t="s">
        <v>65</v>
      </c>
      <c r="L205" s="77">
        <v>205</v>
      </c>
      <c r="M205" s="77"/>
      <c r="N205" s="72"/>
      <c r="O205" s="79" t="s">
        <v>176</v>
      </c>
      <c r="P205" s="81">
        <v>43508.76068287037</v>
      </c>
      <c r="Q205" s="79" t="s">
        <v>451</v>
      </c>
      <c r="R205" s="82" t="s">
        <v>566</v>
      </c>
      <c r="S205" s="79" t="s">
        <v>608</v>
      </c>
      <c r="T205" s="79" t="s">
        <v>637</v>
      </c>
      <c r="U205" s="79"/>
      <c r="V205" s="82" t="s">
        <v>795</v>
      </c>
      <c r="W205" s="81">
        <v>43508.76068287037</v>
      </c>
      <c r="X205" s="82" t="s">
        <v>967</v>
      </c>
      <c r="Y205" s="79"/>
      <c r="Z205" s="79"/>
      <c r="AA205" s="85" t="s">
        <v>1168</v>
      </c>
      <c r="AB205" s="79"/>
      <c r="AC205" s="79" t="b">
        <v>0</v>
      </c>
      <c r="AD205" s="79">
        <v>0</v>
      </c>
      <c r="AE205" s="85" t="s">
        <v>1198</v>
      </c>
      <c r="AF205" s="79" t="b">
        <v>0</v>
      </c>
      <c r="AG205" s="79" t="s">
        <v>1200</v>
      </c>
      <c r="AH205" s="79"/>
      <c r="AI205" s="85" t="s">
        <v>1198</v>
      </c>
      <c r="AJ205" s="79" t="b">
        <v>0</v>
      </c>
      <c r="AK205" s="79">
        <v>0</v>
      </c>
      <c r="AL205" s="85" t="s">
        <v>1198</v>
      </c>
      <c r="AM205" s="79" t="s">
        <v>1219</v>
      </c>
      <c r="AN205" s="79" t="b">
        <v>0</v>
      </c>
      <c r="AO205" s="85" t="s">
        <v>1168</v>
      </c>
      <c r="AP205" s="79" t="s">
        <v>176</v>
      </c>
      <c r="AQ205" s="79">
        <v>0</v>
      </c>
      <c r="AR205" s="79">
        <v>0</v>
      </c>
      <c r="AS205" s="79"/>
      <c r="AT205" s="79"/>
      <c r="AU205" s="79"/>
      <c r="AV205" s="79"/>
      <c r="AW205" s="79"/>
      <c r="AX205" s="79"/>
      <c r="AY205" s="79"/>
      <c r="AZ205" s="79"/>
      <c r="BA205">
        <v>63</v>
      </c>
      <c r="BB205" s="78" t="str">
        <f>REPLACE(INDEX(GroupVertices[Group],MATCH(Edges[[#This Row],[Vertex 1]],GroupVertices[Vertex],0)),1,1,"")</f>
        <v>3</v>
      </c>
      <c r="BC205" s="78" t="str">
        <f>REPLACE(INDEX(GroupVertices[Group],MATCH(Edges[[#This Row],[Vertex 2]],GroupVertices[Vertex],0)),1,1,"")</f>
        <v>3</v>
      </c>
      <c r="BD205" s="48">
        <v>1</v>
      </c>
      <c r="BE205" s="49">
        <v>7.142857142857143</v>
      </c>
      <c r="BF205" s="48">
        <v>0</v>
      </c>
      <c r="BG205" s="49">
        <v>0</v>
      </c>
      <c r="BH205" s="48">
        <v>0</v>
      </c>
      <c r="BI205" s="49">
        <v>0</v>
      </c>
      <c r="BJ205" s="48">
        <v>13</v>
      </c>
      <c r="BK205" s="49">
        <v>92.85714285714286</v>
      </c>
      <c r="BL205" s="48">
        <v>14</v>
      </c>
    </row>
    <row r="206" spans="1:64" ht="15">
      <c r="A206" s="64" t="s">
        <v>269</v>
      </c>
      <c r="B206" s="64" t="s">
        <v>269</v>
      </c>
      <c r="C206" s="65" t="s">
        <v>2894</v>
      </c>
      <c r="D206" s="66">
        <v>10</v>
      </c>
      <c r="E206" s="67" t="s">
        <v>136</v>
      </c>
      <c r="F206" s="68">
        <v>12</v>
      </c>
      <c r="G206" s="65"/>
      <c r="H206" s="69"/>
      <c r="I206" s="70"/>
      <c r="J206" s="70"/>
      <c r="K206" s="34" t="s">
        <v>65</v>
      </c>
      <c r="L206" s="77">
        <v>206</v>
      </c>
      <c r="M206" s="77"/>
      <c r="N206" s="72"/>
      <c r="O206" s="79" t="s">
        <v>176</v>
      </c>
      <c r="P206" s="81">
        <v>43508.81207175926</v>
      </c>
      <c r="Q206" s="79" t="s">
        <v>452</v>
      </c>
      <c r="R206" s="82" t="s">
        <v>567</v>
      </c>
      <c r="S206" s="79" t="s">
        <v>608</v>
      </c>
      <c r="T206" s="79" t="s">
        <v>637</v>
      </c>
      <c r="U206" s="79"/>
      <c r="V206" s="82" t="s">
        <v>795</v>
      </c>
      <c r="W206" s="81">
        <v>43508.81207175926</v>
      </c>
      <c r="X206" s="82" t="s">
        <v>968</v>
      </c>
      <c r="Y206" s="79"/>
      <c r="Z206" s="79"/>
      <c r="AA206" s="85" t="s">
        <v>1169</v>
      </c>
      <c r="AB206" s="79"/>
      <c r="AC206" s="79" t="b">
        <v>0</v>
      </c>
      <c r="AD206" s="79">
        <v>0</v>
      </c>
      <c r="AE206" s="85" t="s">
        <v>1198</v>
      </c>
      <c r="AF206" s="79" t="b">
        <v>0</v>
      </c>
      <c r="AG206" s="79" t="s">
        <v>1200</v>
      </c>
      <c r="AH206" s="79"/>
      <c r="AI206" s="85" t="s">
        <v>1198</v>
      </c>
      <c r="AJ206" s="79" t="b">
        <v>0</v>
      </c>
      <c r="AK206" s="79">
        <v>0</v>
      </c>
      <c r="AL206" s="85" t="s">
        <v>1198</v>
      </c>
      <c r="AM206" s="79" t="s">
        <v>1219</v>
      </c>
      <c r="AN206" s="79" t="b">
        <v>0</v>
      </c>
      <c r="AO206" s="85" t="s">
        <v>1169</v>
      </c>
      <c r="AP206" s="79" t="s">
        <v>176</v>
      </c>
      <c r="AQ206" s="79">
        <v>0</v>
      </c>
      <c r="AR206" s="79">
        <v>0</v>
      </c>
      <c r="AS206" s="79"/>
      <c r="AT206" s="79"/>
      <c r="AU206" s="79"/>
      <c r="AV206" s="79"/>
      <c r="AW206" s="79"/>
      <c r="AX206" s="79"/>
      <c r="AY206" s="79"/>
      <c r="AZ206" s="79"/>
      <c r="BA206">
        <v>63</v>
      </c>
      <c r="BB206" s="78" t="str">
        <f>REPLACE(INDEX(GroupVertices[Group],MATCH(Edges[[#This Row],[Vertex 1]],GroupVertices[Vertex],0)),1,1,"")</f>
        <v>3</v>
      </c>
      <c r="BC206" s="78" t="str">
        <f>REPLACE(INDEX(GroupVertices[Group],MATCH(Edges[[#This Row],[Vertex 2]],GroupVertices[Vertex],0)),1,1,"")</f>
        <v>3</v>
      </c>
      <c r="BD206" s="48">
        <v>0</v>
      </c>
      <c r="BE206" s="49">
        <v>0</v>
      </c>
      <c r="BF206" s="48">
        <v>0</v>
      </c>
      <c r="BG206" s="49">
        <v>0</v>
      </c>
      <c r="BH206" s="48">
        <v>0</v>
      </c>
      <c r="BI206" s="49">
        <v>0</v>
      </c>
      <c r="BJ206" s="48">
        <v>10</v>
      </c>
      <c r="BK206" s="49">
        <v>100</v>
      </c>
      <c r="BL206" s="48">
        <v>10</v>
      </c>
    </row>
    <row r="207" spans="1:64" ht="15">
      <c r="A207" s="64" t="s">
        <v>269</v>
      </c>
      <c r="B207" s="64" t="s">
        <v>269</v>
      </c>
      <c r="C207" s="65" t="s">
        <v>2894</v>
      </c>
      <c r="D207" s="66">
        <v>10</v>
      </c>
      <c r="E207" s="67" t="s">
        <v>136</v>
      </c>
      <c r="F207" s="68">
        <v>12</v>
      </c>
      <c r="G207" s="65"/>
      <c r="H207" s="69"/>
      <c r="I207" s="70"/>
      <c r="J207" s="70"/>
      <c r="K207" s="34" t="s">
        <v>65</v>
      </c>
      <c r="L207" s="77">
        <v>207</v>
      </c>
      <c r="M207" s="77"/>
      <c r="N207" s="72"/>
      <c r="O207" s="79" t="s">
        <v>176</v>
      </c>
      <c r="P207" s="81">
        <v>43508.838483796295</v>
      </c>
      <c r="Q207" s="79" t="s">
        <v>453</v>
      </c>
      <c r="R207" s="82" t="s">
        <v>568</v>
      </c>
      <c r="S207" s="79" t="s">
        <v>608</v>
      </c>
      <c r="T207" s="79" t="s">
        <v>637</v>
      </c>
      <c r="U207" s="79"/>
      <c r="V207" s="82" t="s">
        <v>795</v>
      </c>
      <c r="W207" s="81">
        <v>43508.838483796295</v>
      </c>
      <c r="X207" s="82" t="s">
        <v>969</v>
      </c>
      <c r="Y207" s="79"/>
      <c r="Z207" s="79"/>
      <c r="AA207" s="85" t="s">
        <v>1170</v>
      </c>
      <c r="AB207" s="79"/>
      <c r="AC207" s="79" t="b">
        <v>0</v>
      </c>
      <c r="AD207" s="79">
        <v>0</v>
      </c>
      <c r="AE207" s="85" t="s">
        <v>1198</v>
      </c>
      <c r="AF207" s="79" t="b">
        <v>0</v>
      </c>
      <c r="AG207" s="79" t="s">
        <v>1200</v>
      </c>
      <c r="AH207" s="79"/>
      <c r="AI207" s="85" t="s">
        <v>1198</v>
      </c>
      <c r="AJ207" s="79" t="b">
        <v>0</v>
      </c>
      <c r="AK207" s="79">
        <v>0</v>
      </c>
      <c r="AL207" s="85" t="s">
        <v>1198</v>
      </c>
      <c r="AM207" s="79" t="s">
        <v>1219</v>
      </c>
      <c r="AN207" s="79" t="b">
        <v>0</v>
      </c>
      <c r="AO207" s="85" t="s">
        <v>1170</v>
      </c>
      <c r="AP207" s="79" t="s">
        <v>176</v>
      </c>
      <c r="AQ207" s="79">
        <v>0</v>
      </c>
      <c r="AR207" s="79">
        <v>0</v>
      </c>
      <c r="AS207" s="79"/>
      <c r="AT207" s="79"/>
      <c r="AU207" s="79"/>
      <c r="AV207" s="79"/>
      <c r="AW207" s="79"/>
      <c r="AX207" s="79"/>
      <c r="AY207" s="79"/>
      <c r="AZ207" s="79"/>
      <c r="BA207">
        <v>63</v>
      </c>
      <c r="BB207" s="78" t="str">
        <f>REPLACE(INDEX(GroupVertices[Group],MATCH(Edges[[#This Row],[Vertex 1]],GroupVertices[Vertex],0)),1,1,"")</f>
        <v>3</v>
      </c>
      <c r="BC207" s="78" t="str">
        <f>REPLACE(INDEX(GroupVertices[Group],MATCH(Edges[[#This Row],[Vertex 2]],GroupVertices[Vertex],0)),1,1,"")</f>
        <v>3</v>
      </c>
      <c r="BD207" s="48">
        <v>1</v>
      </c>
      <c r="BE207" s="49">
        <v>8.333333333333334</v>
      </c>
      <c r="BF207" s="48">
        <v>0</v>
      </c>
      <c r="BG207" s="49">
        <v>0</v>
      </c>
      <c r="BH207" s="48">
        <v>0</v>
      </c>
      <c r="BI207" s="49">
        <v>0</v>
      </c>
      <c r="BJ207" s="48">
        <v>11</v>
      </c>
      <c r="BK207" s="49">
        <v>91.66666666666667</v>
      </c>
      <c r="BL207" s="48">
        <v>12</v>
      </c>
    </row>
    <row r="208" spans="1:64" ht="15">
      <c r="A208" s="64" t="s">
        <v>269</v>
      </c>
      <c r="B208" s="64" t="s">
        <v>269</v>
      </c>
      <c r="C208" s="65" t="s">
        <v>2894</v>
      </c>
      <c r="D208" s="66">
        <v>10</v>
      </c>
      <c r="E208" s="67" t="s">
        <v>136</v>
      </c>
      <c r="F208" s="68">
        <v>12</v>
      </c>
      <c r="G208" s="65"/>
      <c r="H208" s="69"/>
      <c r="I208" s="70"/>
      <c r="J208" s="70"/>
      <c r="K208" s="34" t="s">
        <v>65</v>
      </c>
      <c r="L208" s="77">
        <v>208</v>
      </c>
      <c r="M208" s="77"/>
      <c r="N208" s="72"/>
      <c r="O208" s="79" t="s">
        <v>176</v>
      </c>
      <c r="P208" s="81">
        <v>43509.00513888889</v>
      </c>
      <c r="Q208" s="79" t="s">
        <v>454</v>
      </c>
      <c r="R208" s="82" t="s">
        <v>569</v>
      </c>
      <c r="S208" s="79" t="s">
        <v>608</v>
      </c>
      <c r="T208" s="79" t="s">
        <v>637</v>
      </c>
      <c r="U208" s="79"/>
      <c r="V208" s="82" t="s">
        <v>795</v>
      </c>
      <c r="W208" s="81">
        <v>43509.00513888889</v>
      </c>
      <c r="X208" s="82" t="s">
        <v>970</v>
      </c>
      <c r="Y208" s="79"/>
      <c r="Z208" s="79"/>
      <c r="AA208" s="85" t="s">
        <v>1171</v>
      </c>
      <c r="AB208" s="79"/>
      <c r="AC208" s="79" t="b">
        <v>0</v>
      </c>
      <c r="AD208" s="79">
        <v>0</v>
      </c>
      <c r="AE208" s="85" t="s">
        <v>1198</v>
      </c>
      <c r="AF208" s="79" t="b">
        <v>0</v>
      </c>
      <c r="AG208" s="79" t="s">
        <v>1201</v>
      </c>
      <c r="AH208" s="79"/>
      <c r="AI208" s="85" t="s">
        <v>1198</v>
      </c>
      <c r="AJ208" s="79" t="b">
        <v>0</v>
      </c>
      <c r="AK208" s="79">
        <v>0</v>
      </c>
      <c r="AL208" s="85" t="s">
        <v>1198</v>
      </c>
      <c r="AM208" s="79" t="s">
        <v>1219</v>
      </c>
      <c r="AN208" s="79" t="b">
        <v>0</v>
      </c>
      <c r="AO208" s="85" t="s">
        <v>1171</v>
      </c>
      <c r="AP208" s="79" t="s">
        <v>176</v>
      </c>
      <c r="AQ208" s="79">
        <v>0</v>
      </c>
      <c r="AR208" s="79">
        <v>0</v>
      </c>
      <c r="AS208" s="79"/>
      <c r="AT208" s="79"/>
      <c r="AU208" s="79"/>
      <c r="AV208" s="79"/>
      <c r="AW208" s="79"/>
      <c r="AX208" s="79"/>
      <c r="AY208" s="79"/>
      <c r="AZ208" s="79"/>
      <c r="BA208">
        <v>63</v>
      </c>
      <c r="BB208" s="78" t="str">
        <f>REPLACE(INDEX(GroupVertices[Group],MATCH(Edges[[#This Row],[Vertex 1]],GroupVertices[Vertex],0)),1,1,"")</f>
        <v>3</v>
      </c>
      <c r="BC208" s="78" t="str">
        <f>REPLACE(INDEX(GroupVertices[Group],MATCH(Edges[[#This Row],[Vertex 2]],GroupVertices[Vertex],0)),1,1,"")</f>
        <v>3</v>
      </c>
      <c r="BD208" s="48">
        <v>0</v>
      </c>
      <c r="BE208" s="49">
        <v>0</v>
      </c>
      <c r="BF208" s="48">
        <v>0</v>
      </c>
      <c r="BG208" s="49">
        <v>0</v>
      </c>
      <c r="BH208" s="48">
        <v>0</v>
      </c>
      <c r="BI208" s="49">
        <v>0</v>
      </c>
      <c r="BJ208" s="48">
        <v>6</v>
      </c>
      <c r="BK208" s="49">
        <v>100</v>
      </c>
      <c r="BL208" s="48">
        <v>6</v>
      </c>
    </row>
    <row r="209" spans="1:64" ht="15">
      <c r="A209" s="64" t="s">
        <v>269</v>
      </c>
      <c r="B209" s="64" t="s">
        <v>269</v>
      </c>
      <c r="C209" s="65" t="s">
        <v>2894</v>
      </c>
      <c r="D209" s="66">
        <v>10</v>
      </c>
      <c r="E209" s="67" t="s">
        <v>136</v>
      </c>
      <c r="F209" s="68">
        <v>12</v>
      </c>
      <c r="G209" s="65"/>
      <c r="H209" s="69"/>
      <c r="I209" s="70"/>
      <c r="J209" s="70"/>
      <c r="K209" s="34" t="s">
        <v>65</v>
      </c>
      <c r="L209" s="77">
        <v>209</v>
      </c>
      <c r="M209" s="77"/>
      <c r="N209" s="72"/>
      <c r="O209" s="79" t="s">
        <v>176</v>
      </c>
      <c r="P209" s="81">
        <v>43509.353738425925</v>
      </c>
      <c r="Q209" s="79" t="s">
        <v>455</v>
      </c>
      <c r="R209" s="82" t="s">
        <v>570</v>
      </c>
      <c r="S209" s="79" t="s">
        <v>608</v>
      </c>
      <c r="T209" s="79" t="s">
        <v>691</v>
      </c>
      <c r="U209" s="79"/>
      <c r="V209" s="82" t="s">
        <v>795</v>
      </c>
      <c r="W209" s="81">
        <v>43509.353738425925</v>
      </c>
      <c r="X209" s="82" t="s">
        <v>971</v>
      </c>
      <c r="Y209" s="79"/>
      <c r="Z209" s="79"/>
      <c r="AA209" s="85" t="s">
        <v>1172</v>
      </c>
      <c r="AB209" s="79"/>
      <c r="AC209" s="79" t="b">
        <v>0</v>
      </c>
      <c r="AD209" s="79">
        <v>0</v>
      </c>
      <c r="AE209" s="85" t="s">
        <v>1198</v>
      </c>
      <c r="AF209" s="79" t="b">
        <v>0</v>
      </c>
      <c r="AG209" s="79" t="s">
        <v>1200</v>
      </c>
      <c r="AH209" s="79"/>
      <c r="AI209" s="85" t="s">
        <v>1198</v>
      </c>
      <c r="AJ209" s="79" t="b">
        <v>0</v>
      </c>
      <c r="AK209" s="79">
        <v>0</v>
      </c>
      <c r="AL209" s="85" t="s">
        <v>1198</v>
      </c>
      <c r="AM209" s="79" t="s">
        <v>1219</v>
      </c>
      <c r="AN209" s="79" t="b">
        <v>0</v>
      </c>
      <c r="AO209" s="85" t="s">
        <v>1172</v>
      </c>
      <c r="AP209" s="79" t="s">
        <v>176</v>
      </c>
      <c r="AQ209" s="79">
        <v>0</v>
      </c>
      <c r="AR209" s="79">
        <v>0</v>
      </c>
      <c r="AS209" s="79"/>
      <c r="AT209" s="79"/>
      <c r="AU209" s="79"/>
      <c r="AV209" s="79"/>
      <c r="AW209" s="79"/>
      <c r="AX209" s="79"/>
      <c r="AY209" s="79"/>
      <c r="AZ209" s="79"/>
      <c r="BA209">
        <v>63</v>
      </c>
      <c r="BB209" s="78" t="str">
        <f>REPLACE(INDEX(GroupVertices[Group],MATCH(Edges[[#This Row],[Vertex 1]],GroupVertices[Vertex],0)),1,1,"")</f>
        <v>3</v>
      </c>
      <c r="BC209" s="78" t="str">
        <f>REPLACE(INDEX(GroupVertices[Group],MATCH(Edges[[#This Row],[Vertex 2]],GroupVertices[Vertex],0)),1,1,"")</f>
        <v>3</v>
      </c>
      <c r="BD209" s="48">
        <v>1</v>
      </c>
      <c r="BE209" s="49">
        <v>10</v>
      </c>
      <c r="BF209" s="48">
        <v>0</v>
      </c>
      <c r="BG209" s="49">
        <v>0</v>
      </c>
      <c r="BH209" s="48">
        <v>0</v>
      </c>
      <c r="BI209" s="49">
        <v>0</v>
      </c>
      <c r="BJ209" s="48">
        <v>9</v>
      </c>
      <c r="BK209" s="49">
        <v>90</v>
      </c>
      <c r="BL209" s="48">
        <v>10</v>
      </c>
    </row>
    <row r="210" spans="1:64" ht="15">
      <c r="A210" s="64" t="s">
        <v>269</v>
      </c>
      <c r="B210" s="64" t="s">
        <v>269</v>
      </c>
      <c r="C210" s="65" t="s">
        <v>2894</v>
      </c>
      <c r="D210" s="66">
        <v>10</v>
      </c>
      <c r="E210" s="67" t="s">
        <v>136</v>
      </c>
      <c r="F210" s="68">
        <v>12</v>
      </c>
      <c r="G210" s="65"/>
      <c r="H210" s="69"/>
      <c r="I210" s="70"/>
      <c r="J210" s="70"/>
      <c r="K210" s="34" t="s">
        <v>65</v>
      </c>
      <c r="L210" s="77">
        <v>210</v>
      </c>
      <c r="M210" s="77"/>
      <c r="N210" s="72"/>
      <c r="O210" s="79" t="s">
        <v>176</v>
      </c>
      <c r="P210" s="81">
        <v>43509.76069444444</v>
      </c>
      <c r="Q210" s="79" t="s">
        <v>456</v>
      </c>
      <c r="R210" s="82" t="s">
        <v>571</v>
      </c>
      <c r="S210" s="79" t="s">
        <v>608</v>
      </c>
      <c r="T210" s="79" t="s">
        <v>637</v>
      </c>
      <c r="U210" s="79"/>
      <c r="V210" s="82" t="s">
        <v>795</v>
      </c>
      <c r="W210" s="81">
        <v>43509.76069444444</v>
      </c>
      <c r="X210" s="82" t="s">
        <v>972</v>
      </c>
      <c r="Y210" s="79"/>
      <c r="Z210" s="79"/>
      <c r="AA210" s="85" t="s">
        <v>1173</v>
      </c>
      <c r="AB210" s="79"/>
      <c r="AC210" s="79" t="b">
        <v>0</v>
      </c>
      <c r="AD210" s="79">
        <v>0</v>
      </c>
      <c r="AE210" s="85" t="s">
        <v>1198</v>
      </c>
      <c r="AF210" s="79" t="b">
        <v>0</v>
      </c>
      <c r="AG210" s="79" t="s">
        <v>1200</v>
      </c>
      <c r="AH210" s="79"/>
      <c r="AI210" s="85" t="s">
        <v>1198</v>
      </c>
      <c r="AJ210" s="79" t="b">
        <v>0</v>
      </c>
      <c r="AK210" s="79">
        <v>0</v>
      </c>
      <c r="AL210" s="85" t="s">
        <v>1198</v>
      </c>
      <c r="AM210" s="79" t="s">
        <v>1219</v>
      </c>
      <c r="AN210" s="79" t="b">
        <v>0</v>
      </c>
      <c r="AO210" s="85" t="s">
        <v>1173</v>
      </c>
      <c r="AP210" s="79" t="s">
        <v>176</v>
      </c>
      <c r="AQ210" s="79">
        <v>0</v>
      </c>
      <c r="AR210" s="79">
        <v>0</v>
      </c>
      <c r="AS210" s="79"/>
      <c r="AT210" s="79"/>
      <c r="AU210" s="79"/>
      <c r="AV210" s="79"/>
      <c r="AW210" s="79"/>
      <c r="AX210" s="79"/>
      <c r="AY210" s="79"/>
      <c r="AZ210" s="79"/>
      <c r="BA210">
        <v>63</v>
      </c>
      <c r="BB210" s="78" t="str">
        <f>REPLACE(INDEX(GroupVertices[Group],MATCH(Edges[[#This Row],[Vertex 1]],GroupVertices[Vertex],0)),1,1,"")</f>
        <v>3</v>
      </c>
      <c r="BC210" s="78" t="str">
        <f>REPLACE(INDEX(GroupVertices[Group],MATCH(Edges[[#This Row],[Vertex 2]],GroupVertices[Vertex],0)),1,1,"")</f>
        <v>3</v>
      </c>
      <c r="BD210" s="48">
        <v>1</v>
      </c>
      <c r="BE210" s="49">
        <v>11.11111111111111</v>
      </c>
      <c r="BF210" s="48">
        <v>0</v>
      </c>
      <c r="BG210" s="49">
        <v>0</v>
      </c>
      <c r="BH210" s="48">
        <v>0</v>
      </c>
      <c r="BI210" s="49">
        <v>0</v>
      </c>
      <c r="BJ210" s="48">
        <v>8</v>
      </c>
      <c r="BK210" s="49">
        <v>88.88888888888889</v>
      </c>
      <c r="BL210" s="48">
        <v>9</v>
      </c>
    </row>
    <row r="211" spans="1:64" ht="15">
      <c r="A211" s="64" t="s">
        <v>269</v>
      </c>
      <c r="B211" s="64" t="s">
        <v>269</v>
      </c>
      <c r="C211" s="65" t="s">
        <v>2894</v>
      </c>
      <c r="D211" s="66">
        <v>10</v>
      </c>
      <c r="E211" s="67" t="s">
        <v>136</v>
      </c>
      <c r="F211" s="68">
        <v>12</v>
      </c>
      <c r="G211" s="65"/>
      <c r="H211" s="69"/>
      <c r="I211" s="70"/>
      <c r="J211" s="70"/>
      <c r="K211" s="34" t="s">
        <v>65</v>
      </c>
      <c r="L211" s="77">
        <v>211</v>
      </c>
      <c r="M211" s="77"/>
      <c r="N211" s="72"/>
      <c r="O211" s="79" t="s">
        <v>176</v>
      </c>
      <c r="P211" s="81">
        <v>43509.92737268518</v>
      </c>
      <c r="Q211" s="79" t="s">
        <v>457</v>
      </c>
      <c r="R211" s="82" t="s">
        <v>572</v>
      </c>
      <c r="S211" s="79" t="s">
        <v>608</v>
      </c>
      <c r="T211" s="79" t="s">
        <v>637</v>
      </c>
      <c r="U211" s="79"/>
      <c r="V211" s="82" t="s">
        <v>795</v>
      </c>
      <c r="W211" s="81">
        <v>43509.92737268518</v>
      </c>
      <c r="X211" s="82" t="s">
        <v>973</v>
      </c>
      <c r="Y211" s="79"/>
      <c r="Z211" s="79"/>
      <c r="AA211" s="85" t="s">
        <v>1174</v>
      </c>
      <c r="AB211" s="79"/>
      <c r="AC211" s="79" t="b">
        <v>0</v>
      </c>
      <c r="AD211" s="79">
        <v>0</v>
      </c>
      <c r="AE211" s="85" t="s">
        <v>1198</v>
      </c>
      <c r="AF211" s="79" t="b">
        <v>0</v>
      </c>
      <c r="AG211" s="79" t="s">
        <v>1200</v>
      </c>
      <c r="AH211" s="79"/>
      <c r="AI211" s="85" t="s">
        <v>1198</v>
      </c>
      <c r="AJ211" s="79" t="b">
        <v>0</v>
      </c>
      <c r="AK211" s="79">
        <v>0</v>
      </c>
      <c r="AL211" s="85" t="s">
        <v>1198</v>
      </c>
      <c r="AM211" s="79" t="s">
        <v>1219</v>
      </c>
      <c r="AN211" s="79" t="b">
        <v>0</v>
      </c>
      <c r="AO211" s="85" t="s">
        <v>1174</v>
      </c>
      <c r="AP211" s="79" t="s">
        <v>176</v>
      </c>
      <c r="AQ211" s="79">
        <v>0</v>
      </c>
      <c r="AR211" s="79">
        <v>0</v>
      </c>
      <c r="AS211" s="79"/>
      <c r="AT211" s="79"/>
      <c r="AU211" s="79"/>
      <c r="AV211" s="79"/>
      <c r="AW211" s="79"/>
      <c r="AX211" s="79"/>
      <c r="AY211" s="79"/>
      <c r="AZ211" s="79"/>
      <c r="BA211">
        <v>63</v>
      </c>
      <c r="BB211" s="78" t="str">
        <f>REPLACE(INDEX(GroupVertices[Group],MATCH(Edges[[#This Row],[Vertex 1]],GroupVertices[Vertex],0)),1,1,"")</f>
        <v>3</v>
      </c>
      <c r="BC211" s="78" t="str">
        <f>REPLACE(INDEX(GroupVertices[Group],MATCH(Edges[[#This Row],[Vertex 2]],GroupVertices[Vertex],0)),1,1,"")</f>
        <v>3</v>
      </c>
      <c r="BD211" s="48">
        <v>4</v>
      </c>
      <c r="BE211" s="49">
        <v>30.76923076923077</v>
      </c>
      <c r="BF211" s="48">
        <v>0</v>
      </c>
      <c r="BG211" s="49">
        <v>0</v>
      </c>
      <c r="BH211" s="48">
        <v>0</v>
      </c>
      <c r="BI211" s="49">
        <v>0</v>
      </c>
      <c r="BJ211" s="48">
        <v>9</v>
      </c>
      <c r="BK211" s="49">
        <v>69.23076923076923</v>
      </c>
      <c r="BL211" s="48">
        <v>13</v>
      </c>
    </row>
    <row r="212" spans="1:64" ht="15">
      <c r="A212" s="64" t="s">
        <v>269</v>
      </c>
      <c r="B212" s="64" t="s">
        <v>269</v>
      </c>
      <c r="C212" s="65" t="s">
        <v>2894</v>
      </c>
      <c r="D212" s="66">
        <v>10</v>
      </c>
      <c r="E212" s="67" t="s">
        <v>136</v>
      </c>
      <c r="F212" s="68">
        <v>12</v>
      </c>
      <c r="G212" s="65"/>
      <c r="H212" s="69"/>
      <c r="I212" s="70"/>
      <c r="J212" s="70"/>
      <c r="K212" s="34" t="s">
        <v>65</v>
      </c>
      <c r="L212" s="77">
        <v>212</v>
      </c>
      <c r="M212" s="77"/>
      <c r="N212" s="72"/>
      <c r="O212" s="79" t="s">
        <v>176</v>
      </c>
      <c r="P212" s="81">
        <v>43510.72876157407</v>
      </c>
      <c r="Q212" s="79" t="s">
        <v>458</v>
      </c>
      <c r="R212" s="82" t="s">
        <v>573</v>
      </c>
      <c r="S212" s="79" t="s">
        <v>608</v>
      </c>
      <c r="T212" s="79" t="s">
        <v>637</v>
      </c>
      <c r="U212" s="79"/>
      <c r="V212" s="82" t="s">
        <v>795</v>
      </c>
      <c r="W212" s="81">
        <v>43510.72876157407</v>
      </c>
      <c r="X212" s="82" t="s">
        <v>974</v>
      </c>
      <c r="Y212" s="79"/>
      <c r="Z212" s="79"/>
      <c r="AA212" s="85" t="s">
        <v>1175</v>
      </c>
      <c r="AB212" s="79"/>
      <c r="AC212" s="79" t="b">
        <v>0</v>
      </c>
      <c r="AD212" s="79">
        <v>0</v>
      </c>
      <c r="AE212" s="85" t="s">
        <v>1198</v>
      </c>
      <c r="AF212" s="79" t="b">
        <v>0</v>
      </c>
      <c r="AG212" s="79" t="s">
        <v>1200</v>
      </c>
      <c r="AH212" s="79"/>
      <c r="AI212" s="85" t="s">
        <v>1198</v>
      </c>
      <c r="AJ212" s="79" t="b">
        <v>0</v>
      </c>
      <c r="AK212" s="79">
        <v>0</v>
      </c>
      <c r="AL212" s="85" t="s">
        <v>1198</v>
      </c>
      <c r="AM212" s="79" t="s">
        <v>1219</v>
      </c>
      <c r="AN212" s="79" t="b">
        <v>0</v>
      </c>
      <c r="AO212" s="85" t="s">
        <v>1175</v>
      </c>
      <c r="AP212" s="79" t="s">
        <v>176</v>
      </c>
      <c r="AQ212" s="79">
        <v>0</v>
      </c>
      <c r="AR212" s="79">
        <v>0</v>
      </c>
      <c r="AS212" s="79"/>
      <c r="AT212" s="79"/>
      <c r="AU212" s="79"/>
      <c r="AV212" s="79"/>
      <c r="AW212" s="79"/>
      <c r="AX212" s="79"/>
      <c r="AY212" s="79"/>
      <c r="AZ212" s="79"/>
      <c r="BA212">
        <v>63</v>
      </c>
      <c r="BB212" s="78" t="str">
        <f>REPLACE(INDEX(GroupVertices[Group],MATCH(Edges[[#This Row],[Vertex 1]],GroupVertices[Vertex],0)),1,1,"")</f>
        <v>3</v>
      </c>
      <c r="BC212" s="78" t="str">
        <f>REPLACE(INDEX(GroupVertices[Group],MATCH(Edges[[#This Row],[Vertex 2]],GroupVertices[Vertex],0)),1,1,"")</f>
        <v>3</v>
      </c>
      <c r="BD212" s="48">
        <v>1</v>
      </c>
      <c r="BE212" s="49">
        <v>7.6923076923076925</v>
      </c>
      <c r="BF212" s="48">
        <v>0</v>
      </c>
      <c r="BG212" s="49">
        <v>0</v>
      </c>
      <c r="BH212" s="48">
        <v>0</v>
      </c>
      <c r="BI212" s="49">
        <v>0</v>
      </c>
      <c r="BJ212" s="48">
        <v>12</v>
      </c>
      <c r="BK212" s="49">
        <v>92.3076923076923</v>
      </c>
      <c r="BL212" s="48">
        <v>13</v>
      </c>
    </row>
    <row r="213" spans="1:64" ht="15">
      <c r="A213" s="64" t="s">
        <v>269</v>
      </c>
      <c r="B213" s="64" t="s">
        <v>269</v>
      </c>
      <c r="C213" s="65" t="s">
        <v>2894</v>
      </c>
      <c r="D213" s="66">
        <v>10</v>
      </c>
      <c r="E213" s="67" t="s">
        <v>136</v>
      </c>
      <c r="F213" s="68">
        <v>12</v>
      </c>
      <c r="G213" s="65"/>
      <c r="H213" s="69"/>
      <c r="I213" s="70"/>
      <c r="J213" s="70"/>
      <c r="K213" s="34" t="s">
        <v>65</v>
      </c>
      <c r="L213" s="77">
        <v>213</v>
      </c>
      <c r="M213" s="77"/>
      <c r="N213" s="72"/>
      <c r="O213" s="79" t="s">
        <v>176</v>
      </c>
      <c r="P213" s="81">
        <v>43511.13017361111</v>
      </c>
      <c r="Q213" s="79" t="s">
        <v>459</v>
      </c>
      <c r="R213" s="82" t="s">
        <v>574</v>
      </c>
      <c r="S213" s="79" t="s">
        <v>608</v>
      </c>
      <c r="T213" s="79" t="s">
        <v>637</v>
      </c>
      <c r="U213" s="79"/>
      <c r="V213" s="82" t="s">
        <v>795</v>
      </c>
      <c r="W213" s="81">
        <v>43511.13017361111</v>
      </c>
      <c r="X213" s="82" t="s">
        <v>975</v>
      </c>
      <c r="Y213" s="79"/>
      <c r="Z213" s="79"/>
      <c r="AA213" s="85" t="s">
        <v>1176</v>
      </c>
      <c r="AB213" s="79"/>
      <c r="AC213" s="79" t="b">
        <v>0</v>
      </c>
      <c r="AD213" s="79">
        <v>0</v>
      </c>
      <c r="AE213" s="85" t="s">
        <v>1198</v>
      </c>
      <c r="AF213" s="79" t="b">
        <v>0</v>
      </c>
      <c r="AG213" s="79" t="s">
        <v>1200</v>
      </c>
      <c r="AH213" s="79"/>
      <c r="AI213" s="85" t="s">
        <v>1198</v>
      </c>
      <c r="AJ213" s="79" t="b">
        <v>0</v>
      </c>
      <c r="AK213" s="79">
        <v>0</v>
      </c>
      <c r="AL213" s="85" t="s">
        <v>1198</v>
      </c>
      <c r="AM213" s="79" t="s">
        <v>1219</v>
      </c>
      <c r="AN213" s="79" t="b">
        <v>0</v>
      </c>
      <c r="AO213" s="85" t="s">
        <v>1176</v>
      </c>
      <c r="AP213" s="79" t="s">
        <v>176</v>
      </c>
      <c r="AQ213" s="79">
        <v>0</v>
      </c>
      <c r="AR213" s="79">
        <v>0</v>
      </c>
      <c r="AS213" s="79"/>
      <c r="AT213" s="79"/>
      <c r="AU213" s="79"/>
      <c r="AV213" s="79"/>
      <c r="AW213" s="79"/>
      <c r="AX213" s="79"/>
      <c r="AY213" s="79"/>
      <c r="AZ213" s="79"/>
      <c r="BA213">
        <v>63</v>
      </c>
      <c r="BB213" s="78" t="str">
        <f>REPLACE(INDEX(GroupVertices[Group],MATCH(Edges[[#This Row],[Vertex 1]],GroupVertices[Vertex],0)),1,1,"")</f>
        <v>3</v>
      </c>
      <c r="BC213" s="78" t="str">
        <f>REPLACE(INDEX(GroupVertices[Group],MATCH(Edges[[#This Row],[Vertex 2]],GroupVertices[Vertex],0)),1,1,"")</f>
        <v>3</v>
      </c>
      <c r="BD213" s="48">
        <v>0</v>
      </c>
      <c r="BE213" s="49">
        <v>0</v>
      </c>
      <c r="BF213" s="48">
        <v>0</v>
      </c>
      <c r="BG213" s="49">
        <v>0</v>
      </c>
      <c r="BH213" s="48">
        <v>0</v>
      </c>
      <c r="BI213" s="49">
        <v>0</v>
      </c>
      <c r="BJ213" s="48">
        <v>9</v>
      </c>
      <c r="BK213" s="49">
        <v>100</v>
      </c>
      <c r="BL213" s="48">
        <v>9</v>
      </c>
    </row>
    <row r="214" spans="1:64" ht="15">
      <c r="A214" s="64" t="s">
        <v>269</v>
      </c>
      <c r="B214" s="64" t="s">
        <v>269</v>
      </c>
      <c r="C214" s="65" t="s">
        <v>2894</v>
      </c>
      <c r="D214" s="66">
        <v>10</v>
      </c>
      <c r="E214" s="67" t="s">
        <v>136</v>
      </c>
      <c r="F214" s="68">
        <v>12</v>
      </c>
      <c r="G214" s="65"/>
      <c r="H214" s="69"/>
      <c r="I214" s="70"/>
      <c r="J214" s="70"/>
      <c r="K214" s="34" t="s">
        <v>65</v>
      </c>
      <c r="L214" s="77">
        <v>214</v>
      </c>
      <c r="M214" s="77"/>
      <c r="N214" s="72"/>
      <c r="O214" s="79" t="s">
        <v>176</v>
      </c>
      <c r="P214" s="81">
        <v>43511.467673611114</v>
      </c>
      <c r="Q214" s="79" t="s">
        <v>460</v>
      </c>
      <c r="R214" s="82" t="s">
        <v>575</v>
      </c>
      <c r="S214" s="79" t="s">
        <v>608</v>
      </c>
      <c r="T214" s="79" t="s">
        <v>637</v>
      </c>
      <c r="U214" s="79"/>
      <c r="V214" s="82" t="s">
        <v>795</v>
      </c>
      <c r="W214" s="81">
        <v>43511.467673611114</v>
      </c>
      <c r="X214" s="82" t="s">
        <v>976</v>
      </c>
      <c r="Y214" s="79"/>
      <c r="Z214" s="79"/>
      <c r="AA214" s="85" t="s">
        <v>1177</v>
      </c>
      <c r="AB214" s="79"/>
      <c r="AC214" s="79" t="b">
        <v>0</v>
      </c>
      <c r="AD214" s="79">
        <v>0</v>
      </c>
      <c r="AE214" s="85" t="s">
        <v>1198</v>
      </c>
      <c r="AF214" s="79" t="b">
        <v>0</v>
      </c>
      <c r="AG214" s="79" t="s">
        <v>1200</v>
      </c>
      <c r="AH214" s="79"/>
      <c r="AI214" s="85" t="s">
        <v>1198</v>
      </c>
      <c r="AJ214" s="79" t="b">
        <v>0</v>
      </c>
      <c r="AK214" s="79">
        <v>0</v>
      </c>
      <c r="AL214" s="85" t="s">
        <v>1198</v>
      </c>
      <c r="AM214" s="79" t="s">
        <v>1219</v>
      </c>
      <c r="AN214" s="79" t="b">
        <v>0</v>
      </c>
      <c r="AO214" s="85" t="s">
        <v>1177</v>
      </c>
      <c r="AP214" s="79" t="s">
        <v>176</v>
      </c>
      <c r="AQ214" s="79">
        <v>0</v>
      </c>
      <c r="AR214" s="79">
        <v>0</v>
      </c>
      <c r="AS214" s="79"/>
      <c r="AT214" s="79"/>
      <c r="AU214" s="79"/>
      <c r="AV214" s="79"/>
      <c r="AW214" s="79"/>
      <c r="AX214" s="79"/>
      <c r="AY214" s="79"/>
      <c r="AZ214" s="79"/>
      <c r="BA214">
        <v>63</v>
      </c>
      <c r="BB214" s="78" t="str">
        <f>REPLACE(INDEX(GroupVertices[Group],MATCH(Edges[[#This Row],[Vertex 1]],GroupVertices[Vertex],0)),1,1,"")</f>
        <v>3</v>
      </c>
      <c r="BC214" s="78" t="str">
        <f>REPLACE(INDEX(GroupVertices[Group],MATCH(Edges[[#This Row],[Vertex 2]],GroupVertices[Vertex],0)),1,1,"")</f>
        <v>3</v>
      </c>
      <c r="BD214" s="48">
        <v>0</v>
      </c>
      <c r="BE214" s="49">
        <v>0</v>
      </c>
      <c r="BF214" s="48">
        <v>0</v>
      </c>
      <c r="BG214" s="49">
        <v>0</v>
      </c>
      <c r="BH214" s="48">
        <v>0</v>
      </c>
      <c r="BI214" s="49">
        <v>0</v>
      </c>
      <c r="BJ214" s="48">
        <v>9</v>
      </c>
      <c r="BK214" s="49">
        <v>100</v>
      </c>
      <c r="BL214" s="48">
        <v>9</v>
      </c>
    </row>
    <row r="215" spans="1:64" ht="15">
      <c r="A215" s="64" t="s">
        <v>269</v>
      </c>
      <c r="B215" s="64" t="s">
        <v>269</v>
      </c>
      <c r="C215" s="65" t="s">
        <v>2894</v>
      </c>
      <c r="D215" s="66">
        <v>10</v>
      </c>
      <c r="E215" s="67" t="s">
        <v>136</v>
      </c>
      <c r="F215" s="68">
        <v>12</v>
      </c>
      <c r="G215" s="65"/>
      <c r="H215" s="69"/>
      <c r="I215" s="70"/>
      <c r="J215" s="70"/>
      <c r="K215" s="34" t="s">
        <v>65</v>
      </c>
      <c r="L215" s="77">
        <v>215</v>
      </c>
      <c r="M215" s="77"/>
      <c r="N215" s="72"/>
      <c r="O215" s="79" t="s">
        <v>176</v>
      </c>
      <c r="P215" s="81">
        <v>43511.63018518518</v>
      </c>
      <c r="Q215" s="79" t="s">
        <v>461</v>
      </c>
      <c r="R215" s="82" t="s">
        <v>576</v>
      </c>
      <c r="S215" s="79" t="s">
        <v>608</v>
      </c>
      <c r="T215" s="79" t="s">
        <v>637</v>
      </c>
      <c r="U215" s="79"/>
      <c r="V215" s="82" t="s">
        <v>795</v>
      </c>
      <c r="W215" s="81">
        <v>43511.63018518518</v>
      </c>
      <c r="X215" s="82" t="s">
        <v>977</v>
      </c>
      <c r="Y215" s="79"/>
      <c r="Z215" s="79"/>
      <c r="AA215" s="85" t="s">
        <v>1178</v>
      </c>
      <c r="AB215" s="79"/>
      <c r="AC215" s="79" t="b">
        <v>0</v>
      </c>
      <c r="AD215" s="79">
        <v>0</v>
      </c>
      <c r="AE215" s="85" t="s">
        <v>1198</v>
      </c>
      <c r="AF215" s="79" t="b">
        <v>0</v>
      </c>
      <c r="AG215" s="79" t="s">
        <v>1200</v>
      </c>
      <c r="AH215" s="79"/>
      <c r="AI215" s="85" t="s">
        <v>1198</v>
      </c>
      <c r="AJ215" s="79" t="b">
        <v>0</v>
      </c>
      <c r="AK215" s="79">
        <v>0</v>
      </c>
      <c r="AL215" s="85" t="s">
        <v>1198</v>
      </c>
      <c r="AM215" s="79" t="s">
        <v>1219</v>
      </c>
      <c r="AN215" s="79" t="b">
        <v>0</v>
      </c>
      <c r="AO215" s="85" t="s">
        <v>1178</v>
      </c>
      <c r="AP215" s="79" t="s">
        <v>176</v>
      </c>
      <c r="AQ215" s="79">
        <v>0</v>
      </c>
      <c r="AR215" s="79">
        <v>0</v>
      </c>
      <c r="AS215" s="79"/>
      <c r="AT215" s="79"/>
      <c r="AU215" s="79"/>
      <c r="AV215" s="79"/>
      <c r="AW215" s="79"/>
      <c r="AX215" s="79"/>
      <c r="AY215" s="79"/>
      <c r="AZ215" s="79"/>
      <c r="BA215">
        <v>63</v>
      </c>
      <c r="BB215" s="78" t="str">
        <f>REPLACE(INDEX(GroupVertices[Group],MATCH(Edges[[#This Row],[Vertex 1]],GroupVertices[Vertex],0)),1,1,"")</f>
        <v>3</v>
      </c>
      <c r="BC215" s="78" t="str">
        <f>REPLACE(INDEX(GroupVertices[Group],MATCH(Edges[[#This Row],[Vertex 2]],GroupVertices[Vertex],0)),1,1,"")</f>
        <v>3</v>
      </c>
      <c r="BD215" s="48">
        <v>1</v>
      </c>
      <c r="BE215" s="49">
        <v>11.11111111111111</v>
      </c>
      <c r="BF215" s="48">
        <v>0</v>
      </c>
      <c r="BG215" s="49">
        <v>0</v>
      </c>
      <c r="BH215" s="48">
        <v>0</v>
      </c>
      <c r="BI215" s="49">
        <v>0</v>
      </c>
      <c r="BJ215" s="48">
        <v>8</v>
      </c>
      <c r="BK215" s="49">
        <v>88.88888888888889</v>
      </c>
      <c r="BL215" s="48">
        <v>9</v>
      </c>
    </row>
    <row r="216" spans="1:64" ht="15">
      <c r="A216" s="64" t="s">
        <v>269</v>
      </c>
      <c r="B216" s="64" t="s">
        <v>269</v>
      </c>
      <c r="C216" s="65" t="s">
        <v>2894</v>
      </c>
      <c r="D216" s="66">
        <v>10</v>
      </c>
      <c r="E216" s="67" t="s">
        <v>136</v>
      </c>
      <c r="F216" s="68">
        <v>12</v>
      </c>
      <c r="G216" s="65"/>
      <c r="H216" s="69"/>
      <c r="I216" s="70"/>
      <c r="J216" s="70"/>
      <c r="K216" s="34" t="s">
        <v>65</v>
      </c>
      <c r="L216" s="77">
        <v>216</v>
      </c>
      <c r="M216" s="77"/>
      <c r="N216" s="72"/>
      <c r="O216" s="79" t="s">
        <v>176</v>
      </c>
      <c r="P216" s="81">
        <v>43511.927395833336</v>
      </c>
      <c r="Q216" s="79" t="s">
        <v>462</v>
      </c>
      <c r="R216" s="82" t="s">
        <v>577</v>
      </c>
      <c r="S216" s="79" t="s">
        <v>608</v>
      </c>
      <c r="T216" s="79" t="s">
        <v>660</v>
      </c>
      <c r="U216" s="79"/>
      <c r="V216" s="82" t="s">
        <v>795</v>
      </c>
      <c r="W216" s="81">
        <v>43511.927395833336</v>
      </c>
      <c r="X216" s="82" t="s">
        <v>978</v>
      </c>
      <c r="Y216" s="79"/>
      <c r="Z216" s="79"/>
      <c r="AA216" s="85" t="s">
        <v>1179</v>
      </c>
      <c r="AB216" s="79"/>
      <c r="AC216" s="79" t="b">
        <v>0</v>
      </c>
      <c r="AD216" s="79">
        <v>0</v>
      </c>
      <c r="AE216" s="85" t="s">
        <v>1198</v>
      </c>
      <c r="AF216" s="79" t="b">
        <v>0</v>
      </c>
      <c r="AG216" s="79" t="s">
        <v>1200</v>
      </c>
      <c r="AH216" s="79"/>
      <c r="AI216" s="85" t="s">
        <v>1198</v>
      </c>
      <c r="AJ216" s="79" t="b">
        <v>0</v>
      </c>
      <c r="AK216" s="79">
        <v>0</v>
      </c>
      <c r="AL216" s="85" t="s">
        <v>1198</v>
      </c>
      <c r="AM216" s="79" t="s">
        <v>1219</v>
      </c>
      <c r="AN216" s="79" t="b">
        <v>0</v>
      </c>
      <c r="AO216" s="85" t="s">
        <v>1179</v>
      </c>
      <c r="AP216" s="79" t="s">
        <v>176</v>
      </c>
      <c r="AQ216" s="79">
        <v>0</v>
      </c>
      <c r="AR216" s="79">
        <v>0</v>
      </c>
      <c r="AS216" s="79"/>
      <c r="AT216" s="79"/>
      <c r="AU216" s="79"/>
      <c r="AV216" s="79"/>
      <c r="AW216" s="79"/>
      <c r="AX216" s="79"/>
      <c r="AY216" s="79"/>
      <c r="AZ216" s="79"/>
      <c r="BA216">
        <v>63</v>
      </c>
      <c r="BB216" s="78" t="str">
        <f>REPLACE(INDEX(GroupVertices[Group],MATCH(Edges[[#This Row],[Vertex 1]],GroupVertices[Vertex],0)),1,1,"")</f>
        <v>3</v>
      </c>
      <c r="BC216" s="78" t="str">
        <f>REPLACE(INDEX(GroupVertices[Group],MATCH(Edges[[#This Row],[Vertex 2]],GroupVertices[Vertex],0)),1,1,"")</f>
        <v>3</v>
      </c>
      <c r="BD216" s="48">
        <v>2</v>
      </c>
      <c r="BE216" s="49">
        <v>20</v>
      </c>
      <c r="BF216" s="48">
        <v>0</v>
      </c>
      <c r="BG216" s="49">
        <v>0</v>
      </c>
      <c r="BH216" s="48">
        <v>0</v>
      </c>
      <c r="BI216" s="49">
        <v>0</v>
      </c>
      <c r="BJ216" s="48">
        <v>8</v>
      </c>
      <c r="BK216" s="49">
        <v>80</v>
      </c>
      <c r="BL216" s="48">
        <v>10</v>
      </c>
    </row>
    <row r="217" spans="1:64" ht="15">
      <c r="A217" s="64" t="s">
        <v>269</v>
      </c>
      <c r="B217" s="64" t="s">
        <v>269</v>
      </c>
      <c r="C217" s="65" t="s">
        <v>2894</v>
      </c>
      <c r="D217" s="66">
        <v>10</v>
      </c>
      <c r="E217" s="67" t="s">
        <v>136</v>
      </c>
      <c r="F217" s="68">
        <v>12</v>
      </c>
      <c r="G217" s="65"/>
      <c r="H217" s="69"/>
      <c r="I217" s="70"/>
      <c r="J217" s="70"/>
      <c r="K217" s="34" t="s">
        <v>65</v>
      </c>
      <c r="L217" s="77">
        <v>217</v>
      </c>
      <c r="M217" s="77"/>
      <c r="N217" s="72"/>
      <c r="O217" s="79" t="s">
        <v>176</v>
      </c>
      <c r="P217" s="81">
        <v>43512.05101851852</v>
      </c>
      <c r="Q217" s="79" t="s">
        <v>463</v>
      </c>
      <c r="R217" s="82" t="s">
        <v>578</v>
      </c>
      <c r="S217" s="79" t="s">
        <v>608</v>
      </c>
      <c r="T217" s="79" t="s">
        <v>637</v>
      </c>
      <c r="U217" s="79"/>
      <c r="V217" s="82" t="s">
        <v>795</v>
      </c>
      <c r="W217" s="81">
        <v>43512.05101851852</v>
      </c>
      <c r="X217" s="82" t="s">
        <v>979</v>
      </c>
      <c r="Y217" s="79"/>
      <c r="Z217" s="79"/>
      <c r="AA217" s="85" t="s">
        <v>1180</v>
      </c>
      <c r="AB217" s="79"/>
      <c r="AC217" s="79" t="b">
        <v>0</v>
      </c>
      <c r="AD217" s="79">
        <v>0</v>
      </c>
      <c r="AE217" s="85" t="s">
        <v>1198</v>
      </c>
      <c r="AF217" s="79" t="b">
        <v>0</v>
      </c>
      <c r="AG217" s="79" t="s">
        <v>1200</v>
      </c>
      <c r="AH217" s="79"/>
      <c r="AI217" s="85" t="s">
        <v>1198</v>
      </c>
      <c r="AJ217" s="79" t="b">
        <v>0</v>
      </c>
      <c r="AK217" s="79">
        <v>0</v>
      </c>
      <c r="AL217" s="85" t="s">
        <v>1198</v>
      </c>
      <c r="AM217" s="79" t="s">
        <v>1219</v>
      </c>
      <c r="AN217" s="79" t="b">
        <v>0</v>
      </c>
      <c r="AO217" s="85" t="s">
        <v>1180</v>
      </c>
      <c r="AP217" s="79" t="s">
        <v>176</v>
      </c>
      <c r="AQ217" s="79">
        <v>0</v>
      </c>
      <c r="AR217" s="79">
        <v>0</v>
      </c>
      <c r="AS217" s="79"/>
      <c r="AT217" s="79"/>
      <c r="AU217" s="79"/>
      <c r="AV217" s="79"/>
      <c r="AW217" s="79"/>
      <c r="AX217" s="79"/>
      <c r="AY217" s="79"/>
      <c r="AZ217" s="79"/>
      <c r="BA217">
        <v>63</v>
      </c>
      <c r="BB217" s="78" t="str">
        <f>REPLACE(INDEX(GroupVertices[Group],MATCH(Edges[[#This Row],[Vertex 1]],GroupVertices[Vertex],0)),1,1,"")</f>
        <v>3</v>
      </c>
      <c r="BC217" s="78" t="str">
        <f>REPLACE(INDEX(GroupVertices[Group],MATCH(Edges[[#This Row],[Vertex 2]],GroupVertices[Vertex],0)),1,1,"")</f>
        <v>3</v>
      </c>
      <c r="BD217" s="48">
        <v>0</v>
      </c>
      <c r="BE217" s="49">
        <v>0</v>
      </c>
      <c r="BF217" s="48">
        <v>0</v>
      </c>
      <c r="BG217" s="49">
        <v>0</v>
      </c>
      <c r="BH217" s="48">
        <v>0</v>
      </c>
      <c r="BI217" s="49">
        <v>0</v>
      </c>
      <c r="BJ217" s="48">
        <v>9</v>
      </c>
      <c r="BK217" s="49">
        <v>100</v>
      </c>
      <c r="BL217" s="48">
        <v>9</v>
      </c>
    </row>
    <row r="218" spans="1:64" ht="15">
      <c r="A218" s="64" t="s">
        <v>269</v>
      </c>
      <c r="B218" s="64" t="s">
        <v>269</v>
      </c>
      <c r="C218" s="65" t="s">
        <v>2894</v>
      </c>
      <c r="D218" s="66">
        <v>10</v>
      </c>
      <c r="E218" s="67" t="s">
        <v>136</v>
      </c>
      <c r="F218" s="68">
        <v>12</v>
      </c>
      <c r="G218" s="65"/>
      <c r="H218" s="69"/>
      <c r="I218" s="70"/>
      <c r="J218" s="70"/>
      <c r="K218" s="34" t="s">
        <v>65</v>
      </c>
      <c r="L218" s="77">
        <v>218</v>
      </c>
      <c r="M218" s="77"/>
      <c r="N218" s="72"/>
      <c r="O218" s="79" t="s">
        <v>176</v>
      </c>
      <c r="P218" s="81">
        <v>43512.353784722225</v>
      </c>
      <c r="Q218" s="79" t="s">
        <v>464</v>
      </c>
      <c r="R218" s="82" t="s">
        <v>499</v>
      </c>
      <c r="S218" s="79" t="s">
        <v>608</v>
      </c>
      <c r="T218" s="79" t="s">
        <v>637</v>
      </c>
      <c r="U218" s="79"/>
      <c r="V218" s="82" t="s">
        <v>795</v>
      </c>
      <c r="W218" s="81">
        <v>43512.353784722225</v>
      </c>
      <c r="X218" s="82" t="s">
        <v>980</v>
      </c>
      <c r="Y218" s="79"/>
      <c r="Z218" s="79"/>
      <c r="AA218" s="85" t="s">
        <v>1181</v>
      </c>
      <c r="AB218" s="79"/>
      <c r="AC218" s="79" t="b">
        <v>0</v>
      </c>
      <c r="AD218" s="79">
        <v>0</v>
      </c>
      <c r="AE218" s="85" t="s">
        <v>1198</v>
      </c>
      <c r="AF218" s="79" t="b">
        <v>0</v>
      </c>
      <c r="AG218" s="79" t="s">
        <v>1200</v>
      </c>
      <c r="AH218" s="79"/>
      <c r="AI218" s="85" t="s">
        <v>1198</v>
      </c>
      <c r="AJ218" s="79" t="b">
        <v>0</v>
      </c>
      <c r="AK218" s="79">
        <v>1</v>
      </c>
      <c r="AL218" s="85" t="s">
        <v>1198</v>
      </c>
      <c r="AM218" s="79" t="s">
        <v>1219</v>
      </c>
      <c r="AN218" s="79" t="b">
        <v>0</v>
      </c>
      <c r="AO218" s="85" t="s">
        <v>1181</v>
      </c>
      <c r="AP218" s="79" t="s">
        <v>176</v>
      </c>
      <c r="AQ218" s="79">
        <v>0</v>
      </c>
      <c r="AR218" s="79">
        <v>0</v>
      </c>
      <c r="AS218" s="79"/>
      <c r="AT218" s="79"/>
      <c r="AU218" s="79"/>
      <c r="AV218" s="79"/>
      <c r="AW218" s="79"/>
      <c r="AX218" s="79"/>
      <c r="AY218" s="79"/>
      <c r="AZ218" s="79"/>
      <c r="BA218">
        <v>63</v>
      </c>
      <c r="BB218" s="78" t="str">
        <f>REPLACE(INDEX(GroupVertices[Group],MATCH(Edges[[#This Row],[Vertex 1]],GroupVertices[Vertex],0)),1,1,"")</f>
        <v>3</v>
      </c>
      <c r="BC218" s="78" t="str">
        <f>REPLACE(INDEX(GroupVertices[Group],MATCH(Edges[[#This Row],[Vertex 2]],GroupVertices[Vertex],0)),1,1,"")</f>
        <v>3</v>
      </c>
      <c r="BD218" s="48">
        <v>1</v>
      </c>
      <c r="BE218" s="49">
        <v>8.333333333333334</v>
      </c>
      <c r="BF218" s="48">
        <v>2</v>
      </c>
      <c r="BG218" s="49">
        <v>16.666666666666668</v>
      </c>
      <c r="BH218" s="48">
        <v>0</v>
      </c>
      <c r="BI218" s="49">
        <v>0</v>
      </c>
      <c r="BJ218" s="48">
        <v>9</v>
      </c>
      <c r="BK218" s="49">
        <v>75</v>
      </c>
      <c r="BL218" s="48">
        <v>12</v>
      </c>
    </row>
    <row r="219" spans="1:64" ht="15">
      <c r="A219" s="64" t="s">
        <v>269</v>
      </c>
      <c r="B219" s="64" t="s">
        <v>269</v>
      </c>
      <c r="C219" s="65" t="s">
        <v>2894</v>
      </c>
      <c r="D219" s="66">
        <v>10</v>
      </c>
      <c r="E219" s="67" t="s">
        <v>136</v>
      </c>
      <c r="F219" s="68">
        <v>12</v>
      </c>
      <c r="G219" s="65"/>
      <c r="H219" s="69"/>
      <c r="I219" s="70"/>
      <c r="J219" s="70"/>
      <c r="K219" s="34" t="s">
        <v>65</v>
      </c>
      <c r="L219" s="77">
        <v>219</v>
      </c>
      <c r="M219" s="77"/>
      <c r="N219" s="72"/>
      <c r="O219" s="79" t="s">
        <v>176</v>
      </c>
      <c r="P219" s="81">
        <v>43512.384351851855</v>
      </c>
      <c r="Q219" s="79" t="s">
        <v>465</v>
      </c>
      <c r="R219" s="82" t="s">
        <v>579</v>
      </c>
      <c r="S219" s="79" t="s">
        <v>608</v>
      </c>
      <c r="T219" s="79" t="s">
        <v>637</v>
      </c>
      <c r="U219" s="79"/>
      <c r="V219" s="82" t="s">
        <v>795</v>
      </c>
      <c r="W219" s="81">
        <v>43512.384351851855</v>
      </c>
      <c r="X219" s="82" t="s">
        <v>981</v>
      </c>
      <c r="Y219" s="79"/>
      <c r="Z219" s="79"/>
      <c r="AA219" s="85" t="s">
        <v>1182</v>
      </c>
      <c r="AB219" s="79"/>
      <c r="AC219" s="79" t="b">
        <v>0</v>
      </c>
      <c r="AD219" s="79">
        <v>0</v>
      </c>
      <c r="AE219" s="85" t="s">
        <v>1198</v>
      </c>
      <c r="AF219" s="79" t="b">
        <v>0</v>
      </c>
      <c r="AG219" s="79" t="s">
        <v>1200</v>
      </c>
      <c r="AH219" s="79"/>
      <c r="AI219" s="85" t="s">
        <v>1198</v>
      </c>
      <c r="AJ219" s="79" t="b">
        <v>0</v>
      </c>
      <c r="AK219" s="79">
        <v>0</v>
      </c>
      <c r="AL219" s="85" t="s">
        <v>1198</v>
      </c>
      <c r="AM219" s="79" t="s">
        <v>1219</v>
      </c>
      <c r="AN219" s="79" t="b">
        <v>0</v>
      </c>
      <c r="AO219" s="85" t="s">
        <v>1182</v>
      </c>
      <c r="AP219" s="79" t="s">
        <v>176</v>
      </c>
      <c r="AQ219" s="79">
        <v>0</v>
      </c>
      <c r="AR219" s="79">
        <v>0</v>
      </c>
      <c r="AS219" s="79"/>
      <c r="AT219" s="79"/>
      <c r="AU219" s="79"/>
      <c r="AV219" s="79"/>
      <c r="AW219" s="79"/>
      <c r="AX219" s="79"/>
      <c r="AY219" s="79"/>
      <c r="AZ219" s="79"/>
      <c r="BA219">
        <v>63</v>
      </c>
      <c r="BB219" s="78" t="str">
        <f>REPLACE(INDEX(GroupVertices[Group],MATCH(Edges[[#This Row],[Vertex 1]],GroupVertices[Vertex],0)),1,1,"")</f>
        <v>3</v>
      </c>
      <c r="BC219" s="78" t="str">
        <f>REPLACE(INDEX(GroupVertices[Group],MATCH(Edges[[#This Row],[Vertex 2]],GroupVertices[Vertex],0)),1,1,"")</f>
        <v>3</v>
      </c>
      <c r="BD219" s="48">
        <v>0</v>
      </c>
      <c r="BE219" s="49">
        <v>0</v>
      </c>
      <c r="BF219" s="48">
        <v>0</v>
      </c>
      <c r="BG219" s="49">
        <v>0</v>
      </c>
      <c r="BH219" s="48">
        <v>0</v>
      </c>
      <c r="BI219" s="49">
        <v>0</v>
      </c>
      <c r="BJ219" s="48">
        <v>9</v>
      </c>
      <c r="BK219" s="49">
        <v>100</v>
      </c>
      <c r="BL219" s="48">
        <v>9</v>
      </c>
    </row>
    <row r="220" spans="1:64" ht="15">
      <c r="A220" s="64" t="s">
        <v>269</v>
      </c>
      <c r="B220" s="64" t="s">
        <v>269</v>
      </c>
      <c r="C220" s="65" t="s">
        <v>2894</v>
      </c>
      <c r="D220" s="66">
        <v>10</v>
      </c>
      <c r="E220" s="67" t="s">
        <v>136</v>
      </c>
      <c r="F220" s="68">
        <v>12</v>
      </c>
      <c r="G220" s="65"/>
      <c r="H220" s="69"/>
      <c r="I220" s="70"/>
      <c r="J220" s="70"/>
      <c r="K220" s="34" t="s">
        <v>65</v>
      </c>
      <c r="L220" s="77">
        <v>220</v>
      </c>
      <c r="M220" s="77"/>
      <c r="N220" s="72"/>
      <c r="O220" s="79" t="s">
        <v>176</v>
      </c>
      <c r="P220" s="81">
        <v>43512.728796296295</v>
      </c>
      <c r="Q220" s="79" t="s">
        <v>466</v>
      </c>
      <c r="R220" s="82" t="s">
        <v>580</v>
      </c>
      <c r="S220" s="79" t="s">
        <v>608</v>
      </c>
      <c r="T220" s="79" t="s">
        <v>690</v>
      </c>
      <c r="U220" s="79"/>
      <c r="V220" s="82" t="s">
        <v>795</v>
      </c>
      <c r="W220" s="81">
        <v>43512.728796296295</v>
      </c>
      <c r="X220" s="82" t="s">
        <v>982</v>
      </c>
      <c r="Y220" s="79"/>
      <c r="Z220" s="79"/>
      <c r="AA220" s="85" t="s">
        <v>1183</v>
      </c>
      <c r="AB220" s="79"/>
      <c r="AC220" s="79" t="b">
        <v>0</v>
      </c>
      <c r="AD220" s="79">
        <v>0</v>
      </c>
      <c r="AE220" s="85" t="s">
        <v>1198</v>
      </c>
      <c r="AF220" s="79" t="b">
        <v>0</v>
      </c>
      <c r="AG220" s="79" t="s">
        <v>1200</v>
      </c>
      <c r="AH220" s="79"/>
      <c r="AI220" s="85" t="s">
        <v>1198</v>
      </c>
      <c r="AJ220" s="79" t="b">
        <v>0</v>
      </c>
      <c r="AK220" s="79">
        <v>0</v>
      </c>
      <c r="AL220" s="85" t="s">
        <v>1198</v>
      </c>
      <c r="AM220" s="79" t="s">
        <v>1219</v>
      </c>
      <c r="AN220" s="79" t="b">
        <v>0</v>
      </c>
      <c r="AO220" s="85" t="s">
        <v>1183</v>
      </c>
      <c r="AP220" s="79" t="s">
        <v>176</v>
      </c>
      <c r="AQ220" s="79">
        <v>0</v>
      </c>
      <c r="AR220" s="79">
        <v>0</v>
      </c>
      <c r="AS220" s="79"/>
      <c r="AT220" s="79"/>
      <c r="AU220" s="79"/>
      <c r="AV220" s="79"/>
      <c r="AW220" s="79"/>
      <c r="AX220" s="79"/>
      <c r="AY220" s="79"/>
      <c r="AZ220" s="79"/>
      <c r="BA220">
        <v>63</v>
      </c>
      <c r="BB220" s="78" t="str">
        <f>REPLACE(INDEX(GroupVertices[Group],MATCH(Edges[[#This Row],[Vertex 1]],GroupVertices[Vertex],0)),1,1,"")</f>
        <v>3</v>
      </c>
      <c r="BC220" s="78" t="str">
        <f>REPLACE(INDEX(GroupVertices[Group],MATCH(Edges[[#This Row],[Vertex 2]],GroupVertices[Vertex],0)),1,1,"")</f>
        <v>3</v>
      </c>
      <c r="BD220" s="48">
        <v>1</v>
      </c>
      <c r="BE220" s="49">
        <v>14.285714285714286</v>
      </c>
      <c r="BF220" s="48">
        <v>0</v>
      </c>
      <c r="BG220" s="49">
        <v>0</v>
      </c>
      <c r="BH220" s="48">
        <v>0</v>
      </c>
      <c r="BI220" s="49">
        <v>0</v>
      </c>
      <c r="BJ220" s="48">
        <v>6</v>
      </c>
      <c r="BK220" s="49">
        <v>85.71428571428571</v>
      </c>
      <c r="BL220" s="48">
        <v>7</v>
      </c>
    </row>
    <row r="221" spans="1:64" ht="15">
      <c r="A221" s="64" t="s">
        <v>269</v>
      </c>
      <c r="B221" s="64" t="s">
        <v>269</v>
      </c>
      <c r="C221" s="65" t="s">
        <v>2894</v>
      </c>
      <c r="D221" s="66">
        <v>10</v>
      </c>
      <c r="E221" s="67" t="s">
        <v>136</v>
      </c>
      <c r="F221" s="68">
        <v>12</v>
      </c>
      <c r="G221" s="65"/>
      <c r="H221" s="69"/>
      <c r="I221" s="70"/>
      <c r="J221" s="70"/>
      <c r="K221" s="34" t="s">
        <v>65</v>
      </c>
      <c r="L221" s="77">
        <v>221</v>
      </c>
      <c r="M221" s="77"/>
      <c r="N221" s="72"/>
      <c r="O221" s="79" t="s">
        <v>176</v>
      </c>
      <c r="P221" s="81">
        <v>43512.81212962963</v>
      </c>
      <c r="Q221" s="79" t="s">
        <v>467</v>
      </c>
      <c r="R221" s="82" t="s">
        <v>581</v>
      </c>
      <c r="S221" s="79" t="s">
        <v>608</v>
      </c>
      <c r="T221" s="79" t="s">
        <v>637</v>
      </c>
      <c r="U221" s="79"/>
      <c r="V221" s="82" t="s">
        <v>795</v>
      </c>
      <c r="W221" s="81">
        <v>43512.81212962963</v>
      </c>
      <c r="X221" s="82" t="s">
        <v>983</v>
      </c>
      <c r="Y221" s="79"/>
      <c r="Z221" s="79"/>
      <c r="AA221" s="85" t="s">
        <v>1184</v>
      </c>
      <c r="AB221" s="79"/>
      <c r="AC221" s="79" t="b">
        <v>0</v>
      </c>
      <c r="AD221" s="79">
        <v>0</v>
      </c>
      <c r="AE221" s="85" t="s">
        <v>1198</v>
      </c>
      <c r="AF221" s="79" t="b">
        <v>0</v>
      </c>
      <c r="AG221" s="79" t="s">
        <v>1200</v>
      </c>
      <c r="AH221" s="79"/>
      <c r="AI221" s="85" t="s">
        <v>1198</v>
      </c>
      <c r="AJ221" s="79" t="b">
        <v>0</v>
      </c>
      <c r="AK221" s="79">
        <v>0</v>
      </c>
      <c r="AL221" s="85" t="s">
        <v>1198</v>
      </c>
      <c r="AM221" s="79" t="s">
        <v>1219</v>
      </c>
      <c r="AN221" s="79" t="b">
        <v>0</v>
      </c>
      <c r="AO221" s="85" t="s">
        <v>1184</v>
      </c>
      <c r="AP221" s="79" t="s">
        <v>176</v>
      </c>
      <c r="AQ221" s="79">
        <v>0</v>
      </c>
      <c r="AR221" s="79">
        <v>0</v>
      </c>
      <c r="AS221" s="79"/>
      <c r="AT221" s="79"/>
      <c r="AU221" s="79"/>
      <c r="AV221" s="79"/>
      <c r="AW221" s="79"/>
      <c r="AX221" s="79"/>
      <c r="AY221" s="79"/>
      <c r="AZ221" s="79"/>
      <c r="BA221">
        <v>63</v>
      </c>
      <c r="BB221" s="78" t="str">
        <f>REPLACE(INDEX(GroupVertices[Group],MATCH(Edges[[#This Row],[Vertex 1]],GroupVertices[Vertex],0)),1,1,"")</f>
        <v>3</v>
      </c>
      <c r="BC221" s="78" t="str">
        <f>REPLACE(INDEX(GroupVertices[Group],MATCH(Edges[[#This Row],[Vertex 2]],GroupVertices[Vertex],0)),1,1,"")</f>
        <v>3</v>
      </c>
      <c r="BD221" s="48">
        <v>1</v>
      </c>
      <c r="BE221" s="49">
        <v>12.5</v>
      </c>
      <c r="BF221" s="48">
        <v>0</v>
      </c>
      <c r="BG221" s="49">
        <v>0</v>
      </c>
      <c r="BH221" s="48">
        <v>0</v>
      </c>
      <c r="BI221" s="49">
        <v>0</v>
      </c>
      <c r="BJ221" s="48">
        <v>7</v>
      </c>
      <c r="BK221" s="49">
        <v>87.5</v>
      </c>
      <c r="BL221" s="48">
        <v>8</v>
      </c>
    </row>
    <row r="222" spans="1:64" ht="15">
      <c r="A222" s="64" t="s">
        <v>269</v>
      </c>
      <c r="B222" s="64" t="s">
        <v>269</v>
      </c>
      <c r="C222" s="65" t="s">
        <v>2894</v>
      </c>
      <c r="D222" s="66">
        <v>10</v>
      </c>
      <c r="E222" s="67" t="s">
        <v>136</v>
      </c>
      <c r="F222" s="68">
        <v>12</v>
      </c>
      <c r="G222" s="65"/>
      <c r="H222" s="69"/>
      <c r="I222" s="70"/>
      <c r="J222" s="70"/>
      <c r="K222" s="34" t="s">
        <v>65</v>
      </c>
      <c r="L222" s="77">
        <v>222</v>
      </c>
      <c r="M222" s="77"/>
      <c r="N222" s="72"/>
      <c r="O222" s="79" t="s">
        <v>176</v>
      </c>
      <c r="P222" s="81">
        <v>43512.92741898148</v>
      </c>
      <c r="Q222" s="79" t="s">
        <v>468</v>
      </c>
      <c r="R222" s="82" t="s">
        <v>582</v>
      </c>
      <c r="S222" s="79" t="s">
        <v>608</v>
      </c>
      <c r="T222" s="79" t="s">
        <v>637</v>
      </c>
      <c r="U222" s="79"/>
      <c r="V222" s="82" t="s">
        <v>795</v>
      </c>
      <c r="W222" s="81">
        <v>43512.92741898148</v>
      </c>
      <c r="X222" s="82" t="s">
        <v>984</v>
      </c>
      <c r="Y222" s="79"/>
      <c r="Z222" s="79"/>
      <c r="AA222" s="85" t="s">
        <v>1185</v>
      </c>
      <c r="AB222" s="79"/>
      <c r="AC222" s="79" t="b">
        <v>0</v>
      </c>
      <c r="AD222" s="79">
        <v>0</v>
      </c>
      <c r="AE222" s="85" t="s">
        <v>1198</v>
      </c>
      <c r="AF222" s="79" t="b">
        <v>0</v>
      </c>
      <c r="AG222" s="79" t="s">
        <v>1200</v>
      </c>
      <c r="AH222" s="79"/>
      <c r="AI222" s="85" t="s">
        <v>1198</v>
      </c>
      <c r="AJ222" s="79" t="b">
        <v>0</v>
      </c>
      <c r="AK222" s="79">
        <v>0</v>
      </c>
      <c r="AL222" s="85" t="s">
        <v>1198</v>
      </c>
      <c r="AM222" s="79" t="s">
        <v>1219</v>
      </c>
      <c r="AN222" s="79" t="b">
        <v>0</v>
      </c>
      <c r="AO222" s="85" t="s">
        <v>1185</v>
      </c>
      <c r="AP222" s="79" t="s">
        <v>176</v>
      </c>
      <c r="AQ222" s="79">
        <v>0</v>
      </c>
      <c r="AR222" s="79">
        <v>0</v>
      </c>
      <c r="AS222" s="79"/>
      <c r="AT222" s="79"/>
      <c r="AU222" s="79"/>
      <c r="AV222" s="79"/>
      <c r="AW222" s="79"/>
      <c r="AX222" s="79"/>
      <c r="AY222" s="79"/>
      <c r="AZ222" s="79"/>
      <c r="BA222">
        <v>63</v>
      </c>
      <c r="BB222" s="78" t="str">
        <f>REPLACE(INDEX(GroupVertices[Group],MATCH(Edges[[#This Row],[Vertex 1]],GroupVertices[Vertex],0)),1,1,"")</f>
        <v>3</v>
      </c>
      <c r="BC222" s="78" t="str">
        <f>REPLACE(INDEX(GroupVertices[Group],MATCH(Edges[[#This Row],[Vertex 2]],GroupVertices[Vertex],0)),1,1,"")</f>
        <v>3</v>
      </c>
      <c r="BD222" s="48">
        <v>1</v>
      </c>
      <c r="BE222" s="49">
        <v>7.6923076923076925</v>
      </c>
      <c r="BF222" s="48">
        <v>0</v>
      </c>
      <c r="BG222" s="49">
        <v>0</v>
      </c>
      <c r="BH222" s="48">
        <v>0</v>
      </c>
      <c r="BI222" s="49">
        <v>0</v>
      </c>
      <c r="BJ222" s="48">
        <v>12</v>
      </c>
      <c r="BK222" s="49">
        <v>92.3076923076923</v>
      </c>
      <c r="BL222" s="48">
        <v>13</v>
      </c>
    </row>
    <row r="223" spans="1:64" ht="15">
      <c r="A223" s="64" t="s">
        <v>269</v>
      </c>
      <c r="B223" s="64" t="s">
        <v>269</v>
      </c>
      <c r="C223" s="65" t="s">
        <v>2894</v>
      </c>
      <c r="D223" s="66">
        <v>10</v>
      </c>
      <c r="E223" s="67" t="s">
        <v>136</v>
      </c>
      <c r="F223" s="68">
        <v>12</v>
      </c>
      <c r="G223" s="65"/>
      <c r="H223" s="69"/>
      <c r="I223" s="70"/>
      <c r="J223" s="70"/>
      <c r="K223" s="34" t="s">
        <v>65</v>
      </c>
      <c r="L223" s="77">
        <v>223</v>
      </c>
      <c r="M223" s="77"/>
      <c r="N223" s="72"/>
      <c r="O223" s="79" t="s">
        <v>176</v>
      </c>
      <c r="P223" s="81">
        <v>43513.130208333336</v>
      </c>
      <c r="Q223" s="79" t="s">
        <v>469</v>
      </c>
      <c r="R223" s="82" t="s">
        <v>583</v>
      </c>
      <c r="S223" s="79" t="s">
        <v>608</v>
      </c>
      <c r="T223" s="79" t="s">
        <v>637</v>
      </c>
      <c r="U223" s="79"/>
      <c r="V223" s="82" t="s">
        <v>795</v>
      </c>
      <c r="W223" s="81">
        <v>43513.130208333336</v>
      </c>
      <c r="X223" s="82" t="s">
        <v>985</v>
      </c>
      <c r="Y223" s="79"/>
      <c r="Z223" s="79"/>
      <c r="AA223" s="85" t="s">
        <v>1186</v>
      </c>
      <c r="AB223" s="79"/>
      <c r="AC223" s="79" t="b">
        <v>0</v>
      </c>
      <c r="AD223" s="79">
        <v>0</v>
      </c>
      <c r="AE223" s="85" t="s">
        <v>1198</v>
      </c>
      <c r="AF223" s="79" t="b">
        <v>0</v>
      </c>
      <c r="AG223" s="79" t="s">
        <v>1200</v>
      </c>
      <c r="AH223" s="79"/>
      <c r="AI223" s="85" t="s">
        <v>1198</v>
      </c>
      <c r="AJ223" s="79" t="b">
        <v>0</v>
      </c>
      <c r="AK223" s="79">
        <v>0</v>
      </c>
      <c r="AL223" s="85" t="s">
        <v>1198</v>
      </c>
      <c r="AM223" s="79" t="s">
        <v>1219</v>
      </c>
      <c r="AN223" s="79" t="b">
        <v>0</v>
      </c>
      <c r="AO223" s="85" t="s">
        <v>1186</v>
      </c>
      <c r="AP223" s="79" t="s">
        <v>176</v>
      </c>
      <c r="AQ223" s="79">
        <v>0</v>
      </c>
      <c r="AR223" s="79">
        <v>0</v>
      </c>
      <c r="AS223" s="79"/>
      <c r="AT223" s="79"/>
      <c r="AU223" s="79"/>
      <c r="AV223" s="79"/>
      <c r="AW223" s="79"/>
      <c r="AX223" s="79"/>
      <c r="AY223" s="79"/>
      <c r="AZ223" s="79"/>
      <c r="BA223">
        <v>63</v>
      </c>
      <c r="BB223" s="78" t="str">
        <f>REPLACE(INDEX(GroupVertices[Group],MATCH(Edges[[#This Row],[Vertex 1]],GroupVertices[Vertex],0)),1,1,"")</f>
        <v>3</v>
      </c>
      <c r="BC223" s="78" t="str">
        <f>REPLACE(INDEX(GroupVertices[Group],MATCH(Edges[[#This Row],[Vertex 2]],GroupVertices[Vertex],0)),1,1,"")</f>
        <v>3</v>
      </c>
      <c r="BD223" s="48">
        <v>1</v>
      </c>
      <c r="BE223" s="49">
        <v>10</v>
      </c>
      <c r="BF223" s="48">
        <v>0</v>
      </c>
      <c r="BG223" s="49">
        <v>0</v>
      </c>
      <c r="BH223" s="48">
        <v>0</v>
      </c>
      <c r="BI223" s="49">
        <v>0</v>
      </c>
      <c r="BJ223" s="48">
        <v>9</v>
      </c>
      <c r="BK223" s="49">
        <v>90</v>
      </c>
      <c r="BL223" s="48">
        <v>10</v>
      </c>
    </row>
    <row r="224" spans="1:64" ht="15">
      <c r="A224" s="64" t="s">
        <v>269</v>
      </c>
      <c r="B224" s="64" t="s">
        <v>269</v>
      </c>
      <c r="C224" s="65" t="s">
        <v>2894</v>
      </c>
      <c r="D224" s="66">
        <v>10</v>
      </c>
      <c r="E224" s="67" t="s">
        <v>136</v>
      </c>
      <c r="F224" s="68">
        <v>12</v>
      </c>
      <c r="G224" s="65"/>
      <c r="H224" s="69"/>
      <c r="I224" s="70"/>
      <c r="J224" s="70"/>
      <c r="K224" s="34" t="s">
        <v>65</v>
      </c>
      <c r="L224" s="77">
        <v>224</v>
      </c>
      <c r="M224" s="77"/>
      <c r="N224" s="72"/>
      <c r="O224" s="79" t="s">
        <v>176</v>
      </c>
      <c r="P224" s="81">
        <v>43513.270474537036</v>
      </c>
      <c r="Q224" s="79" t="s">
        <v>470</v>
      </c>
      <c r="R224" s="82" t="s">
        <v>584</v>
      </c>
      <c r="S224" s="79" t="s">
        <v>608</v>
      </c>
      <c r="T224" s="79" t="s">
        <v>637</v>
      </c>
      <c r="U224" s="79"/>
      <c r="V224" s="82" t="s">
        <v>795</v>
      </c>
      <c r="W224" s="81">
        <v>43513.270474537036</v>
      </c>
      <c r="X224" s="82" t="s">
        <v>986</v>
      </c>
      <c r="Y224" s="79"/>
      <c r="Z224" s="79"/>
      <c r="AA224" s="85" t="s">
        <v>1187</v>
      </c>
      <c r="AB224" s="79"/>
      <c r="AC224" s="79" t="b">
        <v>0</v>
      </c>
      <c r="AD224" s="79">
        <v>0</v>
      </c>
      <c r="AE224" s="85" t="s">
        <v>1198</v>
      </c>
      <c r="AF224" s="79" t="b">
        <v>0</v>
      </c>
      <c r="AG224" s="79" t="s">
        <v>1200</v>
      </c>
      <c r="AH224" s="79"/>
      <c r="AI224" s="85" t="s">
        <v>1198</v>
      </c>
      <c r="AJ224" s="79" t="b">
        <v>0</v>
      </c>
      <c r="AK224" s="79">
        <v>0</v>
      </c>
      <c r="AL224" s="85" t="s">
        <v>1198</v>
      </c>
      <c r="AM224" s="79" t="s">
        <v>1219</v>
      </c>
      <c r="AN224" s="79" t="b">
        <v>0</v>
      </c>
      <c r="AO224" s="85" t="s">
        <v>1187</v>
      </c>
      <c r="AP224" s="79" t="s">
        <v>176</v>
      </c>
      <c r="AQ224" s="79">
        <v>0</v>
      </c>
      <c r="AR224" s="79">
        <v>0</v>
      </c>
      <c r="AS224" s="79"/>
      <c r="AT224" s="79"/>
      <c r="AU224" s="79"/>
      <c r="AV224" s="79"/>
      <c r="AW224" s="79"/>
      <c r="AX224" s="79"/>
      <c r="AY224" s="79"/>
      <c r="AZ224" s="79"/>
      <c r="BA224">
        <v>63</v>
      </c>
      <c r="BB224" s="78" t="str">
        <f>REPLACE(INDEX(GroupVertices[Group],MATCH(Edges[[#This Row],[Vertex 1]],GroupVertices[Vertex],0)),1,1,"")</f>
        <v>3</v>
      </c>
      <c r="BC224" s="78" t="str">
        <f>REPLACE(INDEX(GroupVertices[Group],MATCH(Edges[[#This Row],[Vertex 2]],GroupVertices[Vertex],0)),1,1,"")</f>
        <v>3</v>
      </c>
      <c r="BD224" s="48">
        <v>0</v>
      </c>
      <c r="BE224" s="49">
        <v>0</v>
      </c>
      <c r="BF224" s="48">
        <v>0</v>
      </c>
      <c r="BG224" s="49">
        <v>0</v>
      </c>
      <c r="BH224" s="48">
        <v>0</v>
      </c>
      <c r="BI224" s="49">
        <v>0</v>
      </c>
      <c r="BJ224" s="48">
        <v>8</v>
      </c>
      <c r="BK224" s="49">
        <v>100</v>
      </c>
      <c r="BL224" s="48">
        <v>8</v>
      </c>
    </row>
    <row r="225" spans="1:64" ht="15">
      <c r="A225" s="64" t="s">
        <v>269</v>
      </c>
      <c r="B225" s="64" t="s">
        <v>269</v>
      </c>
      <c r="C225" s="65" t="s">
        <v>2894</v>
      </c>
      <c r="D225" s="66">
        <v>10</v>
      </c>
      <c r="E225" s="67" t="s">
        <v>136</v>
      </c>
      <c r="F225" s="68">
        <v>12</v>
      </c>
      <c r="G225" s="65"/>
      <c r="H225" s="69"/>
      <c r="I225" s="70"/>
      <c r="J225" s="70"/>
      <c r="K225" s="34" t="s">
        <v>65</v>
      </c>
      <c r="L225" s="77">
        <v>225</v>
      </c>
      <c r="M225" s="77"/>
      <c r="N225" s="72"/>
      <c r="O225" s="79" t="s">
        <v>176</v>
      </c>
      <c r="P225" s="81">
        <v>43513.46769675926</v>
      </c>
      <c r="Q225" s="79" t="s">
        <v>471</v>
      </c>
      <c r="R225" s="82" t="s">
        <v>504</v>
      </c>
      <c r="S225" s="79" t="s">
        <v>608</v>
      </c>
      <c r="T225" s="79" t="s">
        <v>660</v>
      </c>
      <c r="U225" s="79"/>
      <c r="V225" s="82" t="s">
        <v>795</v>
      </c>
      <c r="W225" s="81">
        <v>43513.46769675926</v>
      </c>
      <c r="X225" s="82" t="s">
        <v>987</v>
      </c>
      <c r="Y225" s="79"/>
      <c r="Z225" s="79"/>
      <c r="AA225" s="85" t="s">
        <v>1188</v>
      </c>
      <c r="AB225" s="79"/>
      <c r="AC225" s="79" t="b">
        <v>0</v>
      </c>
      <c r="AD225" s="79">
        <v>1</v>
      </c>
      <c r="AE225" s="85" t="s">
        <v>1198</v>
      </c>
      <c r="AF225" s="79" t="b">
        <v>0</v>
      </c>
      <c r="AG225" s="79" t="s">
        <v>1200</v>
      </c>
      <c r="AH225" s="79"/>
      <c r="AI225" s="85" t="s">
        <v>1198</v>
      </c>
      <c r="AJ225" s="79" t="b">
        <v>0</v>
      </c>
      <c r="AK225" s="79">
        <v>1</v>
      </c>
      <c r="AL225" s="85" t="s">
        <v>1198</v>
      </c>
      <c r="AM225" s="79" t="s">
        <v>1219</v>
      </c>
      <c r="AN225" s="79" t="b">
        <v>0</v>
      </c>
      <c r="AO225" s="85" t="s">
        <v>1188</v>
      </c>
      <c r="AP225" s="79" t="s">
        <v>176</v>
      </c>
      <c r="AQ225" s="79">
        <v>0</v>
      </c>
      <c r="AR225" s="79">
        <v>0</v>
      </c>
      <c r="AS225" s="79"/>
      <c r="AT225" s="79"/>
      <c r="AU225" s="79"/>
      <c r="AV225" s="79"/>
      <c r="AW225" s="79"/>
      <c r="AX225" s="79"/>
      <c r="AY225" s="79"/>
      <c r="AZ225" s="79"/>
      <c r="BA225">
        <v>63</v>
      </c>
      <c r="BB225" s="78" t="str">
        <f>REPLACE(INDEX(GroupVertices[Group],MATCH(Edges[[#This Row],[Vertex 1]],GroupVertices[Vertex],0)),1,1,"")</f>
        <v>3</v>
      </c>
      <c r="BC225" s="78" t="str">
        <f>REPLACE(INDEX(GroupVertices[Group],MATCH(Edges[[#This Row],[Vertex 2]],GroupVertices[Vertex],0)),1,1,"")</f>
        <v>3</v>
      </c>
      <c r="BD225" s="48">
        <v>1</v>
      </c>
      <c r="BE225" s="49">
        <v>10</v>
      </c>
      <c r="BF225" s="48">
        <v>0</v>
      </c>
      <c r="BG225" s="49">
        <v>0</v>
      </c>
      <c r="BH225" s="48">
        <v>0</v>
      </c>
      <c r="BI225" s="49">
        <v>0</v>
      </c>
      <c r="BJ225" s="48">
        <v>9</v>
      </c>
      <c r="BK225" s="49">
        <v>90</v>
      </c>
      <c r="BL225" s="48">
        <v>10</v>
      </c>
    </row>
    <row r="226" spans="1:64" ht="15">
      <c r="A226" s="64" t="s">
        <v>269</v>
      </c>
      <c r="B226" s="64" t="s">
        <v>269</v>
      </c>
      <c r="C226" s="65" t="s">
        <v>2894</v>
      </c>
      <c r="D226" s="66">
        <v>10</v>
      </c>
      <c r="E226" s="67" t="s">
        <v>136</v>
      </c>
      <c r="F226" s="68">
        <v>12</v>
      </c>
      <c r="G226" s="65"/>
      <c r="H226" s="69"/>
      <c r="I226" s="70"/>
      <c r="J226" s="70"/>
      <c r="K226" s="34" t="s">
        <v>65</v>
      </c>
      <c r="L226" s="77">
        <v>226</v>
      </c>
      <c r="M226" s="77"/>
      <c r="N226" s="72"/>
      <c r="O226" s="79" t="s">
        <v>176</v>
      </c>
      <c r="P226" s="81">
        <v>43513.676030092596</v>
      </c>
      <c r="Q226" s="79" t="s">
        <v>472</v>
      </c>
      <c r="R226" s="82" t="s">
        <v>585</v>
      </c>
      <c r="S226" s="79" t="s">
        <v>608</v>
      </c>
      <c r="T226" s="79" t="s">
        <v>689</v>
      </c>
      <c r="U226" s="79"/>
      <c r="V226" s="82" t="s">
        <v>795</v>
      </c>
      <c r="W226" s="81">
        <v>43513.676030092596</v>
      </c>
      <c r="X226" s="82" t="s">
        <v>988</v>
      </c>
      <c r="Y226" s="79"/>
      <c r="Z226" s="79"/>
      <c r="AA226" s="85" t="s">
        <v>1189</v>
      </c>
      <c r="AB226" s="79"/>
      <c r="AC226" s="79" t="b">
        <v>0</v>
      </c>
      <c r="AD226" s="79">
        <v>0</v>
      </c>
      <c r="AE226" s="85" t="s">
        <v>1198</v>
      </c>
      <c r="AF226" s="79" t="b">
        <v>0</v>
      </c>
      <c r="AG226" s="79" t="s">
        <v>1200</v>
      </c>
      <c r="AH226" s="79"/>
      <c r="AI226" s="85" t="s">
        <v>1198</v>
      </c>
      <c r="AJ226" s="79" t="b">
        <v>0</v>
      </c>
      <c r="AK226" s="79">
        <v>0</v>
      </c>
      <c r="AL226" s="85" t="s">
        <v>1198</v>
      </c>
      <c r="AM226" s="79" t="s">
        <v>1219</v>
      </c>
      <c r="AN226" s="79" t="b">
        <v>0</v>
      </c>
      <c r="AO226" s="85" t="s">
        <v>1189</v>
      </c>
      <c r="AP226" s="79" t="s">
        <v>176</v>
      </c>
      <c r="AQ226" s="79">
        <v>0</v>
      </c>
      <c r="AR226" s="79">
        <v>0</v>
      </c>
      <c r="AS226" s="79"/>
      <c r="AT226" s="79"/>
      <c r="AU226" s="79"/>
      <c r="AV226" s="79"/>
      <c r="AW226" s="79"/>
      <c r="AX226" s="79"/>
      <c r="AY226" s="79"/>
      <c r="AZ226" s="79"/>
      <c r="BA226">
        <v>63</v>
      </c>
      <c r="BB226" s="78" t="str">
        <f>REPLACE(INDEX(GroupVertices[Group],MATCH(Edges[[#This Row],[Vertex 1]],GroupVertices[Vertex],0)),1,1,"")</f>
        <v>3</v>
      </c>
      <c r="BC226" s="78" t="str">
        <f>REPLACE(INDEX(GroupVertices[Group],MATCH(Edges[[#This Row],[Vertex 2]],GroupVertices[Vertex],0)),1,1,"")</f>
        <v>3</v>
      </c>
      <c r="BD226" s="48">
        <v>1</v>
      </c>
      <c r="BE226" s="49">
        <v>8.333333333333334</v>
      </c>
      <c r="BF226" s="48">
        <v>0</v>
      </c>
      <c r="BG226" s="49">
        <v>0</v>
      </c>
      <c r="BH226" s="48">
        <v>0</v>
      </c>
      <c r="BI226" s="49">
        <v>0</v>
      </c>
      <c r="BJ226" s="48">
        <v>11</v>
      </c>
      <c r="BK226" s="49">
        <v>91.66666666666667</v>
      </c>
      <c r="BL226" s="48">
        <v>12</v>
      </c>
    </row>
    <row r="227" spans="1:64" ht="15">
      <c r="A227" s="64" t="s">
        <v>269</v>
      </c>
      <c r="B227" s="64" t="s">
        <v>269</v>
      </c>
      <c r="C227" s="65" t="s">
        <v>2894</v>
      </c>
      <c r="D227" s="66">
        <v>10</v>
      </c>
      <c r="E227" s="67" t="s">
        <v>136</v>
      </c>
      <c r="F227" s="68">
        <v>12</v>
      </c>
      <c r="G227" s="65"/>
      <c r="H227" s="69"/>
      <c r="I227" s="70"/>
      <c r="J227" s="70"/>
      <c r="K227" s="34" t="s">
        <v>65</v>
      </c>
      <c r="L227" s="77">
        <v>227</v>
      </c>
      <c r="M227" s="77"/>
      <c r="N227" s="72"/>
      <c r="O227" s="79" t="s">
        <v>176</v>
      </c>
      <c r="P227" s="81">
        <v>43513.83855324074</v>
      </c>
      <c r="Q227" s="79" t="s">
        <v>473</v>
      </c>
      <c r="R227" s="82" t="s">
        <v>586</v>
      </c>
      <c r="S227" s="79" t="s">
        <v>608</v>
      </c>
      <c r="T227" s="79" t="s">
        <v>660</v>
      </c>
      <c r="U227" s="79"/>
      <c r="V227" s="82" t="s">
        <v>795</v>
      </c>
      <c r="W227" s="81">
        <v>43513.83855324074</v>
      </c>
      <c r="X227" s="82" t="s">
        <v>989</v>
      </c>
      <c r="Y227" s="79"/>
      <c r="Z227" s="79"/>
      <c r="AA227" s="85" t="s">
        <v>1190</v>
      </c>
      <c r="AB227" s="79"/>
      <c r="AC227" s="79" t="b">
        <v>0</v>
      </c>
      <c r="AD227" s="79">
        <v>0</v>
      </c>
      <c r="AE227" s="85" t="s">
        <v>1198</v>
      </c>
      <c r="AF227" s="79" t="b">
        <v>0</v>
      </c>
      <c r="AG227" s="79" t="s">
        <v>1200</v>
      </c>
      <c r="AH227" s="79"/>
      <c r="AI227" s="85" t="s">
        <v>1198</v>
      </c>
      <c r="AJ227" s="79" t="b">
        <v>0</v>
      </c>
      <c r="AK227" s="79">
        <v>0</v>
      </c>
      <c r="AL227" s="85" t="s">
        <v>1198</v>
      </c>
      <c r="AM227" s="79" t="s">
        <v>1219</v>
      </c>
      <c r="AN227" s="79" t="b">
        <v>0</v>
      </c>
      <c r="AO227" s="85" t="s">
        <v>1190</v>
      </c>
      <c r="AP227" s="79" t="s">
        <v>176</v>
      </c>
      <c r="AQ227" s="79">
        <v>0</v>
      </c>
      <c r="AR227" s="79">
        <v>0</v>
      </c>
      <c r="AS227" s="79"/>
      <c r="AT227" s="79"/>
      <c r="AU227" s="79"/>
      <c r="AV227" s="79"/>
      <c r="AW227" s="79"/>
      <c r="AX227" s="79"/>
      <c r="AY227" s="79"/>
      <c r="AZ227" s="79"/>
      <c r="BA227">
        <v>63</v>
      </c>
      <c r="BB227" s="78" t="str">
        <f>REPLACE(INDEX(GroupVertices[Group],MATCH(Edges[[#This Row],[Vertex 1]],GroupVertices[Vertex],0)),1,1,"")</f>
        <v>3</v>
      </c>
      <c r="BC227" s="78" t="str">
        <f>REPLACE(INDEX(GroupVertices[Group],MATCH(Edges[[#This Row],[Vertex 2]],GroupVertices[Vertex],0)),1,1,"")</f>
        <v>3</v>
      </c>
      <c r="BD227" s="48">
        <v>1</v>
      </c>
      <c r="BE227" s="49">
        <v>9.090909090909092</v>
      </c>
      <c r="BF227" s="48">
        <v>0</v>
      </c>
      <c r="BG227" s="49">
        <v>0</v>
      </c>
      <c r="BH227" s="48">
        <v>0</v>
      </c>
      <c r="BI227" s="49">
        <v>0</v>
      </c>
      <c r="BJ227" s="48">
        <v>10</v>
      </c>
      <c r="BK227" s="49">
        <v>90.9090909090909</v>
      </c>
      <c r="BL227" s="48">
        <v>11</v>
      </c>
    </row>
    <row r="228" spans="1:64" ht="15">
      <c r="A228" s="64" t="s">
        <v>269</v>
      </c>
      <c r="B228" s="64" t="s">
        <v>269</v>
      </c>
      <c r="C228" s="65" t="s">
        <v>2894</v>
      </c>
      <c r="D228" s="66">
        <v>10</v>
      </c>
      <c r="E228" s="67" t="s">
        <v>136</v>
      </c>
      <c r="F228" s="68">
        <v>12</v>
      </c>
      <c r="G228" s="65"/>
      <c r="H228" s="69"/>
      <c r="I228" s="70"/>
      <c r="J228" s="70"/>
      <c r="K228" s="34" t="s">
        <v>65</v>
      </c>
      <c r="L228" s="77">
        <v>228</v>
      </c>
      <c r="M228" s="77"/>
      <c r="N228" s="72"/>
      <c r="O228" s="79" t="s">
        <v>176</v>
      </c>
      <c r="P228" s="81">
        <v>43513.884375</v>
      </c>
      <c r="Q228" s="79" t="s">
        <v>474</v>
      </c>
      <c r="R228" s="82" t="s">
        <v>587</v>
      </c>
      <c r="S228" s="79" t="s">
        <v>608</v>
      </c>
      <c r="T228" s="79" t="s">
        <v>637</v>
      </c>
      <c r="U228" s="79"/>
      <c r="V228" s="82" t="s">
        <v>795</v>
      </c>
      <c r="W228" s="81">
        <v>43513.884375</v>
      </c>
      <c r="X228" s="82" t="s">
        <v>990</v>
      </c>
      <c r="Y228" s="79"/>
      <c r="Z228" s="79"/>
      <c r="AA228" s="85" t="s">
        <v>1191</v>
      </c>
      <c r="AB228" s="79"/>
      <c r="AC228" s="79" t="b">
        <v>0</v>
      </c>
      <c r="AD228" s="79">
        <v>0</v>
      </c>
      <c r="AE228" s="85" t="s">
        <v>1198</v>
      </c>
      <c r="AF228" s="79" t="b">
        <v>0</v>
      </c>
      <c r="AG228" s="79" t="s">
        <v>1200</v>
      </c>
      <c r="AH228" s="79"/>
      <c r="AI228" s="85" t="s">
        <v>1198</v>
      </c>
      <c r="AJ228" s="79" t="b">
        <v>0</v>
      </c>
      <c r="AK228" s="79">
        <v>0</v>
      </c>
      <c r="AL228" s="85" t="s">
        <v>1198</v>
      </c>
      <c r="AM228" s="79" t="s">
        <v>1219</v>
      </c>
      <c r="AN228" s="79" t="b">
        <v>0</v>
      </c>
      <c r="AO228" s="85" t="s">
        <v>1191</v>
      </c>
      <c r="AP228" s="79" t="s">
        <v>176</v>
      </c>
      <c r="AQ228" s="79">
        <v>0</v>
      </c>
      <c r="AR228" s="79">
        <v>0</v>
      </c>
      <c r="AS228" s="79"/>
      <c r="AT228" s="79"/>
      <c r="AU228" s="79"/>
      <c r="AV228" s="79"/>
      <c r="AW228" s="79"/>
      <c r="AX228" s="79"/>
      <c r="AY228" s="79"/>
      <c r="AZ228" s="79"/>
      <c r="BA228">
        <v>63</v>
      </c>
      <c r="BB228" s="78" t="str">
        <f>REPLACE(INDEX(GroupVertices[Group],MATCH(Edges[[#This Row],[Vertex 1]],GroupVertices[Vertex],0)),1,1,"")</f>
        <v>3</v>
      </c>
      <c r="BC228" s="78" t="str">
        <f>REPLACE(INDEX(GroupVertices[Group],MATCH(Edges[[#This Row],[Vertex 2]],GroupVertices[Vertex],0)),1,1,"")</f>
        <v>3</v>
      </c>
      <c r="BD228" s="48">
        <v>1</v>
      </c>
      <c r="BE228" s="49">
        <v>8.333333333333334</v>
      </c>
      <c r="BF228" s="48">
        <v>0</v>
      </c>
      <c r="BG228" s="49">
        <v>0</v>
      </c>
      <c r="BH228" s="48">
        <v>0</v>
      </c>
      <c r="BI228" s="49">
        <v>0</v>
      </c>
      <c r="BJ228" s="48">
        <v>11</v>
      </c>
      <c r="BK228" s="49">
        <v>91.66666666666667</v>
      </c>
      <c r="BL228" s="48">
        <v>12</v>
      </c>
    </row>
    <row r="229" spans="1:64" ht="15">
      <c r="A229" s="64" t="s">
        <v>269</v>
      </c>
      <c r="B229" s="64" t="s">
        <v>269</v>
      </c>
      <c r="C229" s="65" t="s">
        <v>2894</v>
      </c>
      <c r="D229" s="66">
        <v>10</v>
      </c>
      <c r="E229" s="67" t="s">
        <v>136</v>
      </c>
      <c r="F229" s="68">
        <v>12</v>
      </c>
      <c r="G229" s="65"/>
      <c r="H229" s="69"/>
      <c r="I229" s="70"/>
      <c r="J229" s="70"/>
      <c r="K229" s="34" t="s">
        <v>65</v>
      </c>
      <c r="L229" s="77">
        <v>229</v>
      </c>
      <c r="M229" s="77"/>
      <c r="N229" s="72"/>
      <c r="O229" s="79" t="s">
        <v>176</v>
      </c>
      <c r="P229" s="81">
        <v>43514.21909722222</v>
      </c>
      <c r="Q229" s="79" t="s">
        <v>475</v>
      </c>
      <c r="R229" s="82" t="s">
        <v>588</v>
      </c>
      <c r="S229" s="79" t="s">
        <v>608</v>
      </c>
      <c r="T229" s="79" t="s">
        <v>660</v>
      </c>
      <c r="U229" s="79"/>
      <c r="V229" s="82" t="s">
        <v>795</v>
      </c>
      <c r="W229" s="81">
        <v>43514.21909722222</v>
      </c>
      <c r="X229" s="82" t="s">
        <v>991</v>
      </c>
      <c r="Y229" s="79"/>
      <c r="Z229" s="79"/>
      <c r="AA229" s="85" t="s">
        <v>1192</v>
      </c>
      <c r="AB229" s="79"/>
      <c r="AC229" s="79" t="b">
        <v>0</v>
      </c>
      <c r="AD229" s="79">
        <v>0</v>
      </c>
      <c r="AE229" s="85" t="s">
        <v>1198</v>
      </c>
      <c r="AF229" s="79" t="b">
        <v>0</v>
      </c>
      <c r="AG229" s="79" t="s">
        <v>1200</v>
      </c>
      <c r="AH229" s="79"/>
      <c r="AI229" s="85" t="s">
        <v>1198</v>
      </c>
      <c r="AJ229" s="79" t="b">
        <v>0</v>
      </c>
      <c r="AK229" s="79">
        <v>0</v>
      </c>
      <c r="AL229" s="85" t="s">
        <v>1198</v>
      </c>
      <c r="AM229" s="79" t="s">
        <v>1219</v>
      </c>
      <c r="AN229" s="79" t="b">
        <v>0</v>
      </c>
      <c r="AO229" s="85" t="s">
        <v>1192</v>
      </c>
      <c r="AP229" s="79" t="s">
        <v>176</v>
      </c>
      <c r="AQ229" s="79">
        <v>0</v>
      </c>
      <c r="AR229" s="79">
        <v>0</v>
      </c>
      <c r="AS229" s="79"/>
      <c r="AT229" s="79"/>
      <c r="AU229" s="79"/>
      <c r="AV229" s="79"/>
      <c r="AW229" s="79"/>
      <c r="AX229" s="79"/>
      <c r="AY229" s="79"/>
      <c r="AZ229" s="79"/>
      <c r="BA229">
        <v>63</v>
      </c>
      <c r="BB229" s="78" t="str">
        <f>REPLACE(INDEX(GroupVertices[Group],MATCH(Edges[[#This Row],[Vertex 1]],GroupVertices[Vertex],0)),1,1,"")</f>
        <v>3</v>
      </c>
      <c r="BC229" s="78" t="str">
        <f>REPLACE(INDEX(GroupVertices[Group],MATCH(Edges[[#This Row],[Vertex 2]],GroupVertices[Vertex],0)),1,1,"")</f>
        <v>3</v>
      </c>
      <c r="BD229" s="48">
        <v>1</v>
      </c>
      <c r="BE229" s="49">
        <v>11.11111111111111</v>
      </c>
      <c r="BF229" s="48">
        <v>0</v>
      </c>
      <c r="BG229" s="49">
        <v>0</v>
      </c>
      <c r="BH229" s="48">
        <v>0</v>
      </c>
      <c r="BI229" s="49">
        <v>0</v>
      </c>
      <c r="BJ229" s="48">
        <v>8</v>
      </c>
      <c r="BK229" s="49">
        <v>88.88888888888889</v>
      </c>
      <c r="BL229" s="48">
        <v>9</v>
      </c>
    </row>
    <row r="230" spans="1:64" ht="15">
      <c r="A230" s="64" t="s">
        <v>269</v>
      </c>
      <c r="B230" s="64" t="s">
        <v>269</v>
      </c>
      <c r="C230" s="65" t="s">
        <v>2894</v>
      </c>
      <c r="D230" s="66">
        <v>10</v>
      </c>
      <c r="E230" s="67" t="s">
        <v>136</v>
      </c>
      <c r="F230" s="68">
        <v>12</v>
      </c>
      <c r="G230" s="65"/>
      <c r="H230" s="69"/>
      <c r="I230" s="70"/>
      <c r="J230" s="70"/>
      <c r="K230" s="34" t="s">
        <v>65</v>
      </c>
      <c r="L230" s="77">
        <v>230</v>
      </c>
      <c r="M230" s="77"/>
      <c r="N230" s="72"/>
      <c r="O230" s="79" t="s">
        <v>176</v>
      </c>
      <c r="P230" s="81">
        <v>43515.353842592594</v>
      </c>
      <c r="Q230" s="79" t="s">
        <v>476</v>
      </c>
      <c r="R230" s="82" t="s">
        <v>589</v>
      </c>
      <c r="S230" s="79" t="s">
        <v>608</v>
      </c>
      <c r="T230" s="79" t="s">
        <v>637</v>
      </c>
      <c r="U230" s="79"/>
      <c r="V230" s="82" t="s">
        <v>795</v>
      </c>
      <c r="W230" s="81">
        <v>43515.353842592594</v>
      </c>
      <c r="X230" s="82" t="s">
        <v>992</v>
      </c>
      <c r="Y230" s="79"/>
      <c r="Z230" s="79"/>
      <c r="AA230" s="85" t="s">
        <v>1193</v>
      </c>
      <c r="AB230" s="79"/>
      <c r="AC230" s="79" t="b">
        <v>0</v>
      </c>
      <c r="AD230" s="79">
        <v>0</v>
      </c>
      <c r="AE230" s="85" t="s">
        <v>1198</v>
      </c>
      <c r="AF230" s="79" t="b">
        <v>0</v>
      </c>
      <c r="AG230" s="79" t="s">
        <v>1200</v>
      </c>
      <c r="AH230" s="79"/>
      <c r="AI230" s="85" t="s">
        <v>1198</v>
      </c>
      <c r="AJ230" s="79" t="b">
        <v>0</v>
      </c>
      <c r="AK230" s="79">
        <v>0</v>
      </c>
      <c r="AL230" s="85" t="s">
        <v>1198</v>
      </c>
      <c r="AM230" s="79" t="s">
        <v>1219</v>
      </c>
      <c r="AN230" s="79" t="b">
        <v>0</v>
      </c>
      <c r="AO230" s="85" t="s">
        <v>1193</v>
      </c>
      <c r="AP230" s="79" t="s">
        <v>176</v>
      </c>
      <c r="AQ230" s="79">
        <v>0</v>
      </c>
      <c r="AR230" s="79">
        <v>0</v>
      </c>
      <c r="AS230" s="79"/>
      <c r="AT230" s="79"/>
      <c r="AU230" s="79"/>
      <c r="AV230" s="79"/>
      <c r="AW230" s="79"/>
      <c r="AX230" s="79"/>
      <c r="AY230" s="79"/>
      <c r="AZ230" s="79"/>
      <c r="BA230">
        <v>63</v>
      </c>
      <c r="BB230" s="78" t="str">
        <f>REPLACE(INDEX(GroupVertices[Group],MATCH(Edges[[#This Row],[Vertex 1]],GroupVertices[Vertex],0)),1,1,"")</f>
        <v>3</v>
      </c>
      <c r="BC230" s="78" t="str">
        <f>REPLACE(INDEX(GroupVertices[Group],MATCH(Edges[[#This Row],[Vertex 2]],GroupVertices[Vertex],0)),1,1,"")</f>
        <v>3</v>
      </c>
      <c r="BD230" s="48">
        <v>2</v>
      </c>
      <c r="BE230" s="49">
        <v>22.22222222222222</v>
      </c>
      <c r="BF230" s="48">
        <v>0</v>
      </c>
      <c r="BG230" s="49">
        <v>0</v>
      </c>
      <c r="BH230" s="48">
        <v>0</v>
      </c>
      <c r="BI230" s="49">
        <v>0</v>
      </c>
      <c r="BJ230" s="48">
        <v>7</v>
      </c>
      <c r="BK230" s="49">
        <v>77.77777777777777</v>
      </c>
      <c r="BL230" s="48">
        <v>9</v>
      </c>
    </row>
    <row r="231" spans="1:64" ht="15">
      <c r="A231" s="64" t="s">
        <v>269</v>
      </c>
      <c r="B231" s="64" t="s">
        <v>269</v>
      </c>
      <c r="C231" s="65" t="s">
        <v>2894</v>
      </c>
      <c r="D231" s="66">
        <v>10</v>
      </c>
      <c r="E231" s="67" t="s">
        <v>136</v>
      </c>
      <c r="F231" s="68">
        <v>12</v>
      </c>
      <c r="G231" s="65"/>
      <c r="H231" s="69"/>
      <c r="I231" s="70"/>
      <c r="J231" s="70"/>
      <c r="K231" s="34" t="s">
        <v>65</v>
      </c>
      <c r="L231" s="77">
        <v>231</v>
      </c>
      <c r="M231" s="77"/>
      <c r="N231" s="72"/>
      <c r="O231" s="79" t="s">
        <v>176</v>
      </c>
      <c r="P231" s="81">
        <v>43515.63025462963</v>
      </c>
      <c r="Q231" s="79" t="s">
        <v>477</v>
      </c>
      <c r="R231" s="82" t="s">
        <v>590</v>
      </c>
      <c r="S231" s="79" t="s">
        <v>608</v>
      </c>
      <c r="T231" s="79" t="s">
        <v>637</v>
      </c>
      <c r="U231" s="79"/>
      <c r="V231" s="82" t="s">
        <v>795</v>
      </c>
      <c r="W231" s="81">
        <v>43515.63025462963</v>
      </c>
      <c r="X231" s="82" t="s">
        <v>993</v>
      </c>
      <c r="Y231" s="79"/>
      <c r="Z231" s="79"/>
      <c r="AA231" s="85" t="s">
        <v>1194</v>
      </c>
      <c r="AB231" s="79"/>
      <c r="AC231" s="79" t="b">
        <v>0</v>
      </c>
      <c r="AD231" s="79">
        <v>0</v>
      </c>
      <c r="AE231" s="85" t="s">
        <v>1198</v>
      </c>
      <c r="AF231" s="79" t="b">
        <v>0</v>
      </c>
      <c r="AG231" s="79" t="s">
        <v>1200</v>
      </c>
      <c r="AH231" s="79"/>
      <c r="AI231" s="85" t="s">
        <v>1198</v>
      </c>
      <c r="AJ231" s="79" t="b">
        <v>0</v>
      </c>
      <c r="AK231" s="79">
        <v>0</v>
      </c>
      <c r="AL231" s="85" t="s">
        <v>1198</v>
      </c>
      <c r="AM231" s="79" t="s">
        <v>1219</v>
      </c>
      <c r="AN231" s="79" t="b">
        <v>0</v>
      </c>
      <c r="AO231" s="85" t="s">
        <v>1194</v>
      </c>
      <c r="AP231" s="79" t="s">
        <v>176</v>
      </c>
      <c r="AQ231" s="79">
        <v>0</v>
      </c>
      <c r="AR231" s="79">
        <v>0</v>
      </c>
      <c r="AS231" s="79"/>
      <c r="AT231" s="79"/>
      <c r="AU231" s="79"/>
      <c r="AV231" s="79"/>
      <c r="AW231" s="79"/>
      <c r="AX231" s="79"/>
      <c r="AY231" s="79"/>
      <c r="AZ231" s="79"/>
      <c r="BA231">
        <v>63</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10</v>
      </c>
      <c r="BK231" s="49">
        <v>100</v>
      </c>
      <c r="BL231" s="48">
        <v>10</v>
      </c>
    </row>
    <row r="232" spans="1:64" ht="15">
      <c r="A232" s="64" t="s">
        <v>269</v>
      </c>
      <c r="B232" s="64" t="s">
        <v>269</v>
      </c>
      <c r="C232" s="65" t="s">
        <v>2894</v>
      </c>
      <c r="D232" s="66">
        <v>10</v>
      </c>
      <c r="E232" s="67" t="s">
        <v>136</v>
      </c>
      <c r="F232" s="68">
        <v>12</v>
      </c>
      <c r="G232" s="65"/>
      <c r="H232" s="69"/>
      <c r="I232" s="70"/>
      <c r="J232" s="70"/>
      <c r="K232" s="34" t="s">
        <v>65</v>
      </c>
      <c r="L232" s="77">
        <v>232</v>
      </c>
      <c r="M232" s="77"/>
      <c r="N232" s="72"/>
      <c r="O232" s="79" t="s">
        <v>176</v>
      </c>
      <c r="P232" s="81">
        <v>43515.67606481481</v>
      </c>
      <c r="Q232" s="79" t="s">
        <v>478</v>
      </c>
      <c r="R232" s="82" t="s">
        <v>591</v>
      </c>
      <c r="S232" s="79" t="s">
        <v>608</v>
      </c>
      <c r="T232" s="79" t="s">
        <v>637</v>
      </c>
      <c r="U232" s="79"/>
      <c r="V232" s="82" t="s">
        <v>795</v>
      </c>
      <c r="W232" s="81">
        <v>43515.67606481481</v>
      </c>
      <c r="X232" s="82" t="s">
        <v>994</v>
      </c>
      <c r="Y232" s="79"/>
      <c r="Z232" s="79"/>
      <c r="AA232" s="85" t="s">
        <v>1195</v>
      </c>
      <c r="AB232" s="79"/>
      <c r="AC232" s="79" t="b">
        <v>0</v>
      </c>
      <c r="AD232" s="79">
        <v>0</v>
      </c>
      <c r="AE232" s="85" t="s">
        <v>1198</v>
      </c>
      <c r="AF232" s="79" t="b">
        <v>0</v>
      </c>
      <c r="AG232" s="79" t="s">
        <v>1200</v>
      </c>
      <c r="AH232" s="79"/>
      <c r="AI232" s="85" t="s">
        <v>1198</v>
      </c>
      <c r="AJ232" s="79" t="b">
        <v>0</v>
      </c>
      <c r="AK232" s="79">
        <v>0</v>
      </c>
      <c r="AL232" s="85" t="s">
        <v>1198</v>
      </c>
      <c r="AM232" s="79" t="s">
        <v>1219</v>
      </c>
      <c r="AN232" s="79" t="b">
        <v>0</v>
      </c>
      <c r="AO232" s="85" t="s">
        <v>1195</v>
      </c>
      <c r="AP232" s="79" t="s">
        <v>176</v>
      </c>
      <c r="AQ232" s="79">
        <v>0</v>
      </c>
      <c r="AR232" s="79">
        <v>0</v>
      </c>
      <c r="AS232" s="79"/>
      <c r="AT232" s="79"/>
      <c r="AU232" s="79"/>
      <c r="AV232" s="79"/>
      <c r="AW232" s="79"/>
      <c r="AX232" s="79"/>
      <c r="AY232" s="79"/>
      <c r="AZ232" s="79"/>
      <c r="BA232">
        <v>63</v>
      </c>
      <c r="BB232" s="78" t="str">
        <f>REPLACE(INDEX(GroupVertices[Group],MATCH(Edges[[#This Row],[Vertex 1]],GroupVertices[Vertex],0)),1,1,"")</f>
        <v>3</v>
      </c>
      <c r="BC232" s="78" t="str">
        <f>REPLACE(INDEX(GroupVertices[Group],MATCH(Edges[[#This Row],[Vertex 2]],GroupVertices[Vertex],0)),1,1,"")</f>
        <v>3</v>
      </c>
      <c r="BD232" s="48">
        <v>0</v>
      </c>
      <c r="BE232" s="49">
        <v>0</v>
      </c>
      <c r="BF232" s="48">
        <v>0</v>
      </c>
      <c r="BG232" s="49">
        <v>0</v>
      </c>
      <c r="BH232" s="48">
        <v>0</v>
      </c>
      <c r="BI232" s="49">
        <v>0</v>
      </c>
      <c r="BJ232" s="48">
        <v>9</v>
      </c>
      <c r="BK232" s="49">
        <v>100</v>
      </c>
      <c r="BL232" s="48">
        <v>9</v>
      </c>
    </row>
    <row r="233" spans="1:64" ht="15">
      <c r="A233" s="64" t="s">
        <v>269</v>
      </c>
      <c r="B233" s="64" t="s">
        <v>269</v>
      </c>
      <c r="C233" s="65" t="s">
        <v>2894</v>
      </c>
      <c r="D233" s="66">
        <v>10</v>
      </c>
      <c r="E233" s="67" t="s">
        <v>136</v>
      </c>
      <c r="F233" s="68">
        <v>12</v>
      </c>
      <c r="G233" s="65"/>
      <c r="H233" s="69"/>
      <c r="I233" s="70"/>
      <c r="J233" s="70"/>
      <c r="K233" s="34" t="s">
        <v>65</v>
      </c>
      <c r="L233" s="77">
        <v>233</v>
      </c>
      <c r="M233" s="77"/>
      <c r="N233" s="72"/>
      <c r="O233" s="79" t="s">
        <v>176</v>
      </c>
      <c r="P233" s="81">
        <v>43515.76079861111</v>
      </c>
      <c r="Q233" s="79" t="s">
        <v>479</v>
      </c>
      <c r="R233" s="82" t="s">
        <v>592</v>
      </c>
      <c r="S233" s="79" t="s">
        <v>608</v>
      </c>
      <c r="T233" s="79" t="s">
        <v>693</v>
      </c>
      <c r="U233" s="79"/>
      <c r="V233" s="82" t="s">
        <v>795</v>
      </c>
      <c r="W233" s="81">
        <v>43515.76079861111</v>
      </c>
      <c r="X233" s="82" t="s">
        <v>995</v>
      </c>
      <c r="Y233" s="79"/>
      <c r="Z233" s="79"/>
      <c r="AA233" s="85" t="s">
        <v>1196</v>
      </c>
      <c r="AB233" s="79"/>
      <c r="AC233" s="79" t="b">
        <v>0</v>
      </c>
      <c r="AD233" s="79">
        <v>0</v>
      </c>
      <c r="AE233" s="85" t="s">
        <v>1198</v>
      </c>
      <c r="AF233" s="79" t="b">
        <v>0</v>
      </c>
      <c r="AG233" s="79" t="s">
        <v>1200</v>
      </c>
      <c r="AH233" s="79"/>
      <c r="AI233" s="85" t="s">
        <v>1198</v>
      </c>
      <c r="AJ233" s="79" t="b">
        <v>0</v>
      </c>
      <c r="AK233" s="79">
        <v>0</v>
      </c>
      <c r="AL233" s="85" t="s">
        <v>1198</v>
      </c>
      <c r="AM233" s="79" t="s">
        <v>1219</v>
      </c>
      <c r="AN233" s="79" t="b">
        <v>0</v>
      </c>
      <c r="AO233" s="85" t="s">
        <v>1196</v>
      </c>
      <c r="AP233" s="79" t="s">
        <v>176</v>
      </c>
      <c r="AQ233" s="79">
        <v>0</v>
      </c>
      <c r="AR233" s="79">
        <v>0</v>
      </c>
      <c r="AS233" s="79"/>
      <c r="AT233" s="79"/>
      <c r="AU233" s="79"/>
      <c r="AV233" s="79"/>
      <c r="AW233" s="79"/>
      <c r="AX233" s="79"/>
      <c r="AY233" s="79"/>
      <c r="AZ233" s="79"/>
      <c r="BA233">
        <v>63</v>
      </c>
      <c r="BB233" s="78" t="str">
        <f>REPLACE(INDEX(GroupVertices[Group],MATCH(Edges[[#This Row],[Vertex 1]],GroupVertices[Vertex],0)),1,1,"")</f>
        <v>3</v>
      </c>
      <c r="BC233" s="78" t="str">
        <f>REPLACE(INDEX(GroupVertices[Group],MATCH(Edges[[#This Row],[Vertex 2]],GroupVertices[Vertex],0)),1,1,"")</f>
        <v>3</v>
      </c>
      <c r="BD233" s="48">
        <v>1</v>
      </c>
      <c r="BE233" s="49">
        <v>7.142857142857143</v>
      </c>
      <c r="BF233" s="48">
        <v>0</v>
      </c>
      <c r="BG233" s="49">
        <v>0</v>
      </c>
      <c r="BH233" s="48">
        <v>0</v>
      </c>
      <c r="BI233" s="49">
        <v>0</v>
      </c>
      <c r="BJ233" s="48">
        <v>13</v>
      </c>
      <c r="BK233" s="49">
        <v>92.85714285714286</v>
      </c>
      <c r="BL233" s="48">
        <v>14</v>
      </c>
    </row>
    <row r="234" spans="1:64" ht="15">
      <c r="A234" s="64" t="s">
        <v>269</v>
      </c>
      <c r="B234" s="64" t="s">
        <v>269</v>
      </c>
      <c r="C234" s="65" t="s">
        <v>2894</v>
      </c>
      <c r="D234" s="66">
        <v>10</v>
      </c>
      <c r="E234" s="67" t="s">
        <v>136</v>
      </c>
      <c r="F234" s="68">
        <v>12</v>
      </c>
      <c r="G234" s="65"/>
      <c r="H234" s="69"/>
      <c r="I234" s="70"/>
      <c r="J234" s="70"/>
      <c r="K234" s="34" t="s">
        <v>65</v>
      </c>
      <c r="L234" s="77">
        <v>234</v>
      </c>
      <c r="M234" s="77"/>
      <c r="N234" s="72"/>
      <c r="O234" s="79" t="s">
        <v>176</v>
      </c>
      <c r="P234" s="81">
        <v>43515.8121875</v>
      </c>
      <c r="Q234" s="79" t="s">
        <v>480</v>
      </c>
      <c r="R234" s="82" t="s">
        <v>593</v>
      </c>
      <c r="S234" s="79" t="s">
        <v>608</v>
      </c>
      <c r="T234" s="79" t="s">
        <v>637</v>
      </c>
      <c r="U234" s="79"/>
      <c r="V234" s="82" t="s">
        <v>795</v>
      </c>
      <c r="W234" s="81">
        <v>43515.8121875</v>
      </c>
      <c r="X234" s="82" t="s">
        <v>996</v>
      </c>
      <c r="Y234" s="79"/>
      <c r="Z234" s="79"/>
      <c r="AA234" s="85" t="s">
        <v>1197</v>
      </c>
      <c r="AB234" s="79"/>
      <c r="AC234" s="79" t="b">
        <v>0</v>
      </c>
      <c r="AD234" s="79">
        <v>0</v>
      </c>
      <c r="AE234" s="85" t="s">
        <v>1198</v>
      </c>
      <c r="AF234" s="79" t="b">
        <v>0</v>
      </c>
      <c r="AG234" s="79" t="s">
        <v>1200</v>
      </c>
      <c r="AH234" s="79"/>
      <c r="AI234" s="85" t="s">
        <v>1198</v>
      </c>
      <c r="AJ234" s="79" t="b">
        <v>0</v>
      </c>
      <c r="AK234" s="79">
        <v>0</v>
      </c>
      <c r="AL234" s="85" t="s">
        <v>1198</v>
      </c>
      <c r="AM234" s="79" t="s">
        <v>1219</v>
      </c>
      <c r="AN234" s="79" t="b">
        <v>0</v>
      </c>
      <c r="AO234" s="85" t="s">
        <v>1197</v>
      </c>
      <c r="AP234" s="79" t="s">
        <v>176</v>
      </c>
      <c r="AQ234" s="79">
        <v>0</v>
      </c>
      <c r="AR234" s="79">
        <v>0</v>
      </c>
      <c r="AS234" s="79"/>
      <c r="AT234" s="79"/>
      <c r="AU234" s="79"/>
      <c r="AV234" s="79"/>
      <c r="AW234" s="79"/>
      <c r="AX234" s="79"/>
      <c r="AY234" s="79"/>
      <c r="AZ234" s="79"/>
      <c r="BA234">
        <v>63</v>
      </c>
      <c r="BB234" s="78" t="str">
        <f>REPLACE(INDEX(GroupVertices[Group],MATCH(Edges[[#This Row],[Vertex 1]],GroupVertices[Vertex],0)),1,1,"")</f>
        <v>3</v>
      </c>
      <c r="BC234" s="78" t="str">
        <f>REPLACE(INDEX(GroupVertices[Group],MATCH(Edges[[#This Row],[Vertex 2]],GroupVertices[Vertex],0)),1,1,"")</f>
        <v>3</v>
      </c>
      <c r="BD234" s="48">
        <v>1</v>
      </c>
      <c r="BE234" s="49">
        <v>10</v>
      </c>
      <c r="BF234" s="48">
        <v>0</v>
      </c>
      <c r="BG234" s="49">
        <v>0</v>
      </c>
      <c r="BH234" s="48">
        <v>0</v>
      </c>
      <c r="BI234" s="49">
        <v>0</v>
      </c>
      <c r="BJ234" s="48">
        <v>9</v>
      </c>
      <c r="BK234" s="49">
        <v>90</v>
      </c>
      <c r="BL234"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ErrorMessage="1" sqref="N2:N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Color" prompt="To select an optional edge color, right-click and select Select Color on the right-click menu." sqref="C3:C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Opacity" prompt="Enter an optional edge opacity between 0 (transparent) and 100 (opaque)." errorTitle="Invalid Edge Opacity" error="The optional edge opacity must be a whole number between 0 and 10." sqref="F3:F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showErrorMessage="1" promptTitle="Vertex 1 Name" prompt="Enter the name of the edge's first vertex." sqref="A3:A234"/>
    <dataValidation allowBlank="1" showInputMessage="1" showErrorMessage="1" promptTitle="Vertex 2 Name" prompt="Enter the name of the edge's second vertex." sqref="B3:B234"/>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4"/>
  </dataValidations>
  <hyperlinks>
    <hyperlink ref="R11" r:id="rId1" display="http://experientialcommunications.com/launching-a-corporate-mba-program/"/>
    <hyperlink ref="R12" r:id="rId2" display="http://experientialcommunications.com/launching-a-corporate-mba-program/"/>
    <hyperlink ref="R13" r:id="rId3" display="https://medium.com/@jurgenappelo/the-design-thinking-and-lean-startup-models-are-broken-here-is-the-innovation-vortex-43592a4414d"/>
    <hyperlink ref="R25" r:id="rId4" display="https://www.forbes.com/sites/forbeshumanresourcescouncil/2018/10/26/how-leaders-and-employees-should-harness-the-power-of-mentorship/"/>
    <hyperlink ref="R26" r:id="rId5" display="https://medium.com/@jurgenappelo/the-design-thinking-and-lean-startup-models-are-broken-here-is-the-innovation-vortex-43592a4414d"/>
    <hyperlink ref="R27" r:id="rId6" display="https://www.inc.com/jessica-stillman/want-to-learn-faster-make-your-life-more-unpredictable.html"/>
    <hyperlink ref="R28" r:id="rId7" display="http://experientialcommunications.com/launching-a-corporate-mba-program/"/>
    <hyperlink ref="R29" r:id="rId8" display="http://experientialcommunications.com/launching-a-corporate-mba-program/"/>
    <hyperlink ref="R31" r:id="rId9" display="https://www.forbes.com/sites/tomaspremuzic/2018/12/09/talent-not-gender-should-be-the-focus-of-leadership-selection-and-development-interventions/"/>
    <hyperlink ref="R32" r:id="rId10" display="https://medium.com/@jurgenappelo/the-design-thinking-and-lean-startup-models-are-broken-here-is-the-innovation-vortex-43592a4414d"/>
    <hyperlink ref="R34" r:id="rId11" display="https://lnkd.in/g3HFzdt"/>
    <hyperlink ref="R35" r:id="rId12" display="https://lnkd.in/gRfsJgR"/>
    <hyperlink ref="R36" r:id="rId13" display="https://lnkd.in/gRfsJgR"/>
    <hyperlink ref="R37" r:id="rId14" display="https://www.hult.edu/en/executive-education/events/learning-technologies-13-14-feb/"/>
    <hyperlink ref="R38" r:id="rId15" display="https://www.transportation.northwestern.edu/education/executive-education/"/>
    <hyperlink ref="R39" r:id="rId16" display="https://mailchi.mp/northwestern/compass-2019-01"/>
    <hyperlink ref="R40" r:id="rId17" display="https://mailchi.mp/northwestern/compass-2019-01"/>
    <hyperlink ref="R41" r:id="rId18" display="https://mailchi.mp/northwestern/compass-2019-01"/>
    <hyperlink ref="R42" r:id="rId19" display="https://www.transportation.northwestern.edu/education/executive-education/"/>
    <hyperlink ref="R43" r:id="rId20" display="https://mailchi.mp/northwestern/compass-2019-01"/>
    <hyperlink ref="R44" r:id="rId21" display="https://mailchi.mp/northwestern/compass-2019-01"/>
    <hyperlink ref="R45" r:id="rId22" display="https://mailchi.mp/northwestern/compass-2019-01"/>
    <hyperlink ref="R48" r:id="rId23" display="https://mailchi.mp/northwestern/compass-2019-01"/>
    <hyperlink ref="R49" r:id="rId24" display="https://www.forbes.com/sites/markmurphy/2019/01/27/are-you-managing-when-you-should-be-coaching-test-yourself-with-these-five-questions/"/>
    <hyperlink ref="R50" r:id="rId25" display="https://medium.com/@jurgenappelo/the-design-thinking-and-lean-startup-models-are-broken-here-is-the-innovation-vortex-43592a4414d"/>
    <hyperlink ref="R52" r:id="rId26" display="https://executive.edhec.edu/fr/blog/developper-leadership-humain-lere-digitalisation?utm_source=Twitter&amp;utm_medium=article&amp;utm_campaign=developper-leadership-humain-lere-digitalisation-2018-12-12"/>
    <hyperlink ref="R55" r:id="rId27" display="http://www.leadershipinstitute.co.uk/OpenProgrammes/AspiringLeadersProgramme/"/>
    <hyperlink ref="R57" r:id="rId28" display="https://www.hult.edu/en/executive-education/events/learning-technologies-13-14-feb/"/>
    <hyperlink ref="R58" r:id="rId29" display="https://www.marketplace.org/2019/02/06/world/why-are-bitcoin-atm-popular-deli-high-fees"/>
    <hyperlink ref="R68" r:id="rId30" display="https://www.hult.edu/en/executive-education/events/learning-technologies-13-14-feb/"/>
    <hyperlink ref="R70" r:id="rId31" display="https://www.forbes.com/sites/quora/2019/02/13/three-important-questions-that-can-help-you-unlock-extra-motivation-at-work/#e888ecb5ad0c"/>
    <hyperlink ref="R71" r:id="rId32" display="https://www.forbes.com/sites/quora/2019/02/13/three-important-questions-that-can-help-you-unlock-extra-motivation-at-work/#e888ecb5ad0c"/>
    <hyperlink ref="R72" r:id="rId33" display="https://www.forbes.com/sites/quora/2019/02/13/three-important-questions-that-can-help-you-unlock-extra-motivation-at-work/#e888ecb5ad0c"/>
    <hyperlink ref="R74" r:id="rId34" display="https://www.forbes.fr/management/et-si-nous-valorisions-linnovation-manageriale-au-plus-pres-du-terrain/"/>
    <hyperlink ref="R75" r:id="rId35" display="https://www.forbes.com/sites/markmurphy/2019/01/27/are-you-managing-when-you-should-be-coaching-test-yourself-with-these-five-questions/"/>
    <hyperlink ref="R77" r:id="rId36" display="https://www.forbes.com/sites/forbeshumanresourcescouncil/2018/10/26/how-leaders-and-employees-should-harness-the-power-of-mentorship/"/>
    <hyperlink ref="R78" r:id="rId37" display="https://medium.com/@jurgenappelo/the-design-thinking-and-lean-startup-models-are-broken-here-is-the-innovation-vortex-43592a4414d"/>
    <hyperlink ref="R83" r:id="rId38" display="http://po.st/scms/OrMCe04Lcp0lOFmbAka8Um6V2jAD7SYdZTjvhHbnYZ0lOA/VnoG1n"/>
    <hyperlink ref="R88" r:id="rId39" display="https://www.fongecif-idf.fr/la-transformation-des-heures-du-compte-personnel-de-formation-cpf-en-euros/"/>
    <hyperlink ref="R108" r:id="rId40" display="https://www.uniconexed.org/member-spotlight-paul-lambert-georgetown-university/?utm_source=twitter&amp;utm_medium=sasocial&amp;utm_campaign=unicon"/>
    <hyperlink ref="R109" r:id="rId41" display="https://www.uniconexed.org/members/university-notre-dame-mendoza/?utm_source=twitter&amp;utm_medium=sasocial&amp;utm_campaign=unicon"/>
    <hyperlink ref="R110" r:id="rId42" display="http://po.st/scms/OrMCe04Lcp0lOFmbAka8Um6V2jAD7SYdZTjvhHbnYZ0lOA/X0pav6"/>
    <hyperlink ref="R111" r:id="rId43" display="http://po.st/scms/OrMCe04Lcp0lOFmbAka8Um6V2jAD7SYdZTjvhHbnYZ0lOA/ywZxlV"/>
    <hyperlink ref="R112" r:id="rId44" display="https://www.forbes.com/sites/tomaspremuzic/2018/12/09/talent-not-gender-should-be-the-focus-of-leadership-selection-and-development-interventions/"/>
    <hyperlink ref="R113" r:id="rId45" display="http://info.essec.edu/20190216-RDS-JPO_01-Registration-news.html"/>
    <hyperlink ref="R114" r:id="rId46" display="http://info.essec.edu/20190216-RDS-JPO_01-Registration-news.html"/>
    <hyperlink ref="R115" r:id="rId47" display="http://info.essec.edu/20190216-RDS-JPO_01-Registration-news.html"/>
    <hyperlink ref="R125" r:id="rId48" display="https://twitter.com/essec/status/1094932813764313088"/>
    <hyperlink ref="R129" r:id="rId49" display="https://www.forbes.fr/management/et-si-nous-valorisions-linnovation-manageriale-au-plus-pres-du-terrain/"/>
    <hyperlink ref="R130" r:id="rId50" display="https://blog.som.cranfield.ac.uk/execdev/never-stop-learning?utm_campaign=CCED%20L%26D%20Content&amp;utm_content=83821067&amp;utm_medium=social&amp;utm_source=twitter&amp;hss_channel=tw-35074809"/>
    <hyperlink ref="R131" r:id="rId51" display="https://www.moncompteactivite.gouv.fr/cpa-public/mes-droits-formation/mon-cpf-compte-personnel-de-formation/consulter-mes-droits-cpf"/>
    <hyperlink ref="R132" r:id="rId52" display="https://www.fongecif-idf.fr/telechargement-dossiers-cpf-de-transition/"/>
    <hyperlink ref="R134" r:id="rId53" display="https://www.hult.edu/en/executive-education/events/learning-technologies-13-14-feb/"/>
    <hyperlink ref="R135" r:id="rId54" display="https://www.hult.edu/en/executive-education/events/learning-technologies-13-14-feb/"/>
    <hyperlink ref="R136" r:id="rId55" display="https://www.hult.edu/en/executive-education/insights/Learning-in-a-virtual-world/"/>
    <hyperlink ref="R139" r:id="rId56" display="https://www.ieseg.fr/en/news/ieseg-partners-with-luiss-business-school/"/>
    <hyperlink ref="R140" r:id="rId57" display="https://www.ieseg.fr/news/interview-deux-diplomes-executive-mba/"/>
    <hyperlink ref="R141" r:id="rId58" display="http://po.st/scms/OrMCe04Lcp0lOFmbAka8Um6V2jAD7SYdZTjvhHbnYZ0lOA/ywZxlV"/>
    <hyperlink ref="R142" r:id="rId59" display="https://www.inc.com/jessica-stillman/want-to-learn-faster-make-your-life-more-unpredictable.html"/>
    <hyperlink ref="R143" r:id="rId60" display="https://medium.com/@jurgenappelo/the-design-thinking-and-lean-startup-models-are-broken-here-is-the-innovation-vortex-43592a4414d"/>
    <hyperlink ref="R144" r:id="rId61" display="https://www.entrepreneur.com/article/321323"/>
    <hyperlink ref="R145" r:id="rId62" display="https://reforme.centre-inffo.fr/compte-personnel-de-formation-cpf/compte-personnel-de-formation-cpf-lanalyse-juridique/le-projet-de-transition-professionnelle-operationnel-depuis-le-1er-janvier/"/>
    <hyperlink ref="R146" r:id="rId63" display="https://www.moncompteactivite.gouv.fr/cpa-public/mes-droits-formation/mon-cpf-compte-personnel-de-formation/consulter-mes-droits-cpf"/>
    <hyperlink ref="R147" r:id="rId64" display="https://reforme.centre-inffo.fr/apprentissage/apprentissage-lanalyse-juridique/competences-professionnelles-exigees-des-maitres-dapprentissage-et-mediation-en-matiere-dapprentissage-dans-le-secteur-public-non-industriel-et-commercial-publication-du-decret/"/>
    <hyperlink ref="R148" r:id="rId65" display="https://www.forbes.com/sites/forbeshumanresourcescouncil/2018/10/26/how-leaders-and-employees-should-harness-the-power-of-mentorship/"/>
    <hyperlink ref="R149" r:id="rId66" display="https://www.forbes.com/sites/tomaspremuzic/2018/12/09/talent-not-gender-should-be-the-focus-of-leadership-selection-and-development-interventions/"/>
    <hyperlink ref="R150" r:id="rId67" display="https://www.lesechos.fr/thema/0600607642505-les-cac-veulent-mettre-des-chiffres-sur-le-risque-cyber-des-tpepme-2242113.php"/>
    <hyperlink ref="R151" r:id="rId68" display="https://www.hrbartender.com/2019/leadership-and-management/employees-success-looks-like/"/>
    <hyperlink ref="R152" r:id="rId69" display="https://www.forbes.com/sites/forbeshumanresourcescouncil/2019/01/18/big-data-better-hiring-10-ways-hr-can-use-analytics-to-find-the-perfect-employee/"/>
    <hyperlink ref="R153" r:id="rId70" display="https://www.fongecif-idf.fr/la-transformation-des-heures-du-compte-personnel-de-formation-cpf-en-euros/"/>
    <hyperlink ref="R154" r:id="rId71" display="https://www.hrzone.com/talent/development/what-really-happens-in-leadership-coaching-sessions"/>
    <hyperlink ref="R155" r:id="rId72" display="https://www.forbes.com/sites/markmurphy/2019/01/27/are-you-managing-when-you-should-be-coaching-test-yourself-with-these-five-questions/"/>
    <hyperlink ref="R156" r:id="rId73" display="https://poetsandquants.com/2019/02/11/a-new-way-to-rank-business-schools/"/>
    <hyperlink ref="R157" r:id="rId74" display="https://fr.coursera.org/learn/innovation-manageriale"/>
    <hyperlink ref="R158" r:id="rId75" display="https://www.forbes.fr/management/et-si-nous-valorisions-linnovation-manageriale-au-plus-pres-du-terrain/"/>
    <hyperlink ref="R159" r:id="rId76" display="https://reforme.centre-inffo.fr/operateurs-de-competences/les-operateurs-de-competences-se-preparent-a-leurs-nouvelles-missions/"/>
    <hyperlink ref="R160" r:id="rId77" display="https://www.lesechos.fr/economie-france/social/0600698850017-le-chomage-en-net-recul-au-quatrieme-trimestre-2244822.php"/>
    <hyperlink ref="R161" r:id="rId78" display="https://www.lesechos.fr/idees-debats/cercle/0600692740703-efficacite-de-la-formation-professionnelle-la-grande-inconnue-2245216.php"/>
    <hyperlink ref="R162" r:id="rId79" display="https://www.opcalia.com/collecte-2019-formation-professionnelle-apprentissage"/>
    <hyperlink ref="R163" r:id="rId80" display="https://www.fongecif-idf.fr/telechargement-dossiers-cpf-de-transition/"/>
    <hyperlink ref="R164" r:id="rId81" display="https://blog.clearcompany.com/employee-development-reasons-you-should-invest"/>
    <hyperlink ref="R165" r:id="rId82" display="https://www.fastcompany.com/90302603/this-is-how-you-keep-your-most-ambitious-employees-from-leaving"/>
    <hyperlink ref="R166" r:id="rId83" display="http://po.st/scms/OrMCe04Lcp0lOFmbAka8Um6V2jAD7SYdZTjvhHbnYZ0lOA/aWGUUv"/>
    <hyperlink ref="R167" r:id="rId84" display="http://po.st/scms/OrMCe04Lcp0lOFmbAka8Um6V2jAD7SYdZTjvhHbnYZ0lOA/zsi22L"/>
    <hyperlink ref="R168" r:id="rId85" display="http://po.st/scms/OrMCe04Lcp0lOFmbAka8Um6V2jAD7SYdZTjvhHbnYZ0lOA/5abuOZ"/>
    <hyperlink ref="R169" r:id="rId86" display="http://po.st/scms/OrMCe04Lcp0lOFmbAka8Um6V2jAD7SYdZTjvhHbnYZ0lOA/vMxWyX"/>
    <hyperlink ref="R170" r:id="rId87" display="http://po.st/scms/OrMCe04Lcp0lOFmbAka8Um6V2jAD7SYdZTjvhHbnYZ0lOA/wDGq9c"/>
    <hyperlink ref="R171" r:id="rId88" display="http://po.st/scms/OrMCe04Lcp0lOFmbAka8Um6V2jAD7SYdZTjvhHbnYZ0lOA/fBSWq4"/>
    <hyperlink ref="R172" r:id="rId89" display="http://po.st/scms/OrMCe04Lcp0lOFmbAka8Um6V2jAD7SYdZTjvhHbnYZ0lOA/EmjOcB"/>
    <hyperlink ref="R173" r:id="rId90" display="http://po.st/scms/OrMCe04Lcp0lOFmbAka8Um6V2jAD7SYdZTjvhHbnYZ0lOA/PTidxs"/>
    <hyperlink ref="R174" r:id="rId91" display="http://po.st/scms/OrMCe04Lcp0lOFmbAka8Um6V2jAD7SYdZTjvhHbnYZ0lOA/KQBicW"/>
    <hyperlink ref="R175" r:id="rId92" display="http://po.st/scms/OrMCe04Lcp0lOFmbAka8Um6V2jAD7SYdZTjvhHbnYZ0lOA/CEsm9W"/>
    <hyperlink ref="R176" r:id="rId93" display="http://po.st/scms/OrMCe04Lcp0lOFmbAka8Um6V2jAD7SYdZTjvhHbnYZ0lOA/xgkJga"/>
    <hyperlink ref="R177" r:id="rId94" display="http://po.st/scms/OrMCe04Lcp0lOFmbAka8Um6V2jAD7SYdZTjvhHbnYZ0lOA/EgQw6K"/>
    <hyperlink ref="R178" r:id="rId95" display="http://po.st/scms/OrMCe04Lcp0lOFmbAka8Um6V2jAD7SYdZTjvhHbnYZ0lOA/2y9BUl"/>
    <hyperlink ref="R179" r:id="rId96" display="http://po.st/scms/OrMCe04Lcp0lOFmbAka8Um6V2jAD7SYdZTjvhHbnYZ0lOA/S2GX6y"/>
    <hyperlink ref="R180" r:id="rId97" display="http://po.st/scms/OrMCe04Lcp0lOFmbAka8Um6V2jAD7SYdZTjvhHbnYZ0lOA/ywZxlV"/>
    <hyperlink ref="R181" r:id="rId98" display="http://po.st/scms/OrMCe04Lcp0lOFmbAka8Um6V2jAD7SYdZTjvhHbnYZ0lOA/h11hpC"/>
    <hyperlink ref="R182" r:id="rId99" display="http://po.st/scms/OrMCe04Lcp0lOFmbAka8Um6V2jAD7SYdZTjvhHbnYZ0lOA/JKv6D5"/>
    <hyperlink ref="R183" r:id="rId100" display="http://po.st/scms/OrMCe04Lcp0lOFmbAka8Um6V2jAD7SYdZTjvhHbnYZ0lOA/lJkaal"/>
    <hyperlink ref="R184" r:id="rId101" display="http://po.st/scms/OrMCe04Lcp0lOFmbAka8Um6V2jAD7SYdZTjvhHbnYZ0lOA/bYuhRq"/>
    <hyperlink ref="R185" r:id="rId102" display="http://po.st/scms/OrMCe04Lcp0lOFmbAka8Um6V2jAD7SYdZTjvhHbnYZ0lOA/8CtzuY"/>
    <hyperlink ref="R186" r:id="rId103" display="http://po.st/scms/OrMCe04Lcp0lOFmbAka8Um6V2jAD7SYdZTjvhHbnYZ0lOA/X0pav6"/>
    <hyperlink ref="R187" r:id="rId104" display="http://po.st/scms/OrMCe04Lcp0lOFmbAka8Um6V2jAD7SYdZTjvhHbnYZ0lOA/m5C954"/>
    <hyperlink ref="R188" r:id="rId105" display="http://po.st/scms/OrMCe04Lcp0lOFmbAka8Um6V2jAD7SYdZTjvhHbnYZ0lOA/BulKeB"/>
    <hyperlink ref="R189" r:id="rId106" display="http://po.st/scms/OrMCe04Lcp0lOFmbAka8Um6V2jAD7SYdZTjvhHbnYZ0lOA/48m0bX"/>
    <hyperlink ref="R190" r:id="rId107" display="http://po.st/scms/OrMCe04Lcp0lOFmbAka8Um6V2jAD7SYdZTjvhHbnYZ0lOA/uzZ58c"/>
    <hyperlink ref="R191" r:id="rId108" display="http://po.st/scms/OrMCe04Lcp0lOFmbAka8Um6V2jAD7SYdZTjvhHbnYZ0lOA/2o05bV"/>
    <hyperlink ref="R192" r:id="rId109" display="http://po.st/scms/OrMCe04Lcp0lOFmbAka8Um6V2jAD7SYdZTjvhHbnYZ0lOA/tXic7Z"/>
    <hyperlink ref="R193" r:id="rId110" display="http://po.st/scms/OrMCe04Lcp0lOFmbAka8Um6V2jAD7SYdZTjvhHbnYZ0lOA/oOMlJU"/>
    <hyperlink ref="R194" r:id="rId111" display="http://po.st/scms/OrMCe04Lcp0lOFmbAka8Um6V2jAD7SYdZTjvhHbnYZ0lOA/YNooyx"/>
    <hyperlink ref="R195" r:id="rId112" display="http://po.st/scms/OrMCe04Lcp0lOFmbAka8Um6V2jAD7SYdZTjvhHbnYZ0lOA/yToQ87"/>
    <hyperlink ref="R196" r:id="rId113" display="http://po.st/scms/OrMCe04Lcp0lOFmbAka8Um6V2jAD7SYdZTjvhHbnYZ0lOA/m0I6yg"/>
    <hyperlink ref="R197" r:id="rId114" display="http://po.st/scms/OrMCe04Lcp0lOFmbAka8Um6V2jAD7SYdZTjvhHbnYZ0lOA/GVlnus"/>
    <hyperlink ref="R198" r:id="rId115" display="http://po.st/scms/OrMCe04Lcp0lOFmbAka8Um6V2jAD7SYdZTjvhHbnYZ0lOA/enr05H"/>
    <hyperlink ref="R199" r:id="rId116" display="http://po.st/scms/OrMCe04Lcp0lOFmbAka8Um6V2jAD7SYdZTjvhHbnYZ0lOA/rpBS2c"/>
    <hyperlink ref="R200" r:id="rId117" display="http://po.st/scms/OrMCe04Lcp0lOFmbAka8Um6V2jAD7SYdZTjvhHbnYZ0lOA/VctnC4"/>
    <hyperlink ref="R201" r:id="rId118" display="http://po.st/scms/OrMCe04Lcp0lOFmbAka8Um6V2jAD7SYdZTjvhHbnYZ0lOA/ZMP8Fc"/>
    <hyperlink ref="R202" r:id="rId119" display="http://po.st/scms/OrMCe04Lcp0lOFmbAka8Um6V2jAD7SYdZTjvhHbnYZ0lOA/Spm4lM"/>
    <hyperlink ref="R203" r:id="rId120" display="http://po.st/scms/OrMCe04Lcp0lOFmbAka8Um6V2jAD7SYdZTjvhHbnYZ0lOA/vpxDwS"/>
    <hyperlink ref="R204" r:id="rId121" display="http://po.st/scms/OrMCe04Lcp0lOFmbAka8Um6V2jAD7SYdZTjvhHbnYZ0lOA/cYfhk4"/>
    <hyperlink ref="R205" r:id="rId122" display="http://po.st/scms/OrMCe04Lcp0lOFmbAka8Um6V2jAD7SYdZTjvhHbnYZ0lOA/JbGhDG"/>
    <hyperlink ref="R206" r:id="rId123" display="http://po.st/scms/OrMCe04Lcp0lOFmbAka8Um6V2jAD7SYdZTjvhHbnYZ0lOA/NFRm9y"/>
    <hyperlink ref="R207" r:id="rId124" display="http://po.st/scms/OrMCe04Lcp0lOFmbAka8Um6V2jAD7SYdZTjvhHbnYZ0lOA/9YQ3xC"/>
    <hyperlink ref="R208" r:id="rId125" display="http://po.st/scms/OrMCe04Lcp0lOFmbAka8Um6V2jAD7SYdZTjvhHbnYZ0lOA/KmfldU"/>
    <hyperlink ref="R209" r:id="rId126" display="http://po.st/scms/OrMCe04Lcp0lOFmbAka8Um6V2jAD7SYdZTjvhHbnYZ0lOA/3q7aZp"/>
    <hyperlink ref="R210" r:id="rId127" display="http://po.st/scms/OrMCe04Lcp0lOFmbAka8Um6V2jAD7SYdZTjvhHbnYZ0lOA/f0EIGR"/>
    <hyperlink ref="R211" r:id="rId128" display="http://po.st/scms/OrMCe04Lcp0lOFmbAka8Um6V2jAD7SYdZTjvhHbnYZ0lOA/nCi4aP"/>
    <hyperlink ref="R212" r:id="rId129" display="http://po.st/scms/OrMCe04Lcp0lOFmbAka8Um6V2jAD7SYdZTjvhHbnYZ0lOA/MhjWaE"/>
    <hyperlink ref="R213" r:id="rId130" display="http://po.st/scms/OrMCe04Lcp0lOFmbAka8Um6V2jAD7SYdZTjvhHbnYZ0lOA/FyF2iH"/>
    <hyperlink ref="R214" r:id="rId131" display="http://po.st/scms/OrMCe04Lcp0lOFmbAka8Um6V2jAD7SYdZTjvhHbnYZ0lOA/wVvTdL"/>
    <hyperlink ref="R215" r:id="rId132" display="http://po.st/scms/OrMCe04Lcp0lOFmbAka8Um6V2jAD7SYdZTjvhHbnYZ0lOA/F8sXWU"/>
    <hyperlink ref="R216" r:id="rId133" display="http://po.st/scms/OrMCe04Lcp0lOFmbAka8Um6V2jAD7SYdZTjvhHbnYZ0lOA/r5OiYG"/>
    <hyperlink ref="R217" r:id="rId134" display="http://po.st/scms/OrMCe04Lcp0lOFmbAka8Um6V2jAD7SYdZTjvhHbnYZ0lOA/hmJFJU"/>
    <hyperlink ref="R218" r:id="rId135" display="http://po.st/scms/OrMCe04Lcp0lOFmbAka8Um6V2jAD7SYdZTjvhHbnYZ0lOA/VnoG1n"/>
    <hyperlink ref="R219" r:id="rId136" display="http://po.st/scms/OrMCe04Lcp0lOFmbAka8Um6V2jAD7SYdZTjvhHbnYZ0lOA/0Jvk3e"/>
    <hyperlink ref="R220" r:id="rId137" display="http://po.st/scms/OrMCe04Lcp0lOFmbAka8Um6V2jAD7SYdZTjvhHbnYZ0lOA/k5b9yF"/>
    <hyperlink ref="R221" r:id="rId138" display="http://po.st/scms/OrMCe04Lcp0lOFmbAka8Um6V2jAD7SYdZTjvhHbnYZ0lOA/oC7D4N"/>
    <hyperlink ref="R222" r:id="rId139" display="http://po.st/scms/OrMCe04Lcp0lOFmbAka8Um6V2jAD7SYdZTjvhHbnYZ0lOA/Do9wCY"/>
    <hyperlink ref="R223" r:id="rId140" display="http://po.st/scms/OrMCe04Lcp0lOFmbAka8Um6V2jAD7SYdZTjvhHbnYZ0lOA/Bky4cF"/>
    <hyperlink ref="R224" r:id="rId141" display="http://po.st/scms/OrMCe04Lcp0lOFmbAka8Um6V2jAD7SYdZTjvhHbnYZ0lOA/Glhu58"/>
    <hyperlink ref="R225" r:id="rId142" display="http://po.st/scms/OrMCe04Lcp0lOFmbAka8Um6V2jAD7SYdZTjvhHbnYZ0lOA/ywZxlV"/>
    <hyperlink ref="R226" r:id="rId143" display="http://po.st/scms/OrMCe04Lcp0lOFmbAka8Um6V2jAD7SYdZTjvhHbnYZ0lOA/cPFCVE"/>
    <hyperlink ref="R227" r:id="rId144" display="http://po.st/scms/OrMCe04Lcp0lOFmbAka8Um6V2jAD7SYdZTjvhHbnYZ0lOA/Sc47zA"/>
    <hyperlink ref="R228" r:id="rId145" display="http://po.st/scms/OrMCe04Lcp0lOFmbAka8Um6V2jAD7SYdZTjvhHbnYZ0lOA/qUKuG8"/>
    <hyperlink ref="R229" r:id="rId146" display="http://po.st/scms/OrMCe04Lcp0lOFmbAka8Um6V2jAD7SYdZTjvhHbnYZ0lOA/2uWEKM"/>
    <hyperlink ref="R230" r:id="rId147" display="http://po.st/scms/OrMCe04Lcp0lOFmbAka8Um6V2jAD7SYdZTjvhHbnYZ0lOA/uYzCXH"/>
    <hyperlink ref="R231" r:id="rId148" display="http://po.st/scms/OrMCe04Lcp0lOFmbAka8Um6V2jAD7SYdZTjvhHbnYZ0lOA/LVJl2C"/>
    <hyperlink ref="R232" r:id="rId149" display="http://po.st/scms/OrMCe04Lcp0lOFmbAka8Um6V2jAD7SYdZTjvhHbnYZ0lOA/XDrBPh"/>
    <hyperlink ref="R233" r:id="rId150" display="http://po.st/scms/OrMCe04Lcp0lOFmbAka8Um6V2jAD7SYdZTjvhHbnYZ0lOA/HPHyKy"/>
    <hyperlink ref="R234" r:id="rId151" display="http://po.st/scms/OrMCe04Lcp0lOFmbAka8Um6V2jAD7SYdZTjvhHbnYZ0lOA/rY1w2D"/>
    <hyperlink ref="U3" r:id="rId152" display="https://pbs.twimg.com/media/Dyr_EzXV4AMz1EQ.jpg"/>
    <hyperlink ref="U4" r:id="rId153" display="https://pbs.twimg.com/media/Dyr_EzXV4AMz1EQ.jpg"/>
    <hyperlink ref="U5" r:id="rId154" display="https://pbs.twimg.com/media/Dyr_EzXV4AMz1EQ.jpg"/>
    <hyperlink ref="U6" r:id="rId155" display="https://pbs.twimg.com/media/Dyr_EzXV4AMz1EQ.jpg"/>
    <hyperlink ref="U7" r:id="rId156" display="https://pbs.twimg.com/media/Dyr_EzXV4AMz1EQ.jpg"/>
    <hyperlink ref="U8" r:id="rId157" display="https://pbs.twimg.com/media/Dyr_EzXV4AMz1EQ.jpg"/>
    <hyperlink ref="U9" r:id="rId158" display="https://pbs.twimg.com/media/Dyr_EzXV4AMz1EQ.jpg"/>
    <hyperlink ref="U15" r:id="rId159" display="https://pbs.twimg.com/media/DywWujfV4AAfxGW.jpg"/>
    <hyperlink ref="U17" r:id="rId160" display="https://pbs.twimg.com/media/DywWujfV4AAfxGW.jpg"/>
    <hyperlink ref="U19" r:id="rId161" display="https://pbs.twimg.com/media/DywWujfV4AAfxGW.jpg"/>
    <hyperlink ref="U22" r:id="rId162" display="https://pbs.twimg.com/ext_tw_video_thumb/1093444964401455104/pu/img/loRb8OM6lYag6EQN.jpg"/>
    <hyperlink ref="U29" r:id="rId163" display="https://pbs.twimg.com/media/Dy59wQBU8AA_L_a.jpg"/>
    <hyperlink ref="U39" r:id="rId164" display="https://pbs.twimg.com/media/DzKU8yTWoAUbT7v.jpg"/>
    <hyperlink ref="U43" r:id="rId165" display="https://pbs.twimg.com/media/DzKU8yTWoAUbT7v.jpg"/>
    <hyperlink ref="U51" r:id="rId166" display="https://pbs.twimg.com/ext_tw_video_thumb/1095612723822542849/pu/img/B4VmNfQns6yzHzyh.jpg"/>
    <hyperlink ref="U52" r:id="rId167" display="https://pbs.twimg.com/media/DzHek3BXQAA7ygT.jpg"/>
    <hyperlink ref="U53" r:id="rId168" display="https://pbs.twimg.com/ext_tw_video_thumb/1095612723822542849/pu/img/B4VmNfQns6yzHzyh.jpg"/>
    <hyperlink ref="U54" r:id="rId169" display="https://pbs.twimg.com/ext_tw_video_thumb/1095612723822542849/pu/img/B4VmNfQns6yzHzyh.jpg"/>
    <hyperlink ref="U55" r:id="rId170" display="https://pbs.twimg.com/media/DzRx2CEWoAACVyT.jpg"/>
    <hyperlink ref="U62" r:id="rId171" display="https://pbs.twimg.com/media/DzTyxTVX0AApbg8.jpg"/>
    <hyperlink ref="U64" r:id="rId172" display="https://pbs.twimg.com/media/DzTyxTVX0AApbg8.jpg"/>
    <hyperlink ref="U65" r:id="rId173" display="https://pbs.twimg.com/media/DzUajt1VYAENpK8.jpg"/>
    <hyperlink ref="U95" r:id="rId174" display="https://pbs.twimg.com/media/Dzg-j1AX0AAFurA.jpg"/>
    <hyperlink ref="U98" r:id="rId175" display="https://pbs.twimg.com/media/Dzg9q1LWoAAEqWo.jpg"/>
    <hyperlink ref="U105" r:id="rId176" display="https://pbs.twimg.com/media/DzhrlWVX0AAaj66.jpg"/>
    <hyperlink ref="U108" r:id="rId177" display="https://pbs.twimg.com/media/DzdjVw5W0AABgFF.png"/>
    <hyperlink ref="U109" r:id="rId178" display="https://pbs.twimg.com/media/Dzis9MjWkAAvfjU.png"/>
    <hyperlink ref="U113" r:id="rId179" display="https://pbs.twimg.com/media/DyFOo3CWsAIfqIO.jpg"/>
    <hyperlink ref="U114" r:id="rId180" display="https://pbs.twimg.com/media/DyFTsLqWsAIBiVR.jpg"/>
    <hyperlink ref="U115" r:id="rId181" display="https://pbs.twimg.com/media/DyFaefgXgAAvS-r.jpg"/>
    <hyperlink ref="U116" r:id="rId182" display="https://pbs.twimg.com/media/DzgqUt0WwAAXYT6.jpg"/>
    <hyperlink ref="U117" r:id="rId183" display="https://pbs.twimg.com/media/Dzg-Bn3XcAEqvzz.jpg"/>
    <hyperlink ref="U118" r:id="rId184" display="https://pbs.twimg.com/media/DzhBmOOWwAEBiIC.jpg"/>
    <hyperlink ref="U119" r:id="rId185" display="https://pbs.twimg.com/media/DzhGJz6W0AA6nXu.jpg"/>
    <hyperlink ref="U120" r:id="rId186" display="https://pbs.twimg.com/media/DzhPgQ4XcAA79Yu.jpg"/>
    <hyperlink ref="U121" r:id="rId187" display="https://pbs.twimg.com/media/DzhRoKlWwAATtEg.jpg"/>
    <hyperlink ref="U122" r:id="rId188" display="https://pbs.twimg.com/media/Dzhq2dEWkAAvoS1.jpg"/>
    <hyperlink ref="U123" r:id="rId189" display="https://pbs.twimg.com/media/Dzh2hSJW0AE8v47.jpg"/>
    <hyperlink ref="U124" r:id="rId190" display="https://pbs.twimg.com/media/DziAc9iWkAESrPi.jpg"/>
    <hyperlink ref="U131" r:id="rId191" display="https://pbs.twimg.com/media/Dys12NOX4AApwjN.jpg"/>
    <hyperlink ref="U133" r:id="rId192" display="https://pbs.twimg.com/media/DytkDZSX0AA8seT.jpg"/>
    <hyperlink ref="U134" r:id="rId193" display="https://pbs.twimg.com/media/DzOJeSXWwAEG8PW.jpg"/>
    <hyperlink ref="U135" r:id="rId194" display="https://pbs.twimg.com/media/DzXSCNHXQAAzpRo.jpg"/>
    <hyperlink ref="U137" r:id="rId195" display="https://pbs.twimg.com/ext_tw_video_thumb/1093444964401455104/pu/img/loRb8OM6lYag6EQN.jpg"/>
    <hyperlink ref="U139" r:id="rId196" display="https://pbs.twimg.com/media/Dyy9Bf-XcAA6KrA.jpg"/>
    <hyperlink ref="U140" r:id="rId197" display="https://pbs.twimg.com/media/Dzx7jZNXgAItg4s.png"/>
    <hyperlink ref="U142" r:id="rId198" display="https://pbs.twimg.com/media/DynsQJrU8AIyS4a.jpg"/>
    <hyperlink ref="U143" r:id="rId199" display="https://pbs.twimg.com/media/DyqDU7KWoAEkgPR.jpg"/>
    <hyperlink ref="U144" r:id="rId200" display="https://pbs.twimg.com/media/DyKqj4eW0AE_iYm.jpg"/>
    <hyperlink ref="U145" r:id="rId201" display="https://pbs.twimg.com/media/Dx-fh9WXcAA9vVX.jpg"/>
    <hyperlink ref="U146" r:id="rId202" display="https://pbs.twimg.com/media/Dys12NOX4AApwjN.jpg"/>
    <hyperlink ref="U148" r:id="rId203" display="https://pbs.twimg.com/media/Dy0Wf1FW0AArHWs.jpg"/>
    <hyperlink ref="U149" r:id="rId204" display="https://pbs.twimg.com/media/Dy3JBg4WsAAbeUZ.jpg"/>
    <hyperlink ref="U150" r:id="rId205" display="https://pbs.twimg.com/media/Dy5gFo1WwAAszFv.jpg"/>
    <hyperlink ref="U151" r:id="rId206" display="https://pbs.twimg.com/media/DzGly3IWwAEA8rc.jpg"/>
    <hyperlink ref="U152" r:id="rId207" display="https://pbs.twimg.com/media/DzI83PCWkAEPPce.jpg"/>
    <hyperlink ref="U153" r:id="rId208" display="https://pbs.twimg.com/media/DzLvY8oWkAA8koZ.jpg"/>
    <hyperlink ref="U155" r:id="rId209" display="https://pbs.twimg.com/media/DzQ4-EZW0AMOqP8.jpg"/>
    <hyperlink ref="U156" r:id="rId210" display="https://pbs.twimg.com/media/DzTQCyNX0AEjB4a.jpg"/>
    <hyperlink ref="U158" r:id="rId211" display="https://pbs.twimg.com/media/DzWCkPgXcAA4Nus.jpg"/>
    <hyperlink ref="U159" r:id="rId212" display="https://pbs.twimg.com/media/DzYZ3jJXQAA5YQG.jpg"/>
    <hyperlink ref="U160" r:id="rId213" display="https://pbs.twimg.com/media/Dzd85lOWsAAIO18.jpg"/>
    <hyperlink ref="U161" r:id="rId214" display="https://pbs.twimg.com/media/Dzqo7JcWsAIkEZB.jpg"/>
    <hyperlink ref="U163" r:id="rId215" display="https://pbs.twimg.com/media/Dzvyg_0XgAAgaFc.jpg"/>
    <hyperlink ref="U164" r:id="rId216" display="https://pbs.twimg.com/media/DzxE60gW0AAmL-E.jpg"/>
    <hyperlink ref="U165" r:id="rId217" display="https://pbs.twimg.com/media/DzyJlCCXgAABdWH.jpg"/>
    <hyperlink ref="V3" r:id="rId218" display="https://pbs.twimg.com/media/Dyr_EzXV4AMz1EQ.jpg"/>
    <hyperlink ref="V4" r:id="rId219" display="https://pbs.twimg.com/media/Dyr_EzXV4AMz1EQ.jpg"/>
    <hyperlink ref="V5" r:id="rId220" display="https://pbs.twimg.com/media/Dyr_EzXV4AMz1EQ.jpg"/>
    <hyperlink ref="V6" r:id="rId221" display="https://pbs.twimg.com/media/Dyr_EzXV4AMz1EQ.jpg"/>
    <hyperlink ref="V7" r:id="rId222" display="https://pbs.twimg.com/media/Dyr_EzXV4AMz1EQ.jpg"/>
    <hyperlink ref="V8" r:id="rId223" display="https://pbs.twimg.com/media/Dyr_EzXV4AMz1EQ.jpg"/>
    <hyperlink ref="V9" r:id="rId224" display="https://pbs.twimg.com/media/Dyr_EzXV4AMz1EQ.jpg"/>
    <hyperlink ref="V10" r:id="rId225" display="http://pbs.twimg.com/profile_images/1071153407644364800/c9SmllZn_normal.jpg"/>
    <hyperlink ref="V11" r:id="rId226" display="http://pbs.twimg.com/profile_images/2160199293/Logo_Small_normal.jpg"/>
    <hyperlink ref="V12" r:id="rId227" display="http://pbs.twimg.com/profile_images/2160199293/Logo_Small_normal.jpg"/>
    <hyperlink ref="V13" r:id="rId228" display="http://pbs.twimg.com/profile_images/456736728544317440/xO4qBpuS_normal.jpeg"/>
    <hyperlink ref="V14" r:id="rId229" display="http://pbs.twimg.com/profile_images/696974100040970240/FNZzko2F_normal.jpg"/>
    <hyperlink ref="V15" r:id="rId230" display="https://pbs.twimg.com/media/DywWujfV4AAfxGW.jpg"/>
    <hyperlink ref="V16" r:id="rId231" display="http://pbs.twimg.com/profile_images/1024403733713756160/zfyW9SAJ_normal.jpg"/>
    <hyperlink ref="V17" r:id="rId232" display="https://pbs.twimg.com/media/DywWujfV4AAfxGW.jpg"/>
    <hyperlink ref="V18" r:id="rId233" display="http://pbs.twimg.com/profile_images/1024403733713756160/zfyW9SAJ_normal.jpg"/>
    <hyperlink ref="V19" r:id="rId234" display="https://pbs.twimg.com/media/DywWujfV4AAfxGW.jpg"/>
    <hyperlink ref="V20" r:id="rId235" display="http://pbs.twimg.com/profile_images/1024403733713756160/zfyW9SAJ_normal.jpg"/>
    <hyperlink ref="V21" r:id="rId236" display="http://pbs.twimg.com/profile_images/1024403733713756160/zfyW9SAJ_normal.jpg"/>
    <hyperlink ref="V22" r:id="rId237" display="https://pbs.twimg.com/ext_tw_video_thumb/1093444964401455104/pu/img/loRb8OM6lYag6EQN.jpg"/>
    <hyperlink ref="V23" r:id="rId238" display="http://pbs.twimg.com/profile_images/676775321325191171/CmGKYzkP_normal.jpg"/>
    <hyperlink ref="V24" r:id="rId239" display="http://pbs.twimg.com/profile_images/1093469252726738945/DHf_yrPH_normal.jpg"/>
    <hyperlink ref="V25" r:id="rId240" display="http://pbs.twimg.com/profile_images/555513944383553536/p7lZEXh1_normal.jpeg"/>
    <hyperlink ref="V26" r:id="rId241" display="http://pbs.twimg.com/profile_images/555513944383553536/p7lZEXh1_normal.jpeg"/>
    <hyperlink ref="V27" r:id="rId242" display="http://pbs.twimg.com/profile_images/555513944383553536/p7lZEXh1_normal.jpeg"/>
    <hyperlink ref="V28" r:id="rId243" display="http://pbs.twimg.com/profile_images/588500113007333379/rdvSwfWO_normal.jpg"/>
    <hyperlink ref="V29" r:id="rId244" display="https://pbs.twimg.com/media/Dy59wQBU8AA_L_a.jpg"/>
    <hyperlink ref="V30" r:id="rId245" display="http://pbs.twimg.com/profile_images/718718334468894720/hCl7Apn-_normal.jpg"/>
    <hyperlink ref="V31" r:id="rId246" display="http://pbs.twimg.com/profile_images/698438604490670080/u1HGGFZx_normal.jpg"/>
    <hyperlink ref="V32" r:id="rId247" display="http://pbs.twimg.com/profile_images/1059055500745162752/7Q56zuxa_normal.jpg"/>
    <hyperlink ref="V33" r:id="rId248" display="http://pbs.twimg.com/profile_images/1205952780/Bruce2007-125Pixel_normal.jpg"/>
    <hyperlink ref="V34" r:id="rId249" display="http://pbs.twimg.com/profile_images/500819329/head_normal.jpg"/>
    <hyperlink ref="V35" r:id="rId250" display="http://pbs.twimg.com/profile_images/500819329/head_normal.jpg"/>
    <hyperlink ref="V36" r:id="rId251" display="http://pbs.twimg.com/profile_images/1688746030/LT2012nodate180x180_normal.jpg"/>
    <hyperlink ref="V37" r:id="rId252" display="http://pbs.twimg.com/profile_images/1688746030/LT2012nodate180x180_normal.jpg"/>
    <hyperlink ref="V38" r:id="rId253" display="http://pbs.twimg.com/profile_images/714888966789537795/ohH-U9hl_normal.jpg"/>
    <hyperlink ref="V39" r:id="rId254" display="https://pbs.twimg.com/media/DzKU8yTWoAUbT7v.jpg"/>
    <hyperlink ref="V40" r:id="rId255" display="http://pbs.twimg.com/profile_images/714888966789537795/ohH-U9hl_normal.jpg"/>
    <hyperlink ref="V41" r:id="rId256" display="http://pbs.twimg.com/profile_images/677737251158274048/4FuLIToI_normal.jpg"/>
    <hyperlink ref="V42" r:id="rId257" display="http://pbs.twimg.com/profile_images/714888966789537795/ohH-U9hl_normal.jpg"/>
    <hyperlink ref="V43" r:id="rId258" display="https://pbs.twimg.com/media/DzKU8yTWoAUbT7v.jpg"/>
    <hyperlink ref="V44" r:id="rId259" display="http://pbs.twimg.com/profile_images/714888966789537795/ohH-U9hl_normal.jpg"/>
    <hyperlink ref="V45" r:id="rId260" display="http://pbs.twimg.com/profile_images/677737251158274048/4FuLIToI_normal.jpg"/>
    <hyperlink ref="V46" r:id="rId261" display="http://pbs.twimg.com/profile_images/714888966789537795/ohH-U9hl_normal.jpg"/>
    <hyperlink ref="V47" r:id="rId262" display="http://pbs.twimg.com/profile_images/677737251158274048/4FuLIToI_normal.jpg"/>
    <hyperlink ref="V48" r:id="rId263" display="http://pbs.twimg.com/profile_images/677737251158274048/4FuLIToI_normal.jpg"/>
    <hyperlink ref="V49" r:id="rId264" display="http://pbs.twimg.com/profile_images/486951178773622785/u6SLn_Zo_normal.jpeg"/>
    <hyperlink ref="V50" r:id="rId265" display="http://pbs.twimg.com/profile_images/1019400743034523648/6lvBtzSf_normal.jpg"/>
    <hyperlink ref="V51" r:id="rId266" display="https://pbs.twimg.com/ext_tw_video_thumb/1095612723822542849/pu/img/B4VmNfQns6yzHzyh.jpg"/>
    <hyperlink ref="V52" r:id="rId267" display="https://pbs.twimg.com/media/DzHek3BXQAA7ygT.jpg"/>
    <hyperlink ref="V53" r:id="rId268" display="https://pbs.twimg.com/ext_tw_video_thumb/1095612723822542849/pu/img/B4VmNfQns6yzHzyh.jpg"/>
    <hyperlink ref="V54" r:id="rId269" display="https://pbs.twimg.com/ext_tw_video_thumb/1095612723822542849/pu/img/B4VmNfQns6yzHzyh.jpg"/>
    <hyperlink ref="V55" r:id="rId270" display="https://pbs.twimg.com/media/DzRx2CEWoAACVyT.jpg"/>
    <hyperlink ref="V56" r:id="rId271" display="http://pbs.twimg.com/profile_images/879975363375505408/_w0E2SJX_normal.jpg"/>
    <hyperlink ref="V57" r:id="rId272" display="http://pbs.twimg.com/profile_images/742830194399006724/abnF5JIJ_normal.jpg"/>
    <hyperlink ref="V58" r:id="rId273" display="http://pbs.twimg.com/profile_images/912724853689593859/fbgvhLa1_normal.jpg"/>
    <hyperlink ref="V59" r:id="rId274" display="http://pbs.twimg.com/profile_images/849591464954920960/p9GZ7Pv3_normal.jpg"/>
    <hyperlink ref="V60" r:id="rId275" display="http://pbs.twimg.com/profile_images/1088471292481744901/RBtpQ3i5_normal.jpg"/>
    <hyperlink ref="V61" r:id="rId276" display="http://pbs.twimg.com/profile_images/1088471292481744901/RBtpQ3i5_normal.jpg"/>
    <hyperlink ref="V62" r:id="rId277" display="https://pbs.twimg.com/media/DzTyxTVX0AApbg8.jpg"/>
    <hyperlink ref="V63" r:id="rId278" display="http://pbs.twimg.com/profile_images/1047589380188241926/Y2X8OohI_normal.jpg"/>
    <hyperlink ref="V64" r:id="rId279" display="https://pbs.twimg.com/media/DzTyxTVX0AApbg8.jpg"/>
    <hyperlink ref="V65" r:id="rId280" display="https://pbs.twimg.com/media/DzUajt1VYAENpK8.jpg"/>
    <hyperlink ref="V66" r:id="rId281" display="http://pbs.twimg.com/profile_images/1047589380188241926/Y2X8OohI_normal.jpg"/>
    <hyperlink ref="V67" r:id="rId282" display="http://pbs.twimg.com/profile_images/1047589380188241926/Y2X8OohI_normal.jpg"/>
    <hyperlink ref="V68" r:id="rId283" display="http://pbs.twimg.com/profile_images/714411605753249793/NZcz-XFi_normal.jpg"/>
    <hyperlink ref="V69" r:id="rId284" display="http://pbs.twimg.com/profile_images/378800000605351103/f219819d9a7bed41f4e9c5f4c3b92a9f_normal.png"/>
    <hyperlink ref="V70" r:id="rId285" display="http://pbs.twimg.com/profile_images/918120311882768384/3hXkR_q5_normal.jpg"/>
    <hyperlink ref="V71" r:id="rId286" display="http://pbs.twimg.com/profile_images/918120311882768384/3hXkR_q5_normal.jpg"/>
    <hyperlink ref="V72" r:id="rId287" display="http://pbs.twimg.com/profile_images/918120311882768384/3hXkR_q5_normal.jpg"/>
    <hyperlink ref="V73" r:id="rId288" display="http://pbs.twimg.com/profile_images/1084138475736129536/Re_UgYMD_normal.jpg"/>
    <hyperlink ref="V74" r:id="rId289" display="http://pbs.twimg.com/profile_images/510421817429745664/IOWYFRqF_normal.jpeg"/>
    <hyperlink ref="V75" r:id="rId290" display="http://pbs.twimg.com/profile_images/510421817429745664/IOWYFRqF_normal.jpeg"/>
    <hyperlink ref="V76" r:id="rId291" display="http://pbs.twimg.com/profile_images/510421817429745664/IOWYFRqF_normal.jpeg"/>
    <hyperlink ref="V77" r:id="rId292" display="http://pbs.twimg.com/profile_images/510421817429745664/IOWYFRqF_normal.jpeg"/>
    <hyperlink ref="V78" r:id="rId293" display="http://pbs.twimg.com/profile_images/510421817429745664/IOWYFRqF_normal.jpeg"/>
    <hyperlink ref="V79" r:id="rId294" display="http://pbs.twimg.com/profile_images/510421817429745664/IOWYFRqF_normal.jpeg"/>
    <hyperlink ref="V80" r:id="rId295" display="http://pbs.twimg.com/profile_images/510421817429745664/IOWYFRqF_normal.jpeg"/>
    <hyperlink ref="V81" r:id="rId296" display="http://pbs.twimg.com/profile_images/586487514925436928/gCiwhN-q_normal.png"/>
    <hyperlink ref="V82" r:id="rId297" display="http://pbs.twimg.com/profile_images/558650482902573058/h9CkaT2R_normal.jpeg"/>
    <hyperlink ref="V83" r:id="rId298" display="http://pbs.twimg.com/profile_images/1064709504393072641/pI0lZvUw_normal.jpg"/>
    <hyperlink ref="V84" r:id="rId299" display="http://pbs.twimg.com/profile_images/378800000079182245/3153ef21a0ba3c1378580b15e4d8aa1c_normal.jpeg"/>
    <hyperlink ref="V85" r:id="rId300" display="http://pbs.twimg.com/profile_images/378800000079182245/3153ef21a0ba3c1378580b15e4d8aa1c_normal.jpeg"/>
    <hyperlink ref="V86" r:id="rId301" display="http://pbs.twimg.com/profile_images/1001396435038982144/Xu68EZK0_normal.jpg"/>
    <hyperlink ref="V87" r:id="rId302" display="http://pbs.twimg.com/profile_images/1075759005438541824/OIrIdHBV_normal.jpg"/>
    <hyperlink ref="V88" r:id="rId303" display="http://pbs.twimg.com/profile_images/592690225337507842/DWGPmWpL_normal.jpg"/>
    <hyperlink ref="V89" r:id="rId304" display="http://pbs.twimg.com/profile_images/592690225337507842/DWGPmWpL_normal.jpg"/>
    <hyperlink ref="V90" r:id="rId305" display="http://pbs.twimg.com/profile_images/592690225337507842/DWGPmWpL_normal.jpg"/>
    <hyperlink ref="V91" r:id="rId306" display="http://pbs.twimg.com/profile_images/592690225337507842/DWGPmWpL_normal.jpg"/>
    <hyperlink ref="V92" r:id="rId307" display="http://pbs.twimg.com/profile_images/592690225337507842/DWGPmWpL_normal.jpg"/>
    <hyperlink ref="V93" r:id="rId308" display="http://pbs.twimg.com/profile_images/971811571201699842/f6iLrqz9_normal.jpg"/>
    <hyperlink ref="V94" r:id="rId309" display="http://pbs.twimg.com/profile_images/971811571201699842/f6iLrqz9_normal.jpg"/>
    <hyperlink ref="V95" r:id="rId310" display="https://pbs.twimg.com/media/Dzg-j1AX0AAFurA.jpg"/>
    <hyperlink ref="V96" r:id="rId311" display="http://pbs.twimg.com/profile_images/710214028572884992/mqUCvHSr_normal.jpg"/>
    <hyperlink ref="V97" r:id="rId312" display="http://pbs.twimg.com/profile_images/710214028572884992/mqUCvHSr_normal.jpg"/>
    <hyperlink ref="V98" r:id="rId313" display="https://pbs.twimg.com/media/Dzg9q1LWoAAEqWo.jpg"/>
    <hyperlink ref="V99" r:id="rId314" display="http://pbs.twimg.com/profile_images/710214028572884992/mqUCvHSr_normal.jpg"/>
    <hyperlink ref="V100" r:id="rId315" display="http://pbs.twimg.com/profile_images/710214028572884992/mqUCvHSr_normal.jpg"/>
    <hyperlink ref="V101" r:id="rId316" display="http://pbs.twimg.com/profile_images/710214028572884992/mqUCvHSr_normal.jpg"/>
    <hyperlink ref="V102" r:id="rId317" display="http://pbs.twimg.com/profile_images/710214028572884992/mqUCvHSr_normal.jpg"/>
    <hyperlink ref="V103" r:id="rId318" display="http://pbs.twimg.com/profile_images/710214028572884992/mqUCvHSr_normal.jpg"/>
    <hyperlink ref="V104" r:id="rId319" display="http://pbs.twimg.com/profile_images/710214028572884992/mqUCvHSr_normal.jpg"/>
    <hyperlink ref="V105" r:id="rId320" display="https://pbs.twimg.com/media/DzhrlWVX0AAaj66.jpg"/>
    <hyperlink ref="V106" r:id="rId321" display="http://pbs.twimg.com/profile_images/656490474933493760/S5IRd3U4_normal.jpg"/>
    <hyperlink ref="V107" r:id="rId322" display="http://pbs.twimg.com/profile_images/656490474933493760/S5IRd3U4_normal.jpg"/>
    <hyperlink ref="V108" r:id="rId323" display="https://pbs.twimg.com/media/DzdjVw5W0AABgFF.png"/>
    <hyperlink ref="V109" r:id="rId324" display="https://pbs.twimg.com/media/Dzis9MjWkAAvfjU.png"/>
    <hyperlink ref="V110" r:id="rId325" display="http://pbs.twimg.com/profile_images/775795537689862144/ZdtKsGVV_normal.jpg"/>
    <hyperlink ref="V111" r:id="rId326" display="http://pbs.twimg.com/profile_images/775795537689862144/ZdtKsGVV_normal.jpg"/>
    <hyperlink ref="V112" r:id="rId327" display="http://pbs.twimg.com/profile_images/670534488506687488/Z7zrOLim_normal.jpg"/>
    <hyperlink ref="V113" r:id="rId328" display="https://pbs.twimg.com/media/DyFOo3CWsAIfqIO.jpg"/>
    <hyperlink ref="V114" r:id="rId329" display="https://pbs.twimg.com/media/DyFTsLqWsAIBiVR.jpg"/>
    <hyperlink ref="V115" r:id="rId330" display="https://pbs.twimg.com/media/DyFaefgXgAAvS-r.jpg"/>
    <hyperlink ref="V116" r:id="rId331" display="https://pbs.twimg.com/media/DzgqUt0WwAAXYT6.jpg"/>
    <hyperlink ref="V117" r:id="rId332" display="https://pbs.twimg.com/media/Dzg-Bn3XcAEqvzz.jpg"/>
    <hyperlink ref="V118" r:id="rId333" display="https://pbs.twimg.com/media/DzhBmOOWwAEBiIC.jpg"/>
    <hyperlink ref="V119" r:id="rId334" display="https://pbs.twimg.com/media/DzhGJz6W0AA6nXu.jpg"/>
    <hyperlink ref="V120" r:id="rId335" display="https://pbs.twimg.com/media/DzhPgQ4XcAA79Yu.jpg"/>
    <hyperlink ref="V121" r:id="rId336" display="https://pbs.twimg.com/media/DzhRoKlWwAATtEg.jpg"/>
    <hyperlink ref="V122" r:id="rId337" display="https://pbs.twimg.com/media/Dzhq2dEWkAAvoS1.jpg"/>
    <hyperlink ref="V123" r:id="rId338" display="https://pbs.twimg.com/media/Dzh2hSJW0AE8v47.jpg"/>
    <hyperlink ref="V124" r:id="rId339" display="https://pbs.twimg.com/media/DziAc9iWkAESrPi.jpg"/>
    <hyperlink ref="V125" r:id="rId340" display="http://pbs.twimg.com/profile_images/1015729960378609665/yjRypNdQ_normal.jpg"/>
    <hyperlink ref="V126" r:id="rId341" display="http://pbs.twimg.com/profile_images/1015729960378609665/yjRypNdQ_normal.jpg"/>
    <hyperlink ref="V127" r:id="rId342" display="http://pbs.twimg.com/profile_images/1015729960378609665/yjRypNdQ_normal.jpg"/>
    <hyperlink ref="V128" r:id="rId343" display="http://pbs.twimg.com/profile_images/1015729960378609665/yjRypNdQ_normal.jpg"/>
    <hyperlink ref="V129" r:id="rId344" display="http://pbs.twimg.com/profile_images/1015729960378609665/yjRypNdQ_normal.jpg"/>
    <hyperlink ref="V130" r:id="rId345" display="http://pbs.twimg.com/profile_images/798214078661623808/MuKwrSL2_normal.jpg"/>
    <hyperlink ref="V131" r:id="rId346" display="https://pbs.twimg.com/media/Dys12NOX4AApwjN.jpg"/>
    <hyperlink ref="V132" r:id="rId347" display="http://pbs.twimg.com/profile_images/907532487856988161/co13EXyb_normal.jpg"/>
    <hyperlink ref="V133" r:id="rId348" display="https://pbs.twimg.com/media/DytkDZSX0AA8seT.jpg"/>
    <hyperlink ref="V134" r:id="rId349" display="https://pbs.twimg.com/media/DzOJeSXWwAEG8PW.jpg"/>
    <hyperlink ref="V135" r:id="rId350" display="https://pbs.twimg.com/media/DzXSCNHXQAAzpRo.jpg"/>
    <hyperlink ref="V136" r:id="rId351" display="http://pbs.twimg.com/profile_images/1092821430356639744/UxJHG1Oq_normal.jpg"/>
    <hyperlink ref="V137" r:id="rId352" display="https://pbs.twimg.com/ext_tw_video_thumb/1093444964401455104/pu/img/loRb8OM6lYag6EQN.jpg"/>
    <hyperlink ref="V138" r:id="rId353" display="http://pbs.twimg.com/profile_images/723186926916911104/T0_e8v4G_normal.jpg"/>
    <hyperlink ref="V139" r:id="rId354" display="https://pbs.twimg.com/media/Dyy9Bf-XcAA6KrA.jpg"/>
    <hyperlink ref="V140" r:id="rId355" display="https://pbs.twimg.com/media/Dzx7jZNXgAItg4s.png"/>
    <hyperlink ref="V141" r:id="rId356" display="http://pbs.twimg.com/profile_images/1085602447828103168/IvTYCSc__normal.jpg"/>
    <hyperlink ref="V142" r:id="rId357" display="https://pbs.twimg.com/media/DynsQJrU8AIyS4a.jpg"/>
    <hyperlink ref="V143" r:id="rId358" display="https://pbs.twimg.com/media/DyqDU7KWoAEkgPR.jpg"/>
    <hyperlink ref="V144" r:id="rId359" display="https://pbs.twimg.com/media/DyKqj4eW0AE_iYm.jpg"/>
    <hyperlink ref="V145" r:id="rId360" display="https://pbs.twimg.com/media/Dx-fh9WXcAA9vVX.jpg"/>
    <hyperlink ref="V146" r:id="rId361" display="https://pbs.twimg.com/media/Dys12NOX4AApwjN.jpg"/>
    <hyperlink ref="V147" r:id="rId362" display="http://pbs.twimg.com/profile_images/608703287471120385/k7MVslch_normal.jpg"/>
    <hyperlink ref="V148" r:id="rId363" display="https://pbs.twimg.com/media/Dy0Wf1FW0AArHWs.jpg"/>
    <hyperlink ref="V149" r:id="rId364" display="https://pbs.twimg.com/media/Dy3JBg4WsAAbeUZ.jpg"/>
    <hyperlink ref="V150" r:id="rId365" display="https://pbs.twimg.com/media/Dy5gFo1WwAAszFv.jpg"/>
    <hyperlink ref="V151" r:id="rId366" display="https://pbs.twimg.com/media/DzGly3IWwAEA8rc.jpg"/>
    <hyperlink ref="V152" r:id="rId367" display="https://pbs.twimg.com/media/DzI83PCWkAEPPce.jpg"/>
    <hyperlink ref="V153" r:id="rId368" display="https://pbs.twimg.com/media/DzLvY8oWkAA8koZ.jpg"/>
    <hyperlink ref="V154" r:id="rId369" display="http://pbs.twimg.com/profile_images/608703287471120385/k7MVslch_normal.jpg"/>
    <hyperlink ref="V155" r:id="rId370" display="https://pbs.twimg.com/media/DzQ4-EZW0AMOqP8.jpg"/>
    <hyperlink ref="V156" r:id="rId371" display="https://pbs.twimg.com/media/DzTQCyNX0AEjB4a.jpg"/>
    <hyperlink ref="V157" r:id="rId372" display="http://pbs.twimg.com/profile_images/608703287471120385/k7MVslch_normal.jpg"/>
    <hyperlink ref="V158" r:id="rId373" display="https://pbs.twimg.com/media/DzWCkPgXcAA4Nus.jpg"/>
    <hyperlink ref="V159" r:id="rId374" display="https://pbs.twimg.com/media/DzYZ3jJXQAA5YQG.jpg"/>
    <hyperlink ref="V160" r:id="rId375" display="https://pbs.twimg.com/media/Dzd85lOWsAAIO18.jpg"/>
    <hyperlink ref="V161" r:id="rId376" display="https://pbs.twimg.com/media/Dzqo7JcWsAIkEZB.jpg"/>
    <hyperlink ref="V162" r:id="rId377" display="http://pbs.twimg.com/profile_images/608703287471120385/k7MVslch_normal.jpg"/>
    <hyperlink ref="V163" r:id="rId378" display="https://pbs.twimg.com/media/Dzvyg_0XgAAgaFc.jpg"/>
    <hyperlink ref="V164" r:id="rId379" display="https://pbs.twimg.com/media/DzxE60gW0AAmL-E.jpg"/>
    <hyperlink ref="V165" r:id="rId380" display="https://pbs.twimg.com/media/DzyJlCCXgAABdWH.jpg"/>
    <hyperlink ref="V166" r:id="rId381" display="http://pbs.twimg.com/profile_images/720701486418784257/ScrgFKdc_normal.jpg"/>
    <hyperlink ref="V167" r:id="rId382" display="http://pbs.twimg.com/profile_images/720701486418784257/ScrgFKdc_normal.jpg"/>
    <hyperlink ref="V168" r:id="rId383" display="http://pbs.twimg.com/profile_images/720701486418784257/ScrgFKdc_normal.jpg"/>
    <hyperlink ref="V169" r:id="rId384" display="http://pbs.twimg.com/profile_images/720701486418784257/ScrgFKdc_normal.jpg"/>
    <hyperlink ref="V170" r:id="rId385" display="http://pbs.twimg.com/profile_images/720701486418784257/ScrgFKdc_normal.jpg"/>
    <hyperlink ref="V171" r:id="rId386" display="http://pbs.twimg.com/profile_images/720701486418784257/ScrgFKdc_normal.jpg"/>
    <hyperlink ref="V172" r:id="rId387" display="http://pbs.twimg.com/profile_images/720701486418784257/ScrgFKdc_normal.jpg"/>
    <hyperlink ref="V173" r:id="rId388" display="http://pbs.twimg.com/profile_images/720701486418784257/ScrgFKdc_normal.jpg"/>
    <hyperlink ref="V174" r:id="rId389" display="http://pbs.twimg.com/profile_images/720701486418784257/ScrgFKdc_normal.jpg"/>
    <hyperlink ref="V175" r:id="rId390" display="http://pbs.twimg.com/profile_images/720701486418784257/ScrgFKdc_normal.jpg"/>
    <hyperlink ref="V176" r:id="rId391" display="http://pbs.twimg.com/profile_images/720701486418784257/ScrgFKdc_normal.jpg"/>
    <hyperlink ref="V177" r:id="rId392" display="http://pbs.twimg.com/profile_images/720701486418784257/ScrgFKdc_normal.jpg"/>
    <hyperlink ref="V178" r:id="rId393" display="http://pbs.twimg.com/profile_images/720701486418784257/ScrgFKdc_normal.jpg"/>
    <hyperlink ref="V179" r:id="rId394" display="http://pbs.twimg.com/profile_images/720701486418784257/ScrgFKdc_normal.jpg"/>
    <hyperlink ref="V180" r:id="rId395" display="http://pbs.twimg.com/profile_images/720701486418784257/ScrgFKdc_normal.jpg"/>
    <hyperlink ref="V181" r:id="rId396" display="http://pbs.twimg.com/profile_images/720701486418784257/ScrgFKdc_normal.jpg"/>
    <hyperlink ref="V182" r:id="rId397" display="http://pbs.twimg.com/profile_images/720701486418784257/ScrgFKdc_normal.jpg"/>
    <hyperlink ref="V183" r:id="rId398" display="http://pbs.twimg.com/profile_images/720701486418784257/ScrgFKdc_normal.jpg"/>
    <hyperlink ref="V184" r:id="rId399" display="http://pbs.twimg.com/profile_images/720701486418784257/ScrgFKdc_normal.jpg"/>
    <hyperlink ref="V185" r:id="rId400" display="http://pbs.twimg.com/profile_images/720701486418784257/ScrgFKdc_normal.jpg"/>
    <hyperlink ref="V186" r:id="rId401" display="http://pbs.twimg.com/profile_images/720701486418784257/ScrgFKdc_normal.jpg"/>
    <hyperlink ref="V187" r:id="rId402" display="http://pbs.twimg.com/profile_images/720701486418784257/ScrgFKdc_normal.jpg"/>
    <hyperlink ref="V188" r:id="rId403" display="http://pbs.twimg.com/profile_images/720701486418784257/ScrgFKdc_normal.jpg"/>
    <hyperlink ref="V189" r:id="rId404" display="http://pbs.twimg.com/profile_images/720701486418784257/ScrgFKdc_normal.jpg"/>
    <hyperlink ref="V190" r:id="rId405" display="http://pbs.twimg.com/profile_images/720701486418784257/ScrgFKdc_normal.jpg"/>
    <hyperlink ref="V191" r:id="rId406" display="http://pbs.twimg.com/profile_images/720701486418784257/ScrgFKdc_normal.jpg"/>
    <hyperlink ref="V192" r:id="rId407" display="http://pbs.twimg.com/profile_images/720701486418784257/ScrgFKdc_normal.jpg"/>
    <hyperlink ref="V193" r:id="rId408" display="http://pbs.twimg.com/profile_images/720701486418784257/ScrgFKdc_normal.jpg"/>
    <hyperlink ref="V194" r:id="rId409" display="http://pbs.twimg.com/profile_images/720701486418784257/ScrgFKdc_normal.jpg"/>
    <hyperlink ref="V195" r:id="rId410" display="http://pbs.twimg.com/profile_images/720701486418784257/ScrgFKdc_normal.jpg"/>
    <hyperlink ref="V196" r:id="rId411" display="http://pbs.twimg.com/profile_images/720701486418784257/ScrgFKdc_normal.jpg"/>
    <hyperlink ref="V197" r:id="rId412" display="http://pbs.twimg.com/profile_images/720701486418784257/ScrgFKdc_normal.jpg"/>
    <hyperlink ref="V198" r:id="rId413" display="http://pbs.twimg.com/profile_images/720701486418784257/ScrgFKdc_normal.jpg"/>
    <hyperlink ref="V199" r:id="rId414" display="http://pbs.twimg.com/profile_images/720701486418784257/ScrgFKdc_normal.jpg"/>
    <hyperlink ref="V200" r:id="rId415" display="http://pbs.twimg.com/profile_images/720701486418784257/ScrgFKdc_normal.jpg"/>
    <hyperlink ref="V201" r:id="rId416" display="http://pbs.twimg.com/profile_images/720701486418784257/ScrgFKdc_normal.jpg"/>
    <hyperlink ref="V202" r:id="rId417" display="http://pbs.twimg.com/profile_images/720701486418784257/ScrgFKdc_normal.jpg"/>
    <hyperlink ref="V203" r:id="rId418" display="http://pbs.twimg.com/profile_images/720701486418784257/ScrgFKdc_normal.jpg"/>
    <hyperlink ref="V204" r:id="rId419" display="http://pbs.twimg.com/profile_images/720701486418784257/ScrgFKdc_normal.jpg"/>
    <hyperlink ref="V205" r:id="rId420" display="http://pbs.twimg.com/profile_images/720701486418784257/ScrgFKdc_normal.jpg"/>
    <hyperlink ref="V206" r:id="rId421" display="http://pbs.twimg.com/profile_images/720701486418784257/ScrgFKdc_normal.jpg"/>
    <hyperlink ref="V207" r:id="rId422" display="http://pbs.twimg.com/profile_images/720701486418784257/ScrgFKdc_normal.jpg"/>
    <hyperlink ref="V208" r:id="rId423" display="http://pbs.twimg.com/profile_images/720701486418784257/ScrgFKdc_normal.jpg"/>
    <hyperlink ref="V209" r:id="rId424" display="http://pbs.twimg.com/profile_images/720701486418784257/ScrgFKdc_normal.jpg"/>
    <hyperlink ref="V210" r:id="rId425" display="http://pbs.twimg.com/profile_images/720701486418784257/ScrgFKdc_normal.jpg"/>
    <hyperlink ref="V211" r:id="rId426" display="http://pbs.twimg.com/profile_images/720701486418784257/ScrgFKdc_normal.jpg"/>
    <hyperlink ref="V212" r:id="rId427" display="http://pbs.twimg.com/profile_images/720701486418784257/ScrgFKdc_normal.jpg"/>
    <hyperlink ref="V213" r:id="rId428" display="http://pbs.twimg.com/profile_images/720701486418784257/ScrgFKdc_normal.jpg"/>
    <hyperlink ref="V214" r:id="rId429" display="http://pbs.twimg.com/profile_images/720701486418784257/ScrgFKdc_normal.jpg"/>
    <hyperlink ref="V215" r:id="rId430" display="http://pbs.twimg.com/profile_images/720701486418784257/ScrgFKdc_normal.jpg"/>
    <hyperlink ref="V216" r:id="rId431" display="http://pbs.twimg.com/profile_images/720701486418784257/ScrgFKdc_normal.jpg"/>
    <hyperlink ref="V217" r:id="rId432" display="http://pbs.twimg.com/profile_images/720701486418784257/ScrgFKdc_normal.jpg"/>
    <hyperlink ref="V218" r:id="rId433" display="http://pbs.twimg.com/profile_images/720701486418784257/ScrgFKdc_normal.jpg"/>
    <hyperlink ref="V219" r:id="rId434" display="http://pbs.twimg.com/profile_images/720701486418784257/ScrgFKdc_normal.jpg"/>
    <hyperlink ref="V220" r:id="rId435" display="http://pbs.twimg.com/profile_images/720701486418784257/ScrgFKdc_normal.jpg"/>
    <hyperlink ref="V221" r:id="rId436" display="http://pbs.twimg.com/profile_images/720701486418784257/ScrgFKdc_normal.jpg"/>
    <hyperlink ref="V222" r:id="rId437" display="http://pbs.twimg.com/profile_images/720701486418784257/ScrgFKdc_normal.jpg"/>
    <hyperlink ref="V223" r:id="rId438" display="http://pbs.twimg.com/profile_images/720701486418784257/ScrgFKdc_normal.jpg"/>
    <hyperlink ref="V224" r:id="rId439" display="http://pbs.twimg.com/profile_images/720701486418784257/ScrgFKdc_normal.jpg"/>
    <hyperlink ref="V225" r:id="rId440" display="http://pbs.twimg.com/profile_images/720701486418784257/ScrgFKdc_normal.jpg"/>
    <hyperlink ref="V226" r:id="rId441" display="http://pbs.twimg.com/profile_images/720701486418784257/ScrgFKdc_normal.jpg"/>
    <hyperlink ref="V227" r:id="rId442" display="http://pbs.twimg.com/profile_images/720701486418784257/ScrgFKdc_normal.jpg"/>
    <hyperlink ref="V228" r:id="rId443" display="http://pbs.twimg.com/profile_images/720701486418784257/ScrgFKdc_normal.jpg"/>
    <hyperlink ref="V229" r:id="rId444" display="http://pbs.twimg.com/profile_images/720701486418784257/ScrgFKdc_normal.jpg"/>
    <hyperlink ref="V230" r:id="rId445" display="http://pbs.twimg.com/profile_images/720701486418784257/ScrgFKdc_normal.jpg"/>
    <hyperlink ref="V231" r:id="rId446" display="http://pbs.twimg.com/profile_images/720701486418784257/ScrgFKdc_normal.jpg"/>
    <hyperlink ref="V232" r:id="rId447" display="http://pbs.twimg.com/profile_images/720701486418784257/ScrgFKdc_normal.jpg"/>
    <hyperlink ref="V233" r:id="rId448" display="http://pbs.twimg.com/profile_images/720701486418784257/ScrgFKdc_normal.jpg"/>
    <hyperlink ref="V234" r:id="rId449" display="http://pbs.twimg.com/profile_images/720701486418784257/ScrgFKdc_normal.jpg"/>
    <hyperlink ref="X3" r:id="rId450" display="https://twitter.com/#!/radhunair/status/1092966326186893314"/>
    <hyperlink ref="X4" r:id="rId451" display="https://twitter.com/#!/radhunair/status/1092966326186893314"/>
    <hyperlink ref="X5" r:id="rId452" display="https://twitter.com/#!/radhunair/status/1092966326186893314"/>
    <hyperlink ref="X6" r:id="rId453" display="https://twitter.com/#!/radhunair/status/1092966326186893314"/>
    <hyperlink ref="X7" r:id="rId454" display="https://twitter.com/#!/radhunair/status/1092966326186893314"/>
    <hyperlink ref="X8" r:id="rId455" display="https://twitter.com/#!/radhunair/status/1092966326186893314"/>
    <hyperlink ref="X9" r:id="rId456" display="https://twitter.com/#!/radhunair/status/1092966326186893314"/>
    <hyperlink ref="X10" r:id="rId457" display="https://twitter.com/#!/efmdnews/status/1093078598930579456"/>
    <hyperlink ref="X11" r:id="rId458" display="https://twitter.com/#!/learnpatch/status/1093090703209582592"/>
    <hyperlink ref="X12" r:id="rId459" display="https://twitter.com/#!/learnpatch/status/1093090703209582592"/>
    <hyperlink ref="X13" r:id="rId460" display="https://twitter.com/#!/giambiasi/status/1093092868338667520"/>
    <hyperlink ref="X14" r:id="rId461" display="https://twitter.com/#!/essecknowledge/status/1093131800753389571"/>
    <hyperlink ref="X15" r:id="rId462" display="https://twitter.com/#!/karmenblackwood/status/1093274000640241664"/>
    <hyperlink ref="X16" r:id="rId463" display="https://twitter.com/#!/northvanrt/status/1093274156907532289"/>
    <hyperlink ref="X17" r:id="rId464" display="https://twitter.com/#!/karmenblackwood/status/1093274000640241664"/>
    <hyperlink ref="X18" r:id="rId465" display="https://twitter.com/#!/northvanrt/status/1093274156907532289"/>
    <hyperlink ref="X19" r:id="rId466" display="https://twitter.com/#!/karmenblackwood/status/1093274000640241664"/>
    <hyperlink ref="X20" r:id="rId467" display="https://twitter.com/#!/northvanrt/status/1093274156907532289"/>
    <hyperlink ref="X21" r:id="rId468" display="https://twitter.com/#!/northvanrt/status/1093274156907532289"/>
    <hyperlink ref="X22" r:id="rId469" display="https://twitter.com/#!/studyatieseg/status/1093447810895233026"/>
    <hyperlink ref="X23" r:id="rId470" display="https://twitter.com/#!/mick_le_priol/status/1093503642735390720"/>
    <hyperlink ref="X24" r:id="rId471" display="https://twitter.com/#!/libertytude/status/1093541585646731267"/>
    <hyperlink ref="X25" r:id="rId472" display="https://twitter.com/#!/1malachid/status/1093590422528630786"/>
    <hyperlink ref="X26" r:id="rId473" display="https://twitter.com/#!/1malachid/status/1093590459249762304"/>
    <hyperlink ref="X27" r:id="rId474" display="https://twitter.com/#!/1malachid/status/1093590490321219584"/>
    <hyperlink ref="X28" r:id="rId475" display="https://twitter.com/#!/kevinanselmo/status/1090597603522289666"/>
    <hyperlink ref="X29" r:id="rId476" display="https://twitter.com/#!/kevinanselmo/status/1093950127214153728"/>
    <hyperlink ref="X30" r:id="rId477" display="https://twitter.com/#!/funstreets/status/1094343670344699904"/>
    <hyperlink ref="X31" r:id="rId478" display="https://twitter.com/#!/ralmahruqy/status/1094648126823120898"/>
    <hyperlink ref="X32" r:id="rId479" display="https://twitter.com/#!/mestresegolene/status/1095281723225632768"/>
    <hyperlink ref="X33" r:id="rId480" display="https://twitter.com/#!/mbruceabbott/status/1095351539965878272"/>
    <hyperlink ref="X34" r:id="rId481" display="https://twitter.com/#!/ajcbailey/status/1095013052213211136"/>
    <hyperlink ref="X35" r:id="rId482" display="https://twitter.com/#!/ajcbailey/status/1095371440805666819"/>
    <hyperlink ref="X36" r:id="rId483" display="https://twitter.com/#!/lt19uk/status/1095373382290497536"/>
    <hyperlink ref="X37" r:id="rId484" display="https://twitter.com/#!/lt19uk/status/1095373029826351105"/>
    <hyperlink ref="X38" r:id="rId485" display="https://twitter.com/#!/infonutc/status/1094815830838255618"/>
    <hyperlink ref="X39" r:id="rId486" display="https://twitter.com/#!/infonutc/status/1095101433140121600"/>
    <hyperlink ref="X40" r:id="rId487" display="https://twitter.com/#!/infonutc/status/1095445999181549568"/>
    <hyperlink ref="X41" r:id="rId488" display="https://twitter.com/#!/just_joan/status/1095446102436954112"/>
    <hyperlink ref="X42" r:id="rId489" display="https://twitter.com/#!/infonutc/status/1094815830838255618"/>
    <hyperlink ref="X43" r:id="rId490" display="https://twitter.com/#!/infonutc/status/1095101433140121600"/>
    <hyperlink ref="X44" r:id="rId491" display="https://twitter.com/#!/infonutc/status/1095445999181549568"/>
    <hyperlink ref="X45" r:id="rId492" display="https://twitter.com/#!/just_joan/status/1095446102436954112"/>
    <hyperlink ref="X46" r:id="rId493" display="https://twitter.com/#!/infonutc/status/1095060270093910017"/>
    <hyperlink ref="X47" r:id="rId494" display="https://twitter.com/#!/just_joan/status/1095070091975245824"/>
    <hyperlink ref="X48" r:id="rId495" display="https://twitter.com/#!/just_joan/status/1095446102436954112"/>
    <hyperlink ref="X49" r:id="rId496" display="https://twitter.com/#!/arickeyes/status/1095563324266139648"/>
    <hyperlink ref="X50" r:id="rId497" display="https://twitter.com/#!/p_ensarguet/status/1095578098865713152"/>
    <hyperlink ref="X51" r:id="rId498" display="https://twitter.com/#!/edhecmanagement/status/1095613440348094464"/>
    <hyperlink ref="X52" r:id="rId499" display="https://twitter.com/#!/edhecmanagement/status/1094900928321372161"/>
    <hyperlink ref="X53" r:id="rId500" display="https://twitter.com/#!/edhecmanagement/status/1095613440348094464"/>
    <hyperlink ref="X54" r:id="rId501" display="https://twitter.com/#!/edhecmanagement/status/1095613440348094464"/>
    <hyperlink ref="X55" r:id="rId502" display="https://twitter.com/#!/leadershipqub/status/1095626712816193537"/>
    <hyperlink ref="X56" r:id="rId503" display="https://twitter.com/#!/endayoung/status/1095626888779915265"/>
    <hyperlink ref="X57" r:id="rId504" display="https://twitter.com/#!/jenpotten/status/1095632645826990080"/>
    <hyperlink ref="X58" r:id="rId505" display="https://twitter.com/#!/nyusternexeced/status/1095695360104820736"/>
    <hyperlink ref="X59" r:id="rId506" display="https://twitter.com/#!/andyf_sbs/status/1095703180917329920"/>
    <hyperlink ref="X60" r:id="rId507" display="https://twitter.com/#!/imiuoft/status/1095769787601506306"/>
    <hyperlink ref="X61" r:id="rId508" display="https://twitter.com/#!/imiuoft/status/1095769787601506306"/>
    <hyperlink ref="X62" r:id="rId509" display="https://twitter.com/#!/imi_execprogram/status/1095767543573303296"/>
    <hyperlink ref="X63" r:id="rId510" display="https://twitter.com/#!/natashawalli/status/1095767644966449152"/>
    <hyperlink ref="X64" r:id="rId511" display="https://twitter.com/#!/imi_execprogram/status/1095767543573303296"/>
    <hyperlink ref="X65" r:id="rId512" display="https://twitter.com/#!/imi_execprogram/status/1095811291430768640"/>
    <hyperlink ref="X66" r:id="rId513" display="https://twitter.com/#!/natashawalli/status/1095767644966449152"/>
    <hyperlink ref="X67" r:id="rId514" display="https://twitter.com/#!/natashawalli/status/1095811554757496838"/>
    <hyperlink ref="X68" r:id="rId515" display="https://twitter.com/#!/ainsleymgm/status/1095949175869587456"/>
    <hyperlink ref="X69" r:id="rId516" display="https://twitter.com/#!/sbailey1/status/1096087449288232960"/>
    <hyperlink ref="X70" r:id="rId517" display="https://twitter.com/#!/execonlineinc/status/1096092702410723331"/>
    <hyperlink ref="X71" r:id="rId518" display="https://twitter.com/#!/execonlineinc/status/1096092702410723331"/>
    <hyperlink ref="X72" r:id="rId519" display="https://twitter.com/#!/execonlineinc/status/1096092702410723331"/>
    <hyperlink ref="X73" r:id="rId520" display="https://twitter.com/#!/5xtqau53tizrvv9/status/1096112023631327232"/>
    <hyperlink ref="X74" r:id="rId521" display="https://twitter.com/#!/diversity54/status/1096474539012313088"/>
    <hyperlink ref="X75" r:id="rId522" display="https://twitter.com/#!/diversity54/status/1096474584570888192"/>
    <hyperlink ref="X76" r:id="rId523" display="https://twitter.com/#!/diversity54/status/1096474829224624128"/>
    <hyperlink ref="X77" r:id="rId524" display="https://twitter.com/#!/diversity54/status/1096474920844963840"/>
    <hyperlink ref="X78" r:id="rId525" display="https://twitter.com/#!/diversity54/status/1096474988889157632"/>
    <hyperlink ref="X79" r:id="rId526" display="https://twitter.com/#!/diversity54/status/1096475064382427136"/>
    <hyperlink ref="X80" r:id="rId527" display="https://twitter.com/#!/diversity54/status/1096475101325864960"/>
    <hyperlink ref="X81" r:id="rId528" display="https://twitter.com/#!/sebastienmalot/status/1096529340710424576"/>
    <hyperlink ref="X82" r:id="rId529" display="https://twitter.com/#!/metoscm/status/1096695661301563397"/>
    <hyperlink ref="X83" r:id="rId530" display="https://twitter.com/#!/mba_buddy/status/1096697964502966272"/>
    <hyperlink ref="X84" r:id="rId531" display="https://twitter.com/#!/lololaff/status/1096710279570833414"/>
    <hyperlink ref="X85" r:id="rId532" display="https://twitter.com/#!/lololaff/status/1096710279570833414"/>
    <hyperlink ref="X86" r:id="rId533" display="https://twitter.com/#!/asma_fendri/status/1096723466366210049"/>
    <hyperlink ref="X87" r:id="rId534" display="https://twitter.com/#!/nicogla/status/1096733802196598785"/>
    <hyperlink ref="X88" r:id="rId535" display="https://twitter.com/#!/denneryhelene/status/1095219872827670529"/>
    <hyperlink ref="X89" r:id="rId536" display="https://twitter.com/#!/denneryhelene/status/1095582938991939585"/>
    <hyperlink ref="X90" r:id="rId537" display="https://twitter.com/#!/denneryhelene/status/1095582938991939585"/>
    <hyperlink ref="X91" r:id="rId538" display="https://twitter.com/#!/denneryhelene/status/1096307751872024576"/>
    <hyperlink ref="X92" r:id="rId539" display="https://twitter.com/#!/denneryhelene/status/1096744623849070593"/>
    <hyperlink ref="X93" r:id="rId540" display="https://twitter.com/#!/aboulade/status/1095739021312053248"/>
    <hyperlink ref="X94" r:id="rId541" display="https://twitter.com/#!/aboulade/status/1095739021312053248"/>
    <hyperlink ref="X95" r:id="rId542" display="https://twitter.com/#!/essec/status/1096695299144335367"/>
    <hyperlink ref="X96" r:id="rId543" display="https://twitter.com/#!/sonia_lakehal/status/1095658300954341376"/>
    <hyperlink ref="X97" r:id="rId544" display="https://twitter.com/#!/sonia_lakehal/status/1095658300954341376"/>
    <hyperlink ref="X98" r:id="rId545" display="https://twitter.com/#!/sonia_lakehal/status/1096694831710126081"/>
    <hyperlink ref="X99" r:id="rId546" display="https://twitter.com/#!/sonia_lakehal/status/1096718432198901761"/>
    <hyperlink ref="X100" r:id="rId547" display="https://twitter.com/#!/sonia_lakehal/status/1096718470430056450"/>
    <hyperlink ref="X101" r:id="rId548" display="https://twitter.com/#!/sonia_lakehal/status/1096782024663330819"/>
    <hyperlink ref="X102" r:id="rId549" display="https://twitter.com/#!/sonia_lakehal/status/1096782024663330819"/>
    <hyperlink ref="X103" r:id="rId550" display="https://twitter.com/#!/sonia_lakehal/status/1096782041641902081"/>
    <hyperlink ref="X104" r:id="rId551" display="https://twitter.com/#!/sonia_lakehal/status/1096782053419425793"/>
    <hyperlink ref="X105" r:id="rId552" display="https://twitter.com/#!/essec/status/1096744831198597120"/>
    <hyperlink ref="X106" r:id="rId553" display="https://twitter.com/#!/essecglobalmba/status/1096690080645869568"/>
    <hyperlink ref="X107" r:id="rId554" display="https://twitter.com/#!/essecglobalmba/status/1096810034821038080"/>
    <hyperlink ref="X108" r:id="rId555" display="https://twitter.com/#!/uniconexed/status/1096454262421442561"/>
    <hyperlink ref="X109" r:id="rId556" display="https://twitter.com/#!/uniconexed/status/1096816679986831361"/>
    <hyperlink ref="X110" r:id="rId557" display="https://twitter.com/#!/aldo_zaffalon/status/1093981375915610112"/>
    <hyperlink ref="X111" r:id="rId558" display="https://twitter.com/#!/aldo_zaffalon/status/1097091872043032577"/>
    <hyperlink ref="X112" r:id="rId559" display="https://twitter.com/#!/chezhami/status/1097201453804843009"/>
    <hyperlink ref="X113" r:id="rId560" display="https://twitter.com/#!/essec/status/1093117101802442752"/>
    <hyperlink ref="X114" r:id="rId561" display="https://twitter.com/#!/essec/status/1094932813764313088"/>
    <hyperlink ref="X115" r:id="rId562" display="https://twitter.com/#!/essec/status/1095978453722165248"/>
    <hyperlink ref="X116" r:id="rId563" display="https://twitter.com/#!/essec/status/1096673049062064130"/>
    <hyperlink ref="X117" r:id="rId564" display="https://twitter.com/#!/essec/status/1096694712130564099"/>
    <hyperlink ref="X118" r:id="rId565" display="https://twitter.com/#!/essec/status/1096698641119629313"/>
    <hyperlink ref="X119" r:id="rId566" display="https://twitter.com/#!/essec/status/1096703647994523648"/>
    <hyperlink ref="X120" r:id="rId567" display="https://twitter.com/#!/essec/status/1096713929630384130"/>
    <hyperlink ref="X121" r:id="rId568" display="https://twitter.com/#!/essec/status/1096716264536461312"/>
    <hyperlink ref="X122" r:id="rId569" display="https://twitter.com/#!/essec/status/1096744152245694464"/>
    <hyperlink ref="X123" r:id="rId570" display="https://twitter.com/#!/essec/status/1096756831475646464"/>
    <hyperlink ref="X124" r:id="rId571" display="https://twitter.com/#!/essec/status/1096767749576110081"/>
    <hyperlink ref="X125" r:id="rId572" display="https://twitter.com/#!/sz_claire/status/1095582287964635136"/>
    <hyperlink ref="X126" r:id="rId573" display="https://twitter.com/#!/sz_claire/status/1096302482077241344"/>
    <hyperlink ref="X127" r:id="rId574" display="https://twitter.com/#!/sz_claire/status/1096694799535616001"/>
    <hyperlink ref="X128" r:id="rId575" display="https://twitter.com/#!/sz_claire/status/1096694799535616001"/>
    <hyperlink ref="X129" r:id="rId576" display="https://twitter.com/#!/sz_claire/status/1097400076832514048"/>
    <hyperlink ref="X130" r:id="rId577" display="https://twitter.com/#!/cranfieldexec/status/1097475820099194880"/>
    <hyperlink ref="X131" r:id="rId578" display="https://twitter.com/#!/planformation/status/1093061598875471872"/>
    <hyperlink ref="X132" r:id="rId579" display="https://twitter.com/#!/planformation/status/1097777851322040320"/>
    <hyperlink ref="X133" r:id="rId580" display="https://twitter.com/#!/ashridge_biz/status/1093077348059172865"/>
    <hyperlink ref="X134" r:id="rId581" display="https://twitter.com/#!/ashridge_biz/status/1095370291365203968"/>
    <hyperlink ref="X135" r:id="rId582" display="https://twitter.com/#!/ashridge_biz/status/1096013024891191296"/>
    <hyperlink ref="X136" r:id="rId583" display="https://twitter.com/#!/ashridge_biz/status/1097779179309944834"/>
    <hyperlink ref="X137" r:id="rId584" display="https://twitter.com/#!/studyatieseg/status/1093447810895233026"/>
    <hyperlink ref="X138" r:id="rId585" display="https://twitter.com/#!/ieseg/status/1093449368152301568"/>
    <hyperlink ref="X139" r:id="rId586" display="https://twitter.com/#!/ieseg/status/1093514468246601728"/>
    <hyperlink ref="X140" r:id="rId587" display="https://twitter.com/#!/ieseg/status/1097888619208028160"/>
    <hyperlink ref="X141" r:id="rId588" display="https://twitter.com/#!/betoherrador/status/1097890523837317120"/>
    <hyperlink ref="X142" r:id="rId589" display="https://twitter.com/#!/thjeanjean/status/1092664148503089157"/>
    <hyperlink ref="X143" r:id="rId590" display="https://twitter.com/#!/thjeanjean/status/1092830256531193856"/>
    <hyperlink ref="X144" r:id="rId591" display="https://twitter.com/#!/thjeanjean/status/1090621594769203206"/>
    <hyperlink ref="X145" r:id="rId592" display="https://twitter.com/#!/thjeanjean/status/1089765042118107137"/>
    <hyperlink ref="X146" r:id="rId593" display="https://twitter.com/#!/thjeanjean/status/1093026541255168005"/>
    <hyperlink ref="X147" r:id="rId594" display="https://twitter.com/#!/thjeanjean/status/1093388923525623808"/>
    <hyperlink ref="X148" r:id="rId595" display="https://twitter.com/#!/thjeanjean/status/1093555021994696705"/>
    <hyperlink ref="X149" r:id="rId596" display="https://twitter.com/#!/thjeanjean/status/1093751313584799744"/>
    <hyperlink ref="X150" r:id="rId597" display="https://twitter.com/#!/thjeanjean/status/1093917410732716032"/>
    <hyperlink ref="X151" r:id="rId598" display="https://twitter.com/#!/thjeanjean/status/1094838479727534080"/>
    <hyperlink ref="X152" r:id="rId599" display="https://twitter.com/#!/thjeanjean/status/1095004580780351488"/>
    <hyperlink ref="X153" r:id="rId600" display="https://twitter.com/#!/thjeanjean/status/1095200872773095424"/>
    <hyperlink ref="X154" r:id="rId601" display="https://twitter.com/#!/thjeanjean/status/1095366959842115584"/>
    <hyperlink ref="X155" r:id="rId602" display="https://twitter.com/#!/thjeanjean/status/1095563249574207494"/>
    <hyperlink ref="X156" r:id="rId603" display="https://twitter.com/#!/thjeanjean/status/1095729356759023616"/>
    <hyperlink ref="X157" r:id="rId604" display="https://twitter.com/#!/thjeanjean/status/1095759812007206913"/>
    <hyperlink ref="X158" r:id="rId605" display="https://twitter.com/#!/thjeanjean/status/1095925644972699648"/>
    <hyperlink ref="X159" r:id="rId606" display="https://twitter.com/#!/thjeanjean/status/1096092003333521408"/>
    <hyperlink ref="X160" r:id="rId607" display="https://twitter.com/#!/thjeanjean/status/1096482364379856896"/>
    <hyperlink ref="X161" r:id="rId608" display="https://twitter.com/#!/thjeanjean/status/1097375194522492928"/>
    <hyperlink ref="X162" r:id="rId609" display="https://twitter.com/#!/thjeanjean/status/1097541288847654912"/>
    <hyperlink ref="X163" r:id="rId610" display="https://twitter.com/#!/thjeanjean/status/1097737584061632512"/>
    <hyperlink ref="X164" r:id="rId611" display="https://twitter.com/#!/thjeanjean/status/1097828187705405441"/>
    <hyperlink ref="X165" r:id="rId612" display="https://twitter.com/#!/thjeanjean/status/1097903679741616128"/>
    <hyperlink ref="X166" r:id="rId613" display="https://twitter.com/#!/execedcourses/status/1093437522066137088"/>
    <hyperlink ref="X167" r:id="rId614" display="https://twitter.com/#!/execedcourses/status/1093511520951005185"/>
    <hyperlink ref="X168" r:id="rId615" display="https://twitter.com/#!/execedcourses/status/1094630403011297280"/>
    <hyperlink ref="X169" r:id="rId616" display="https://twitter.com/#!/execedcourses/status/1095853479531241474"/>
    <hyperlink ref="X170" r:id="rId617" display="https://twitter.com/#!/execedcourses/status/1092954333103120385"/>
    <hyperlink ref="X171" r:id="rId618" display="https://twitter.com/#!/execedcourses/status/1097392150650601472"/>
    <hyperlink ref="X172" r:id="rId619" display="https://twitter.com/#!/execedcourses/status/1093033855253008384"/>
    <hyperlink ref="X173" r:id="rId620" display="https://twitter.com/#!/execedcourses/status/1093075130324987904"/>
    <hyperlink ref="X174" r:id="rId621" display="https://twitter.com/#!/execedcourses/status/1093118926563639296"/>
    <hyperlink ref="X175" r:id="rId622" display="https://twitter.com/#!/execedcourses/status/1093199955806679040"/>
    <hyperlink ref="X176" r:id="rId623" display="https://twitter.com/#!/execedcourses/status/1093377626339565568"/>
    <hyperlink ref="X177" r:id="rId624" display="https://twitter.com/#!/execedcourses/status/1093396251310092289"/>
    <hyperlink ref="X178" r:id="rId625" display="https://twitter.com/#!/execedcourses/status/1093573924359532545"/>
    <hyperlink ref="X179" r:id="rId626" display="https://twitter.com/#!/execedcourses/status/1093662518365413377"/>
    <hyperlink ref="X180" r:id="rId627" display="https://twitter.com/#!/execedcourses/status/1093758643864911872"/>
    <hyperlink ref="X181" r:id="rId628" display="https://twitter.com/#!/execedcourses/status/1093813513108185088"/>
    <hyperlink ref="X182" r:id="rId629" display="https://twitter.com/#!/execedcourses/status/1093830117816594432"/>
    <hyperlink ref="X183" r:id="rId630" display="https://twitter.com/#!/execedcourses/status/1093873910611771392"/>
    <hyperlink ref="X184" r:id="rId631" display="https://twitter.com/#!/execedcourses/status/1093954940207194113"/>
    <hyperlink ref="X185" r:id="rId632" display="https://twitter.com/#!/execedcourses/status/1093964509234880512"/>
    <hyperlink ref="X186" r:id="rId633" display="https://twitter.com/#!/execedcourses/status/1093981115717640192"/>
    <hyperlink ref="X187" r:id="rId634" display="https://twitter.com/#!/execedcourses/status/1094206104114933763"/>
    <hyperlink ref="X188" r:id="rId635" display="https://twitter.com/#!/execedcourses/status/1094268010343198721"/>
    <hyperlink ref="X189" r:id="rId636" display="https://twitter.com/#!/execedcourses/status/1094343507290972160"/>
    <hyperlink ref="X190" r:id="rId637" display="https://twitter.com/#!/execedcourses/status/1094493004776128513"/>
    <hyperlink ref="X191" r:id="rId638" display="https://twitter.com/#!/execedcourses/status/1094524705858416640"/>
    <hyperlink ref="X192" r:id="rId639" display="https://twitter.com/#!/execedcourses/status/1094538304328876033"/>
    <hyperlink ref="X193" r:id="rId640" display="https://twitter.com/#!/execedcourses/status/1094568503753924610"/>
    <hyperlink ref="X194" r:id="rId641" display="https://twitter.com/#!/execedcourses/status/1094679729062371328"/>
    <hyperlink ref="X195" r:id="rId642" display="https://twitter.com/#!/execedcourses/status/1094689299205783554"/>
    <hyperlink ref="X196" r:id="rId643" display="https://twitter.com/#!/execedcourses/status/1094766302948864001"/>
    <hyperlink ref="X197" r:id="rId644" display="https://twitter.com/#!/execedcourses/status/1094887097905770497"/>
    <hyperlink ref="X198" r:id="rId645" display="https://twitter.com/#!/execedcourses/status/1094930895797014528"/>
    <hyperlink ref="X199" r:id="rId646" display="https://twitter.com/#!/execedcourses/status/1094961095381401600"/>
    <hyperlink ref="X200" r:id="rId647" display="https://twitter.com/#!/execedcourses/status/1095011922787725313"/>
    <hyperlink ref="X201" r:id="rId648" display="https://twitter.com/#!/execedcourses/status/1095128695868612608"/>
    <hyperlink ref="X202" r:id="rId649" display="https://twitter.com/#!/execedcourses/status/1095144300097073154"/>
    <hyperlink ref="X203" r:id="rId650" display="https://twitter.com/#!/execedcourses/status/1095263101757222913"/>
    <hyperlink ref="X204" r:id="rId651" display="https://twitter.com/#!/execedcourses/status/1095374315686481920"/>
    <hyperlink ref="X205" r:id="rId652" display="https://twitter.com/#!/execedcourses/status/1095385895543332864"/>
    <hyperlink ref="X206" r:id="rId653" display="https://twitter.com/#!/execedcourses/status/1095404518076907520"/>
    <hyperlink ref="X207" r:id="rId654" display="https://twitter.com/#!/execedcourses/status/1095414088174252032"/>
    <hyperlink ref="X208" r:id="rId655" display="https://twitter.com/#!/execedcourses/status/1095474483404521473"/>
    <hyperlink ref="X209" r:id="rId656" display="https://twitter.com/#!/execedcourses/status/1095600812108050433"/>
    <hyperlink ref="X210" r:id="rId657" display="https://twitter.com/#!/execedcourses/status/1095748286713982977"/>
    <hyperlink ref="X211" r:id="rId658" display="https://twitter.com/#!/execedcourses/status/1095808688713916416"/>
    <hyperlink ref="X212" r:id="rId659" display="https://twitter.com/#!/execedcourses/status/1096099104369762304"/>
    <hyperlink ref="X213" r:id="rId660" display="https://twitter.com/#!/execedcourses/status/1096244569929203713"/>
    <hyperlink ref="X214" r:id="rId661" display="https://twitter.com/#!/execedcourses/status/1096366875687014400"/>
    <hyperlink ref="X215" r:id="rId662" display="https://twitter.com/#!/execedcourses/status/1096425768303747073"/>
    <hyperlink ref="X216" r:id="rId663" display="https://twitter.com/#!/execedcourses/status/1096533473425207296"/>
    <hyperlink ref="X217" r:id="rId664" display="https://twitter.com/#!/execedcourses/status/1096578271775342592"/>
    <hyperlink ref="X218" r:id="rId665" display="https://twitter.com/#!/execedcourses/status/1096687994143002624"/>
    <hyperlink ref="X219" r:id="rId666" display="https://twitter.com/#!/execedcourses/status/1096699068342923265"/>
    <hyperlink ref="X220" r:id="rId667" display="https://twitter.com/#!/execedcourses/status/1096823892394401793"/>
    <hyperlink ref="X221" r:id="rId668" display="https://twitter.com/#!/execedcourses/status/1096854090561183744"/>
    <hyperlink ref="X222" r:id="rId669" display="https://twitter.com/#!/execedcourses/status/1096895870765719552"/>
    <hyperlink ref="X223" r:id="rId670" display="https://twitter.com/#!/execedcourses/status/1096969360030130176"/>
    <hyperlink ref="X224" r:id="rId671" display="https://twitter.com/#!/execedcourses/status/1097020190611525632"/>
    <hyperlink ref="X225" r:id="rId672" display="https://twitter.com/#!/execedcourses/status/1097091662549905409"/>
    <hyperlink ref="X226" r:id="rId673" display="https://twitter.com/#!/execedcourses/status/1097167159413731329"/>
    <hyperlink ref="X227" r:id="rId674" display="https://twitter.com/#!/execedcourses/status/1097226053045575680"/>
    <hyperlink ref="X228" r:id="rId675" display="https://twitter.com/#!/execedcourses/status/1097242659393945601"/>
    <hyperlink ref="X229" r:id="rId676" display="https://twitter.com/#!/execedcourses/status/1097363960737583105"/>
    <hyperlink ref="X230" r:id="rId677" display="https://twitter.com/#!/execedcourses/status/1097775175662108672"/>
    <hyperlink ref="X231" r:id="rId678" display="https://twitter.com/#!/execedcourses/status/1097875344424460290"/>
    <hyperlink ref="X232" r:id="rId679" display="https://twitter.com/#!/execedcourses/status/1097891945991393281"/>
    <hyperlink ref="X233" r:id="rId680" display="https://twitter.com/#!/execedcourses/status/1097922651308273664"/>
    <hyperlink ref="X234" r:id="rId681" display="https://twitter.com/#!/execedcourses/status/1097941273711849472"/>
    <hyperlink ref="AZ105" r:id="rId682" display="https://api.twitter.com/1.1/geo/id/17bb3331bbfe39dc.json"/>
    <hyperlink ref="AZ116" r:id="rId683" display="https://api.twitter.com/1.1/geo/id/09529fe937172001.json"/>
    <hyperlink ref="AZ117" r:id="rId684" display="https://api.twitter.com/1.1/geo/id/09529fe937172001.json"/>
    <hyperlink ref="AZ118" r:id="rId685" display="https://api.twitter.com/1.1/geo/id/09529fe937172001.json"/>
    <hyperlink ref="AZ119" r:id="rId686" display="https://api.twitter.com/1.1/geo/id/09529fe937172001.json"/>
    <hyperlink ref="AZ121" r:id="rId687" display="https://api.twitter.com/1.1/geo/id/09529fe937172001.json"/>
    <hyperlink ref="AZ124" r:id="rId688" display="https://api.twitter.com/1.1/geo/id/09529fe937172001.json"/>
  </hyperlinks>
  <printOptions/>
  <pageMargins left="0.7" right="0.7" top="0.75" bottom="0.75" header="0.3" footer="0.3"/>
  <pageSetup horizontalDpi="600" verticalDpi="600" orientation="portrait" r:id="rId692"/>
  <legacyDrawing r:id="rId690"/>
  <tableParts>
    <tablePart r:id="rId6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2462</v>
      </c>
      <c r="B1" s="13" t="s">
        <v>2813</v>
      </c>
      <c r="C1" s="13" t="s">
        <v>2814</v>
      </c>
      <c r="D1" s="13" t="s">
        <v>144</v>
      </c>
      <c r="E1" s="13" t="s">
        <v>2816</v>
      </c>
      <c r="F1" s="13" t="s">
        <v>2817</v>
      </c>
      <c r="G1" s="13" t="s">
        <v>2818</v>
      </c>
    </row>
    <row r="2" spans="1:7" ht="15">
      <c r="A2" s="78" t="s">
        <v>2041</v>
      </c>
      <c r="B2" s="78">
        <v>137</v>
      </c>
      <c r="C2" s="121">
        <v>0.03888731195004257</v>
      </c>
      <c r="D2" s="78" t="s">
        <v>2815</v>
      </c>
      <c r="E2" s="78"/>
      <c r="F2" s="78"/>
      <c r="G2" s="78"/>
    </row>
    <row r="3" spans="1:7" ht="15">
      <c r="A3" s="78" t="s">
        <v>2042</v>
      </c>
      <c r="B3" s="78">
        <v>19</v>
      </c>
      <c r="C3" s="121">
        <v>0.005393130854385467</v>
      </c>
      <c r="D3" s="78" t="s">
        <v>2815</v>
      </c>
      <c r="E3" s="78"/>
      <c r="F3" s="78"/>
      <c r="G3" s="78"/>
    </row>
    <row r="4" spans="1:7" ht="15">
      <c r="A4" s="78" t="s">
        <v>2043</v>
      </c>
      <c r="B4" s="78">
        <v>0</v>
      </c>
      <c r="C4" s="121">
        <v>0</v>
      </c>
      <c r="D4" s="78" t="s">
        <v>2815</v>
      </c>
      <c r="E4" s="78"/>
      <c r="F4" s="78"/>
      <c r="G4" s="78"/>
    </row>
    <row r="5" spans="1:7" ht="15">
      <c r="A5" s="78" t="s">
        <v>2044</v>
      </c>
      <c r="B5" s="78">
        <v>3367</v>
      </c>
      <c r="C5" s="121">
        <v>0.955719557195572</v>
      </c>
      <c r="D5" s="78" t="s">
        <v>2815</v>
      </c>
      <c r="E5" s="78"/>
      <c r="F5" s="78"/>
      <c r="G5" s="78"/>
    </row>
    <row r="6" spans="1:7" ht="15">
      <c r="A6" s="78" t="s">
        <v>2045</v>
      </c>
      <c r="B6" s="78">
        <v>3523</v>
      </c>
      <c r="C6" s="121">
        <v>1</v>
      </c>
      <c r="D6" s="78" t="s">
        <v>2815</v>
      </c>
      <c r="E6" s="78"/>
      <c r="F6" s="78"/>
      <c r="G6" s="78"/>
    </row>
    <row r="7" spans="1:7" ht="15">
      <c r="A7" s="84" t="s">
        <v>637</v>
      </c>
      <c r="B7" s="84">
        <v>155</v>
      </c>
      <c r="C7" s="122">
        <v>0.006636561336790819</v>
      </c>
      <c r="D7" s="84" t="s">
        <v>2815</v>
      </c>
      <c r="E7" s="84" t="b">
        <v>0</v>
      </c>
      <c r="F7" s="84" t="b">
        <v>0</v>
      </c>
      <c r="G7" s="84" t="b">
        <v>0</v>
      </c>
    </row>
    <row r="8" spans="1:7" ht="15">
      <c r="A8" s="84" t="s">
        <v>2046</v>
      </c>
      <c r="B8" s="84">
        <v>52</v>
      </c>
      <c r="C8" s="122">
        <v>0.011583467798503742</v>
      </c>
      <c r="D8" s="84" t="s">
        <v>2815</v>
      </c>
      <c r="E8" s="84" t="b">
        <v>0</v>
      </c>
      <c r="F8" s="84" t="b">
        <v>0</v>
      </c>
      <c r="G8" s="84" t="b">
        <v>0</v>
      </c>
    </row>
    <row r="9" spans="1:7" ht="15">
      <c r="A9" s="84" t="s">
        <v>645</v>
      </c>
      <c r="B9" s="84">
        <v>44</v>
      </c>
      <c r="C9" s="122">
        <v>0.011886867912494516</v>
      </c>
      <c r="D9" s="84" t="s">
        <v>2815</v>
      </c>
      <c r="E9" s="84" t="b">
        <v>0</v>
      </c>
      <c r="F9" s="84" t="b">
        <v>0</v>
      </c>
      <c r="G9" s="84" t="b">
        <v>0</v>
      </c>
    </row>
    <row r="10" spans="1:7" ht="15">
      <c r="A10" s="84" t="s">
        <v>1973</v>
      </c>
      <c r="B10" s="84">
        <v>37</v>
      </c>
      <c r="C10" s="122">
        <v>0.01083214499013454</v>
      </c>
      <c r="D10" s="84" t="s">
        <v>2815</v>
      </c>
      <c r="E10" s="84" t="b">
        <v>0</v>
      </c>
      <c r="F10" s="84" t="b">
        <v>0</v>
      </c>
      <c r="G10" s="84" t="b">
        <v>0</v>
      </c>
    </row>
    <row r="11" spans="1:7" ht="15">
      <c r="A11" s="84" t="s">
        <v>2047</v>
      </c>
      <c r="B11" s="84">
        <v>32</v>
      </c>
      <c r="C11" s="122">
        <v>0.00968796454143348</v>
      </c>
      <c r="D11" s="84" t="s">
        <v>2815</v>
      </c>
      <c r="E11" s="84" t="b">
        <v>0</v>
      </c>
      <c r="F11" s="84" t="b">
        <v>0</v>
      </c>
      <c r="G11" s="84" t="b">
        <v>0</v>
      </c>
    </row>
    <row r="12" spans="1:7" ht="15">
      <c r="A12" s="84" t="s">
        <v>2066</v>
      </c>
      <c r="B12" s="84">
        <v>32</v>
      </c>
      <c r="C12" s="122">
        <v>0.009855348875098225</v>
      </c>
      <c r="D12" s="84" t="s">
        <v>2815</v>
      </c>
      <c r="E12" s="84" t="b">
        <v>0</v>
      </c>
      <c r="F12" s="84" t="b">
        <v>0</v>
      </c>
      <c r="G12" s="84" t="b">
        <v>0</v>
      </c>
    </row>
    <row r="13" spans="1:7" ht="15">
      <c r="A13" s="84" t="s">
        <v>2054</v>
      </c>
      <c r="B13" s="84">
        <v>32</v>
      </c>
      <c r="C13" s="122">
        <v>0.011663409731086892</v>
      </c>
      <c r="D13" s="84" t="s">
        <v>2815</v>
      </c>
      <c r="E13" s="84" t="b">
        <v>0</v>
      </c>
      <c r="F13" s="84" t="b">
        <v>0</v>
      </c>
      <c r="G13" s="84" t="b">
        <v>0</v>
      </c>
    </row>
    <row r="14" spans="1:7" ht="15">
      <c r="A14" s="84" t="s">
        <v>256</v>
      </c>
      <c r="B14" s="84">
        <v>31</v>
      </c>
      <c r="C14" s="122">
        <v>0.009887989319107556</v>
      </c>
      <c r="D14" s="84" t="s">
        <v>2815</v>
      </c>
      <c r="E14" s="84" t="b">
        <v>0</v>
      </c>
      <c r="F14" s="84" t="b">
        <v>0</v>
      </c>
      <c r="G14" s="84" t="b">
        <v>0</v>
      </c>
    </row>
    <row r="15" spans="1:7" ht="15">
      <c r="A15" s="84" t="s">
        <v>2055</v>
      </c>
      <c r="B15" s="84">
        <v>30</v>
      </c>
      <c r="C15" s="122">
        <v>0.010302610569974786</v>
      </c>
      <c r="D15" s="84" t="s">
        <v>2815</v>
      </c>
      <c r="E15" s="84" t="b">
        <v>0</v>
      </c>
      <c r="F15" s="84" t="b">
        <v>0</v>
      </c>
      <c r="G15" s="84" t="b">
        <v>0</v>
      </c>
    </row>
    <row r="16" spans="1:7" ht="15">
      <c r="A16" s="84" t="s">
        <v>2062</v>
      </c>
      <c r="B16" s="84">
        <v>29</v>
      </c>
      <c r="C16" s="122">
        <v>0.009250054524326423</v>
      </c>
      <c r="D16" s="84" t="s">
        <v>2815</v>
      </c>
      <c r="E16" s="84" t="b">
        <v>0</v>
      </c>
      <c r="F16" s="84" t="b">
        <v>0</v>
      </c>
      <c r="G16" s="84" t="b">
        <v>0</v>
      </c>
    </row>
    <row r="17" spans="1:7" ht="15">
      <c r="A17" s="84" t="s">
        <v>1971</v>
      </c>
      <c r="B17" s="84">
        <v>28</v>
      </c>
      <c r="C17" s="122">
        <v>0.009092968410543077</v>
      </c>
      <c r="D17" s="84" t="s">
        <v>2815</v>
      </c>
      <c r="E17" s="84" t="b">
        <v>0</v>
      </c>
      <c r="F17" s="84" t="b">
        <v>0</v>
      </c>
      <c r="G17" s="84" t="b">
        <v>0</v>
      </c>
    </row>
    <row r="18" spans="1:7" ht="15">
      <c r="A18" s="84" t="s">
        <v>630</v>
      </c>
      <c r="B18" s="84">
        <v>27</v>
      </c>
      <c r="C18" s="122">
        <v>0.008929996934013864</v>
      </c>
      <c r="D18" s="84" t="s">
        <v>2815</v>
      </c>
      <c r="E18" s="84" t="b">
        <v>0</v>
      </c>
      <c r="F18" s="84" t="b">
        <v>0</v>
      </c>
      <c r="G18" s="84" t="b">
        <v>0</v>
      </c>
    </row>
    <row r="19" spans="1:7" ht="15">
      <c r="A19" s="84" t="s">
        <v>2063</v>
      </c>
      <c r="B19" s="84">
        <v>27</v>
      </c>
      <c r="C19" s="122">
        <v>0.009272349512977309</v>
      </c>
      <c r="D19" s="84" t="s">
        <v>2815</v>
      </c>
      <c r="E19" s="84" t="b">
        <v>0</v>
      </c>
      <c r="F19" s="84" t="b">
        <v>0</v>
      </c>
      <c r="G19" s="84" t="b">
        <v>0</v>
      </c>
    </row>
    <row r="20" spans="1:7" ht="15">
      <c r="A20" s="84" t="s">
        <v>268</v>
      </c>
      <c r="B20" s="84">
        <v>26</v>
      </c>
      <c r="C20" s="122">
        <v>0.008760922020368529</v>
      </c>
      <c r="D20" s="84" t="s">
        <v>2815</v>
      </c>
      <c r="E20" s="84" t="b">
        <v>0</v>
      </c>
      <c r="F20" s="84" t="b">
        <v>0</v>
      </c>
      <c r="G20" s="84" t="b">
        <v>0</v>
      </c>
    </row>
    <row r="21" spans="1:7" ht="15">
      <c r="A21" s="84" t="s">
        <v>2056</v>
      </c>
      <c r="B21" s="84">
        <v>25</v>
      </c>
      <c r="C21" s="122">
        <v>0.008585508808312322</v>
      </c>
      <c r="D21" s="84" t="s">
        <v>2815</v>
      </c>
      <c r="E21" s="84" t="b">
        <v>0</v>
      </c>
      <c r="F21" s="84" t="b">
        <v>0</v>
      </c>
      <c r="G21" s="84" t="b">
        <v>0</v>
      </c>
    </row>
    <row r="22" spans="1:7" ht="15">
      <c r="A22" s="84" t="s">
        <v>2064</v>
      </c>
      <c r="B22" s="84">
        <v>25</v>
      </c>
      <c r="C22" s="122">
        <v>0.008585508808312322</v>
      </c>
      <c r="D22" s="84" t="s">
        <v>2815</v>
      </c>
      <c r="E22" s="84" t="b">
        <v>1</v>
      </c>
      <c r="F22" s="84" t="b">
        <v>0</v>
      </c>
      <c r="G22" s="84" t="b">
        <v>0</v>
      </c>
    </row>
    <row r="23" spans="1:7" ht="15">
      <c r="A23" s="84" t="s">
        <v>2065</v>
      </c>
      <c r="B23" s="84">
        <v>25</v>
      </c>
      <c r="C23" s="122">
        <v>0.008585508808312322</v>
      </c>
      <c r="D23" s="84" t="s">
        <v>2815</v>
      </c>
      <c r="E23" s="84" t="b">
        <v>0</v>
      </c>
      <c r="F23" s="84" t="b">
        <v>0</v>
      </c>
      <c r="G23" s="84" t="b">
        <v>0</v>
      </c>
    </row>
    <row r="24" spans="1:7" ht="15">
      <c r="A24" s="84" t="s">
        <v>2463</v>
      </c>
      <c r="B24" s="84">
        <v>23</v>
      </c>
      <c r="C24" s="122">
        <v>0.008214631673849246</v>
      </c>
      <c r="D24" s="84" t="s">
        <v>2815</v>
      </c>
      <c r="E24" s="84" t="b">
        <v>1</v>
      </c>
      <c r="F24" s="84" t="b">
        <v>0</v>
      </c>
      <c r="G24" s="84" t="b">
        <v>0</v>
      </c>
    </row>
    <row r="25" spans="1:7" ht="15">
      <c r="A25" s="84" t="s">
        <v>2060</v>
      </c>
      <c r="B25" s="84">
        <v>19</v>
      </c>
      <c r="C25" s="122">
        <v>0.007384069299273725</v>
      </c>
      <c r="D25" s="84" t="s">
        <v>2815</v>
      </c>
      <c r="E25" s="84" t="b">
        <v>0</v>
      </c>
      <c r="F25" s="84" t="b">
        <v>0</v>
      </c>
      <c r="G25" s="84" t="b">
        <v>0</v>
      </c>
    </row>
    <row r="26" spans="1:7" ht="15">
      <c r="A26" s="84" t="s">
        <v>2464</v>
      </c>
      <c r="B26" s="84">
        <v>17</v>
      </c>
      <c r="C26" s="122">
        <v>0.007088123395674351</v>
      </c>
      <c r="D26" s="84" t="s">
        <v>2815</v>
      </c>
      <c r="E26" s="84" t="b">
        <v>0</v>
      </c>
      <c r="F26" s="84" t="b">
        <v>0</v>
      </c>
      <c r="G26" s="84" t="b">
        <v>0</v>
      </c>
    </row>
    <row r="27" spans="1:7" ht="15">
      <c r="A27" s="84" t="s">
        <v>2057</v>
      </c>
      <c r="B27" s="84">
        <v>16</v>
      </c>
      <c r="C27" s="122">
        <v>0.006841303783701413</v>
      </c>
      <c r="D27" s="84" t="s">
        <v>2815</v>
      </c>
      <c r="E27" s="84" t="b">
        <v>0</v>
      </c>
      <c r="F27" s="84" t="b">
        <v>0</v>
      </c>
      <c r="G27" s="84" t="b">
        <v>0</v>
      </c>
    </row>
    <row r="28" spans="1:7" ht="15">
      <c r="A28" s="84" t="s">
        <v>2059</v>
      </c>
      <c r="B28" s="84">
        <v>16</v>
      </c>
      <c r="C28" s="122">
        <v>0.00742952844535881</v>
      </c>
      <c r="D28" s="84" t="s">
        <v>2815</v>
      </c>
      <c r="E28" s="84" t="b">
        <v>0</v>
      </c>
      <c r="F28" s="84" t="b">
        <v>0</v>
      </c>
      <c r="G28" s="84" t="b">
        <v>0</v>
      </c>
    </row>
    <row r="29" spans="1:7" ht="15">
      <c r="A29" s="84" t="s">
        <v>2050</v>
      </c>
      <c r="B29" s="84">
        <v>15</v>
      </c>
      <c r="C29" s="122">
        <v>0.006767371235472224</v>
      </c>
      <c r="D29" s="84" t="s">
        <v>2815</v>
      </c>
      <c r="E29" s="84" t="b">
        <v>0</v>
      </c>
      <c r="F29" s="84" t="b">
        <v>0</v>
      </c>
      <c r="G29" s="84" t="b">
        <v>0</v>
      </c>
    </row>
    <row r="30" spans="1:7" ht="15">
      <c r="A30" s="84" t="s">
        <v>2087</v>
      </c>
      <c r="B30" s="84">
        <v>14</v>
      </c>
      <c r="C30" s="122">
        <v>0.006316213153107409</v>
      </c>
      <c r="D30" s="84" t="s">
        <v>2815</v>
      </c>
      <c r="E30" s="84" t="b">
        <v>0</v>
      </c>
      <c r="F30" s="84" t="b">
        <v>0</v>
      </c>
      <c r="G30" s="84" t="b">
        <v>0</v>
      </c>
    </row>
    <row r="31" spans="1:7" ht="15">
      <c r="A31" s="84" t="s">
        <v>1972</v>
      </c>
      <c r="B31" s="84">
        <v>14</v>
      </c>
      <c r="C31" s="122">
        <v>0.006316213153107409</v>
      </c>
      <c r="D31" s="84" t="s">
        <v>2815</v>
      </c>
      <c r="E31" s="84" t="b">
        <v>1</v>
      </c>
      <c r="F31" s="84" t="b">
        <v>0</v>
      </c>
      <c r="G31" s="84" t="b">
        <v>0</v>
      </c>
    </row>
    <row r="32" spans="1:7" ht="15">
      <c r="A32" s="84" t="s">
        <v>2058</v>
      </c>
      <c r="B32" s="84">
        <v>13</v>
      </c>
      <c r="C32" s="122">
        <v>0.005865055070742593</v>
      </c>
      <c r="D32" s="84" t="s">
        <v>2815</v>
      </c>
      <c r="E32" s="84" t="b">
        <v>0</v>
      </c>
      <c r="F32" s="84" t="b">
        <v>0</v>
      </c>
      <c r="G32" s="84" t="b">
        <v>0</v>
      </c>
    </row>
    <row r="33" spans="1:7" ht="15">
      <c r="A33" s="84" t="s">
        <v>2465</v>
      </c>
      <c r="B33" s="84">
        <v>13</v>
      </c>
      <c r="C33" s="122">
        <v>0.006036491861854033</v>
      </c>
      <c r="D33" s="84" t="s">
        <v>2815</v>
      </c>
      <c r="E33" s="84" t="b">
        <v>0</v>
      </c>
      <c r="F33" s="84" t="b">
        <v>0</v>
      </c>
      <c r="G33" s="84" t="b">
        <v>0</v>
      </c>
    </row>
    <row r="34" spans="1:7" ht="15">
      <c r="A34" s="84" t="s">
        <v>2049</v>
      </c>
      <c r="B34" s="84">
        <v>13</v>
      </c>
      <c r="C34" s="122">
        <v>0.005865055070742593</v>
      </c>
      <c r="D34" s="84" t="s">
        <v>2815</v>
      </c>
      <c r="E34" s="84" t="b">
        <v>0</v>
      </c>
      <c r="F34" s="84" t="b">
        <v>0</v>
      </c>
      <c r="G34" s="84" t="b">
        <v>0</v>
      </c>
    </row>
    <row r="35" spans="1:7" ht="15">
      <c r="A35" s="84" t="s">
        <v>2466</v>
      </c>
      <c r="B35" s="84">
        <v>12</v>
      </c>
      <c r="C35" s="122">
        <v>0.0057441731665960425</v>
      </c>
      <c r="D35" s="84" t="s">
        <v>2815</v>
      </c>
      <c r="E35" s="84" t="b">
        <v>0</v>
      </c>
      <c r="F35" s="84" t="b">
        <v>0</v>
      </c>
      <c r="G35" s="84" t="b">
        <v>0</v>
      </c>
    </row>
    <row r="36" spans="1:7" ht="15">
      <c r="A36" s="84" t="s">
        <v>2052</v>
      </c>
      <c r="B36" s="84">
        <v>12</v>
      </c>
      <c r="C36" s="122">
        <v>0.0055721463340191076</v>
      </c>
      <c r="D36" s="84" t="s">
        <v>2815</v>
      </c>
      <c r="E36" s="84" t="b">
        <v>0</v>
      </c>
      <c r="F36" s="84" t="b">
        <v>0</v>
      </c>
      <c r="G36" s="84" t="b">
        <v>0</v>
      </c>
    </row>
    <row r="37" spans="1:7" ht="15">
      <c r="A37" s="84" t="s">
        <v>2011</v>
      </c>
      <c r="B37" s="84">
        <v>11</v>
      </c>
      <c r="C37" s="122">
        <v>0.00562916882693202</v>
      </c>
      <c r="D37" s="84" t="s">
        <v>2815</v>
      </c>
      <c r="E37" s="84" t="b">
        <v>0</v>
      </c>
      <c r="F37" s="84" t="b">
        <v>0</v>
      </c>
      <c r="G37" s="84" t="b">
        <v>0</v>
      </c>
    </row>
    <row r="38" spans="1:7" ht="15">
      <c r="A38" s="84" t="s">
        <v>2070</v>
      </c>
      <c r="B38" s="84">
        <v>11</v>
      </c>
      <c r="C38" s="122">
        <v>0.005265492069379705</v>
      </c>
      <c r="D38" s="84" t="s">
        <v>2815</v>
      </c>
      <c r="E38" s="84" t="b">
        <v>0</v>
      </c>
      <c r="F38" s="84" t="b">
        <v>0</v>
      </c>
      <c r="G38" s="84" t="b">
        <v>0</v>
      </c>
    </row>
    <row r="39" spans="1:7" ht="15">
      <c r="A39" s="84" t="s">
        <v>2467</v>
      </c>
      <c r="B39" s="84">
        <v>10</v>
      </c>
      <c r="C39" s="122">
        <v>0.005117426206301836</v>
      </c>
      <c r="D39" s="84" t="s">
        <v>2815</v>
      </c>
      <c r="E39" s="84" t="b">
        <v>0</v>
      </c>
      <c r="F39" s="84" t="b">
        <v>0</v>
      </c>
      <c r="G39" s="84" t="b">
        <v>0</v>
      </c>
    </row>
    <row r="40" spans="1:7" ht="15">
      <c r="A40" s="84" t="s">
        <v>2468</v>
      </c>
      <c r="B40" s="84">
        <v>10</v>
      </c>
      <c r="C40" s="122">
        <v>0.004943839368059518</v>
      </c>
      <c r="D40" s="84" t="s">
        <v>2815</v>
      </c>
      <c r="E40" s="84" t="b">
        <v>0</v>
      </c>
      <c r="F40" s="84" t="b">
        <v>0</v>
      </c>
      <c r="G40" s="84" t="b">
        <v>0</v>
      </c>
    </row>
    <row r="41" spans="1:7" ht="15">
      <c r="A41" s="84" t="s">
        <v>1989</v>
      </c>
      <c r="B41" s="84">
        <v>9</v>
      </c>
      <c r="C41" s="122">
        <v>0.004605683585671653</v>
      </c>
      <c r="D41" s="84" t="s">
        <v>2815</v>
      </c>
      <c r="E41" s="84" t="b">
        <v>0</v>
      </c>
      <c r="F41" s="84" t="b">
        <v>0</v>
      </c>
      <c r="G41" s="84" t="b">
        <v>0</v>
      </c>
    </row>
    <row r="42" spans="1:7" ht="15">
      <c r="A42" s="84" t="s">
        <v>2469</v>
      </c>
      <c r="B42" s="84">
        <v>9</v>
      </c>
      <c r="C42" s="122">
        <v>0.004605683585671653</v>
      </c>
      <c r="D42" s="84" t="s">
        <v>2815</v>
      </c>
      <c r="E42" s="84" t="b">
        <v>0</v>
      </c>
      <c r="F42" s="84" t="b">
        <v>0</v>
      </c>
      <c r="G42" s="84" t="b">
        <v>0</v>
      </c>
    </row>
    <row r="43" spans="1:7" ht="15">
      <c r="A43" s="84" t="s">
        <v>2051</v>
      </c>
      <c r="B43" s="84">
        <v>9</v>
      </c>
      <c r="C43" s="122">
        <v>0.004978331622403676</v>
      </c>
      <c r="D43" s="84" t="s">
        <v>2815</v>
      </c>
      <c r="E43" s="84" t="b">
        <v>0</v>
      </c>
      <c r="F43" s="84" t="b">
        <v>0</v>
      </c>
      <c r="G43" s="84" t="b">
        <v>0</v>
      </c>
    </row>
    <row r="44" spans="1:7" ht="15">
      <c r="A44" s="84" t="s">
        <v>1978</v>
      </c>
      <c r="B44" s="84">
        <v>9</v>
      </c>
      <c r="C44" s="122">
        <v>0.004605683585671653</v>
      </c>
      <c r="D44" s="84" t="s">
        <v>2815</v>
      </c>
      <c r="E44" s="84" t="b">
        <v>0</v>
      </c>
      <c r="F44" s="84" t="b">
        <v>0</v>
      </c>
      <c r="G44" s="84" t="b">
        <v>0</v>
      </c>
    </row>
    <row r="45" spans="1:7" ht="15">
      <c r="A45" s="84" t="s">
        <v>1977</v>
      </c>
      <c r="B45" s="84">
        <v>9</v>
      </c>
      <c r="C45" s="122">
        <v>0.004978331622403676</v>
      </c>
      <c r="D45" s="84" t="s">
        <v>2815</v>
      </c>
      <c r="E45" s="84" t="b">
        <v>1</v>
      </c>
      <c r="F45" s="84" t="b">
        <v>0</v>
      </c>
      <c r="G45" s="84" t="b">
        <v>0</v>
      </c>
    </row>
    <row r="46" spans="1:7" ht="15">
      <c r="A46" s="84" t="s">
        <v>2470</v>
      </c>
      <c r="B46" s="84">
        <v>9</v>
      </c>
      <c r="C46" s="122">
        <v>0.004605683585671653</v>
      </c>
      <c r="D46" s="84" t="s">
        <v>2815</v>
      </c>
      <c r="E46" s="84" t="b">
        <v>0</v>
      </c>
      <c r="F46" s="84" t="b">
        <v>0</v>
      </c>
      <c r="G46" s="84" t="b">
        <v>0</v>
      </c>
    </row>
    <row r="47" spans="1:7" ht="15">
      <c r="A47" s="84" t="s">
        <v>2471</v>
      </c>
      <c r="B47" s="84">
        <v>9</v>
      </c>
      <c r="C47" s="122">
        <v>0.004605683585671653</v>
      </c>
      <c r="D47" s="84" t="s">
        <v>2815</v>
      </c>
      <c r="E47" s="84" t="b">
        <v>0</v>
      </c>
      <c r="F47" s="84" t="b">
        <v>0</v>
      </c>
      <c r="G47" s="84" t="b">
        <v>0</v>
      </c>
    </row>
    <row r="48" spans="1:7" ht="15">
      <c r="A48" s="84" t="s">
        <v>2472</v>
      </c>
      <c r="B48" s="84">
        <v>9</v>
      </c>
      <c r="C48" s="122">
        <v>0.004605683585671653</v>
      </c>
      <c r="D48" s="84" t="s">
        <v>2815</v>
      </c>
      <c r="E48" s="84" t="b">
        <v>0</v>
      </c>
      <c r="F48" s="84" t="b">
        <v>0</v>
      </c>
      <c r="G48" s="84" t="b">
        <v>0</v>
      </c>
    </row>
    <row r="49" spans="1:7" ht="15">
      <c r="A49" s="84" t="s">
        <v>2473</v>
      </c>
      <c r="B49" s="84">
        <v>9</v>
      </c>
      <c r="C49" s="122">
        <v>0.004605683585671653</v>
      </c>
      <c r="D49" s="84" t="s">
        <v>2815</v>
      </c>
      <c r="E49" s="84" t="b">
        <v>0</v>
      </c>
      <c r="F49" s="84" t="b">
        <v>0</v>
      </c>
      <c r="G49" s="84" t="b">
        <v>0</v>
      </c>
    </row>
    <row r="50" spans="1:7" ht="15">
      <c r="A50" s="84" t="s">
        <v>2474</v>
      </c>
      <c r="B50" s="84">
        <v>9</v>
      </c>
      <c r="C50" s="122">
        <v>0.004605683585671653</v>
      </c>
      <c r="D50" s="84" t="s">
        <v>2815</v>
      </c>
      <c r="E50" s="84" t="b">
        <v>0</v>
      </c>
      <c r="F50" s="84" t="b">
        <v>0</v>
      </c>
      <c r="G50" s="84" t="b">
        <v>0</v>
      </c>
    </row>
    <row r="51" spans="1:7" ht="15">
      <c r="A51" s="84" t="s">
        <v>2475</v>
      </c>
      <c r="B51" s="84">
        <v>9</v>
      </c>
      <c r="C51" s="122">
        <v>0.004605683585671653</v>
      </c>
      <c r="D51" s="84" t="s">
        <v>2815</v>
      </c>
      <c r="E51" s="84" t="b">
        <v>0</v>
      </c>
      <c r="F51" s="84" t="b">
        <v>0</v>
      </c>
      <c r="G51" s="84" t="b">
        <v>0</v>
      </c>
    </row>
    <row r="52" spans="1:7" ht="15">
      <c r="A52" s="84" t="s">
        <v>2476</v>
      </c>
      <c r="B52" s="84">
        <v>8</v>
      </c>
      <c r="C52" s="122">
        <v>0.0042491838252763136</v>
      </c>
      <c r="D52" s="84" t="s">
        <v>2815</v>
      </c>
      <c r="E52" s="84" t="b">
        <v>0</v>
      </c>
      <c r="F52" s="84" t="b">
        <v>0</v>
      </c>
      <c r="G52" s="84" t="b">
        <v>0</v>
      </c>
    </row>
    <row r="53" spans="1:7" ht="15">
      <c r="A53" s="84" t="s">
        <v>2477</v>
      </c>
      <c r="B53" s="84">
        <v>8</v>
      </c>
      <c r="C53" s="122">
        <v>0.0042491838252763136</v>
      </c>
      <c r="D53" s="84" t="s">
        <v>2815</v>
      </c>
      <c r="E53" s="84" t="b">
        <v>0</v>
      </c>
      <c r="F53" s="84" t="b">
        <v>0</v>
      </c>
      <c r="G53" s="84" t="b">
        <v>0</v>
      </c>
    </row>
    <row r="54" spans="1:7" ht="15">
      <c r="A54" s="84" t="s">
        <v>2478</v>
      </c>
      <c r="B54" s="84">
        <v>8</v>
      </c>
      <c r="C54" s="122">
        <v>0.0042491838252763136</v>
      </c>
      <c r="D54" s="84" t="s">
        <v>2815</v>
      </c>
      <c r="E54" s="84" t="b">
        <v>0</v>
      </c>
      <c r="F54" s="84" t="b">
        <v>0</v>
      </c>
      <c r="G54" s="84" t="b">
        <v>0</v>
      </c>
    </row>
    <row r="55" spans="1:7" ht="15">
      <c r="A55" s="84" t="s">
        <v>2479</v>
      </c>
      <c r="B55" s="84">
        <v>8</v>
      </c>
      <c r="C55" s="122">
        <v>0.0042491838252763136</v>
      </c>
      <c r="D55" s="84" t="s">
        <v>2815</v>
      </c>
      <c r="E55" s="84" t="b">
        <v>0</v>
      </c>
      <c r="F55" s="84" t="b">
        <v>0</v>
      </c>
      <c r="G55" s="84" t="b">
        <v>0</v>
      </c>
    </row>
    <row r="56" spans="1:7" ht="15">
      <c r="A56" s="84" t="s">
        <v>2480</v>
      </c>
      <c r="B56" s="84">
        <v>8</v>
      </c>
      <c r="C56" s="122">
        <v>0.0042491838252763136</v>
      </c>
      <c r="D56" s="84" t="s">
        <v>2815</v>
      </c>
      <c r="E56" s="84" t="b">
        <v>0</v>
      </c>
      <c r="F56" s="84" t="b">
        <v>0</v>
      </c>
      <c r="G56" s="84" t="b">
        <v>0</v>
      </c>
    </row>
    <row r="57" spans="1:7" ht="15">
      <c r="A57" s="84" t="s">
        <v>2481</v>
      </c>
      <c r="B57" s="84">
        <v>8</v>
      </c>
      <c r="C57" s="122">
        <v>0.0042491838252763136</v>
      </c>
      <c r="D57" s="84" t="s">
        <v>2815</v>
      </c>
      <c r="E57" s="84" t="b">
        <v>0</v>
      </c>
      <c r="F57" s="84" t="b">
        <v>0</v>
      </c>
      <c r="G57" s="84" t="b">
        <v>0</v>
      </c>
    </row>
    <row r="58" spans="1:7" ht="15">
      <c r="A58" s="84" t="s">
        <v>2482</v>
      </c>
      <c r="B58" s="84">
        <v>8</v>
      </c>
      <c r="C58" s="122">
        <v>0.0042491838252763136</v>
      </c>
      <c r="D58" s="84" t="s">
        <v>2815</v>
      </c>
      <c r="E58" s="84" t="b">
        <v>0</v>
      </c>
      <c r="F58" s="84" t="b">
        <v>0</v>
      </c>
      <c r="G58" s="84" t="b">
        <v>0</v>
      </c>
    </row>
    <row r="59" spans="1:7" ht="15">
      <c r="A59" s="84" t="s">
        <v>2483</v>
      </c>
      <c r="B59" s="84">
        <v>8</v>
      </c>
      <c r="C59" s="122">
        <v>0.004425183664358823</v>
      </c>
      <c r="D59" s="84" t="s">
        <v>2815</v>
      </c>
      <c r="E59" s="84" t="b">
        <v>0</v>
      </c>
      <c r="F59" s="84" t="b">
        <v>0</v>
      </c>
      <c r="G59" s="84" t="b">
        <v>0</v>
      </c>
    </row>
    <row r="60" spans="1:7" ht="15">
      <c r="A60" s="84" t="s">
        <v>2484</v>
      </c>
      <c r="B60" s="84">
        <v>8</v>
      </c>
      <c r="C60" s="122">
        <v>0.0042491838252763136</v>
      </c>
      <c r="D60" s="84" t="s">
        <v>2815</v>
      </c>
      <c r="E60" s="84" t="b">
        <v>0</v>
      </c>
      <c r="F60" s="84" t="b">
        <v>0</v>
      </c>
      <c r="G60" s="84" t="b">
        <v>0</v>
      </c>
    </row>
    <row r="61" spans="1:7" ht="15">
      <c r="A61" s="84" t="s">
        <v>2069</v>
      </c>
      <c r="B61" s="84">
        <v>7</v>
      </c>
      <c r="C61" s="122">
        <v>0.0038720357063139702</v>
      </c>
      <c r="D61" s="84" t="s">
        <v>2815</v>
      </c>
      <c r="E61" s="84" t="b">
        <v>0</v>
      </c>
      <c r="F61" s="84" t="b">
        <v>0</v>
      </c>
      <c r="G61" s="84" t="b">
        <v>0</v>
      </c>
    </row>
    <row r="62" spans="1:7" ht="15">
      <c r="A62" s="84" t="s">
        <v>2485</v>
      </c>
      <c r="B62" s="84">
        <v>7</v>
      </c>
      <c r="C62" s="122">
        <v>0.0038720357063139702</v>
      </c>
      <c r="D62" s="84" t="s">
        <v>2815</v>
      </c>
      <c r="E62" s="84" t="b">
        <v>0</v>
      </c>
      <c r="F62" s="84" t="b">
        <v>0</v>
      </c>
      <c r="G62" s="84" t="b">
        <v>0</v>
      </c>
    </row>
    <row r="63" spans="1:7" ht="15">
      <c r="A63" s="84" t="s">
        <v>2486</v>
      </c>
      <c r="B63" s="84">
        <v>7</v>
      </c>
      <c r="C63" s="122">
        <v>0.0038720357063139702</v>
      </c>
      <c r="D63" s="84" t="s">
        <v>2815</v>
      </c>
      <c r="E63" s="84" t="b">
        <v>0</v>
      </c>
      <c r="F63" s="84" t="b">
        <v>0</v>
      </c>
      <c r="G63" s="84" t="b">
        <v>0</v>
      </c>
    </row>
    <row r="64" spans="1:7" ht="15">
      <c r="A64" s="84" t="s">
        <v>2487</v>
      </c>
      <c r="B64" s="84">
        <v>7</v>
      </c>
      <c r="C64" s="122">
        <v>0.0038720357063139702</v>
      </c>
      <c r="D64" s="84" t="s">
        <v>2815</v>
      </c>
      <c r="E64" s="84" t="b">
        <v>0</v>
      </c>
      <c r="F64" s="84" t="b">
        <v>0</v>
      </c>
      <c r="G64" s="84" t="b">
        <v>0</v>
      </c>
    </row>
    <row r="65" spans="1:7" ht="15">
      <c r="A65" s="84" t="s">
        <v>1979</v>
      </c>
      <c r="B65" s="84">
        <v>7</v>
      </c>
      <c r="C65" s="122">
        <v>0.0038720357063139702</v>
      </c>
      <c r="D65" s="84" t="s">
        <v>2815</v>
      </c>
      <c r="E65" s="84" t="b">
        <v>0</v>
      </c>
      <c r="F65" s="84" t="b">
        <v>0</v>
      </c>
      <c r="G65" s="84" t="b">
        <v>0</v>
      </c>
    </row>
    <row r="66" spans="1:7" ht="15">
      <c r="A66" s="84" t="s">
        <v>229</v>
      </c>
      <c r="B66" s="84">
        <v>7</v>
      </c>
      <c r="C66" s="122">
        <v>0.0038720357063139702</v>
      </c>
      <c r="D66" s="84" t="s">
        <v>2815</v>
      </c>
      <c r="E66" s="84" t="b">
        <v>0</v>
      </c>
      <c r="F66" s="84" t="b">
        <v>0</v>
      </c>
      <c r="G66" s="84" t="b">
        <v>0</v>
      </c>
    </row>
    <row r="67" spans="1:7" ht="15">
      <c r="A67" s="84" t="s">
        <v>230</v>
      </c>
      <c r="B67" s="84">
        <v>7</v>
      </c>
      <c r="C67" s="122">
        <v>0.004260084359480763</v>
      </c>
      <c r="D67" s="84" t="s">
        <v>2815</v>
      </c>
      <c r="E67" s="84" t="b">
        <v>0</v>
      </c>
      <c r="F67" s="84" t="b">
        <v>0</v>
      </c>
      <c r="G67" s="84" t="b">
        <v>0</v>
      </c>
    </row>
    <row r="68" spans="1:7" ht="15">
      <c r="A68" s="84" t="s">
        <v>1999</v>
      </c>
      <c r="B68" s="84">
        <v>7</v>
      </c>
      <c r="C68" s="122">
        <v>0.004260084359480763</v>
      </c>
      <c r="D68" s="84" t="s">
        <v>2815</v>
      </c>
      <c r="E68" s="84" t="b">
        <v>0</v>
      </c>
      <c r="F68" s="84" t="b">
        <v>0</v>
      </c>
      <c r="G68" s="84" t="b">
        <v>0</v>
      </c>
    </row>
    <row r="69" spans="1:7" ht="15">
      <c r="A69" s="84" t="s">
        <v>2488</v>
      </c>
      <c r="B69" s="84">
        <v>6</v>
      </c>
      <c r="C69" s="122">
        <v>0.0034712704257287828</v>
      </c>
      <c r="D69" s="84" t="s">
        <v>2815</v>
      </c>
      <c r="E69" s="84" t="b">
        <v>0</v>
      </c>
      <c r="F69" s="84" t="b">
        <v>0</v>
      </c>
      <c r="G69" s="84" t="b">
        <v>0</v>
      </c>
    </row>
    <row r="70" spans="1:7" ht="15">
      <c r="A70" s="84" t="s">
        <v>655</v>
      </c>
      <c r="B70" s="84">
        <v>6</v>
      </c>
      <c r="C70" s="122">
        <v>0.0034712704257287828</v>
      </c>
      <c r="D70" s="84" t="s">
        <v>2815</v>
      </c>
      <c r="E70" s="84" t="b">
        <v>0</v>
      </c>
      <c r="F70" s="84" t="b">
        <v>0</v>
      </c>
      <c r="G70" s="84" t="b">
        <v>0</v>
      </c>
    </row>
    <row r="71" spans="1:7" ht="15">
      <c r="A71" s="84" t="s">
        <v>2489</v>
      </c>
      <c r="B71" s="84">
        <v>6</v>
      </c>
      <c r="C71" s="122">
        <v>0.0034712704257287828</v>
      </c>
      <c r="D71" s="84" t="s">
        <v>2815</v>
      </c>
      <c r="E71" s="84" t="b">
        <v>0</v>
      </c>
      <c r="F71" s="84" t="b">
        <v>0</v>
      </c>
      <c r="G71" s="84" t="b">
        <v>0</v>
      </c>
    </row>
    <row r="72" spans="1:7" ht="15">
      <c r="A72" s="84" t="s">
        <v>2490</v>
      </c>
      <c r="B72" s="84">
        <v>6</v>
      </c>
      <c r="C72" s="122">
        <v>0.0034712704257287828</v>
      </c>
      <c r="D72" s="84" t="s">
        <v>2815</v>
      </c>
      <c r="E72" s="84" t="b">
        <v>0</v>
      </c>
      <c r="F72" s="84" t="b">
        <v>0</v>
      </c>
      <c r="G72" s="84" t="b">
        <v>0</v>
      </c>
    </row>
    <row r="73" spans="1:7" ht="15">
      <c r="A73" s="84" t="s">
        <v>2491</v>
      </c>
      <c r="B73" s="84">
        <v>6</v>
      </c>
      <c r="C73" s="122">
        <v>0.0034712704257287828</v>
      </c>
      <c r="D73" s="84" t="s">
        <v>2815</v>
      </c>
      <c r="E73" s="84" t="b">
        <v>0</v>
      </c>
      <c r="F73" s="84" t="b">
        <v>0</v>
      </c>
      <c r="G73" s="84" t="b">
        <v>0</v>
      </c>
    </row>
    <row r="74" spans="1:7" ht="15">
      <c r="A74" s="84" t="s">
        <v>2492</v>
      </c>
      <c r="B74" s="84">
        <v>6</v>
      </c>
      <c r="C74" s="122">
        <v>0.0034712704257287828</v>
      </c>
      <c r="D74" s="84" t="s">
        <v>2815</v>
      </c>
      <c r="E74" s="84" t="b">
        <v>0</v>
      </c>
      <c r="F74" s="84" t="b">
        <v>0</v>
      </c>
      <c r="G74" s="84" t="b">
        <v>0</v>
      </c>
    </row>
    <row r="75" spans="1:7" ht="15">
      <c r="A75" s="84" t="s">
        <v>2493</v>
      </c>
      <c r="B75" s="84">
        <v>6</v>
      </c>
      <c r="C75" s="122">
        <v>0.0034712704257287828</v>
      </c>
      <c r="D75" s="84" t="s">
        <v>2815</v>
      </c>
      <c r="E75" s="84" t="b">
        <v>0</v>
      </c>
      <c r="F75" s="84" t="b">
        <v>0</v>
      </c>
      <c r="G75" s="84" t="b">
        <v>0</v>
      </c>
    </row>
    <row r="76" spans="1:7" ht="15">
      <c r="A76" s="84" t="s">
        <v>2494</v>
      </c>
      <c r="B76" s="84">
        <v>6</v>
      </c>
      <c r="C76" s="122">
        <v>0.0034712704257287828</v>
      </c>
      <c r="D76" s="84" t="s">
        <v>2815</v>
      </c>
      <c r="E76" s="84" t="b">
        <v>0</v>
      </c>
      <c r="F76" s="84" t="b">
        <v>0</v>
      </c>
      <c r="G76" s="84" t="b">
        <v>0</v>
      </c>
    </row>
    <row r="77" spans="1:7" ht="15">
      <c r="A77" s="84" t="s">
        <v>2495</v>
      </c>
      <c r="B77" s="84">
        <v>6</v>
      </c>
      <c r="C77" s="122">
        <v>0.0034712704257287828</v>
      </c>
      <c r="D77" s="84" t="s">
        <v>2815</v>
      </c>
      <c r="E77" s="84" t="b">
        <v>0</v>
      </c>
      <c r="F77" s="84" t="b">
        <v>0</v>
      </c>
      <c r="G77" s="84" t="b">
        <v>0</v>
      </c>
    </row>
    <row r="78" spans="1:7" ht="15">
      <c r="A78" s="84" t="s">
        <v>2496</v>
      </c>
      <c r="B78" s="84">
        <v>6</v>
      </c>
      <c r="C78" s="122">
        <v>0.0038720851276764644</v>
      </c>
      <c r="D78" s="84" t="s">
        <v>2815</v>
      </c>
      <c r="E78" s="84" t="b">
        <v>0</v>
      </c>
      <c r="F78" s="84" t="b">
        <v>0</v>
      </c>
      <c r="G78" s="84" t="b">
        <v>0</v>
      </c>
    </row>
    <row r="79" spans="1:7" ht="15">
      <c r="A79" s="84" t="s">
        <v>2497</v>
      </c>
      <c r="B79" s="84">
        <v>6</v>
      </c>
      <c r="C79" s="122">
        <v>0.0038720851276764644</v>
      </c>
      <c r="D79" s="84" t="s">
        <v>2815</v>
      </c>
      <c r="E79" s="84" t="b">
        <v>0</v>
      </c>
      <c r="F79" s="84" t="b">
        <v>0</v>
      </c>
      <c r="G79" s="84" t="b">
        <v>0</v>
      </c>
    </row>
    <row r="80" spans="1:7" ht="15">
      <c r="A80" s="84" t="s">
        <v>2498</v>
      </c>
      <c r="B80" s="84">
        <v>6</v>
      </c>
      <c r="C80" s="122">
        <v>0.0034712704257287828</v>
      </c>
      <c r="D80" s="84" t="s">
        <v>2815</v>
      </c>
      <c r="E80" s="84" t="b">
        <v>1</v>
      </c>
      <c r="F80" s="84" t="b">
        <v>0</v>
      </c>
      <c r="G80" s="84" t="b">
        <v>0</v>
      </c>
    </row>
    <row r="81" spans="1:7" ht="15">
      <c r="A81" s="84" t="s">
        <v>1974</v>
      </c>
      <c r="B81" s="84">
        <v>6</v>
      </c>
      <c r="C81" s="122">
        <v>0.0034712704257287828</v>
      </c>
      <c r="D81" s="84" t="s">
        <v>2815</v>
      </c>
      <c r="E81" s="84" t="b">
        <v>0</v>
      </c>
      <c r="F81" s="84" t="b">
        <v>0</v>
      </c>
      <c r="G81" s="84" t="b">
        <v>0</v>
      </c>
    </row>
    <row r="82" spans="1:7" ht="15">
      <c r="A82" s="84" t="s">
        <v>2499</v>
      </c>
      <c r="B82" s="84">
        <v>6</v>
      </c>
      <c r="C82" s="122">
        <v>0.0034712704257287828</v>
      </c>
      <c r="D82" s="84" t="s">
        <v>2815</v>
      </c>
      <c r="E82" s="84" t="b">
        <v>0</v>
      </c>
      <c r="F82" s="84" t="b">
        <v>0</v>
      </c>
      <c r="G82" s="84" t="b">
        <v>0</v>
      </c>
    </row>
    <row r="83" spans="1:7" ht="15">
      <c r="A83" s="84" t="s">
        <v>2500</v>
      </c>
      <c r="B83" s="84">
        <v>6</v>
      </c>
      <c r="C83" s="122">
        <v>0.0034712704257287828</v>
      </c>
      <c r="D83" s="84" t="s">
        <v>2815</v>
      </c>
      <c r="E83" s="84" t="b">
        <v>0</v>
      </c>
      <c r="F83" s="84" t="b">
        <v>1</v>
      </c>
      <c r="G83" s="84" t="b">
        <v>0</v>
      </c>
    </row>
    <row r="84" spans="1:7" ht="15">
      <c r="A84" s="84" t="s">
        <v>2501</v>
      </c>
      <c r="B84" s="84">
        <v>6</v>
      </c>
      <c r="C84" s="122">
        <v>0.0034712704257287828</v>
      </c>
      <c r="D84" s="84" t="s">
        <v>2815</v>
      </c>
      <c r="E84" s="84" t="b">
        <v>0</v>
      </c>
      <c r="F84" s="84" t="b">
        <v>0</v>
      </c>
      <c r="G84" s="84" t="b">
        <v>0</v>
      </c>
    </row>
    <row r="85" spans="1:7" ht="15">
      <c r="A85" s="84" t="s">
        <v>1975</v>
      </c>
      <c r="B85" s="84">
        <v>6</v>
      </c>
      <c r="C85" s="122">
        <v>0.0034712704257287828</v>
      </c>
      <c r="D85" s="84" t="s">
        <v>2815</v>
      </c>
      <c r="E85" s="84" t="b">
        <v>0</v>
      </c>
      <c r="F85" s="84" t="b">
        <v>0</v>
      </c>
      <c r="G85" s="84" t="b">
        <v>0</v>
      </c>
    </row>
    <row r="86" spans="1:7" ht="15">
      <c r="A86" s="84" t="s">
        <v>269</v>
      </c>
      <c r="B86" s="84">
        <v>5</v>
      </c>
      <c r="C86" s="122">
        <v>0.0030429173996291163</v>
      </c>
      <c r="D86" s="84" t="s">
        <v>2815</v>
      </c>
      <c r="E86" s="84" t="b">
        <v>0</v>
      </c>
      <c r="F86" s="84" t="b">
        <v>0</v>
      </c>
      <c r="G86" s="84" t="b">
        <v>0</v>
      </c>
    </row>
    <row r="87" spans="1:7" ht="15">
      <c r="A87" s="84" t="s">
        <v>2502</v>
      </c>
      <c r="B87" s="84">
        <v>5</v>
      </c>
      <c r="C87" s="122">
        <v>0.0030429173996291163</v>
      </c>
      <c r="D87" s="84" t="s">
        <v>2815</v>
      </c>
      <c r="E87" s="84" t="b">
        <v>0</v>
      </c>
      <c r="F87" s="84" t="b">
        <v>0</v>
      </c>
      <c r="G87" s="84" t="b">
        <v>0</v>
      </c>
    </row>
    <row r="88" spans="1:7" ht="15">
      <c r="A88" s="84" t="s">
        <v>2503</v>
      </c>
      <c r="B88" s="84">
        <v>5</v>
      </c>
      <c r="C88" s="122">
        <v>0.0030429173996291163</v>
      </c>
      <c r="D88" s="84" t="s">
        <v>2815</v>
      </c>
      <c r="E88" s="84" t="b">
        <v>0</v>
      </c>
      <c r="F88" s="84" t="b">
        <v>0</v>
      </c>
      <c r="G88" s="84" t="b">
        <v>0</v>
      </c>
    </row>
    <row r="89" spans="1:7" ht="15">
      <c r="A89" s="84" t="s">
        <v>2504</v>
      </c>
      <c r="B89" s="84">
        <v>5</v>
      </c>
      <c r="C89" s="122">
        <v>0.0030429173996291163</v>
      </c>
      <c r="D89" s="84" t="s">
        <v>2815</v>
      </c>
      <c r="E89" s="84" t="b">
        <v>0</v>
      </c>
      <c r="F89" s="84" t="b">
        <v>0</v>
      </c>
      <c r="G89" s="84" t="b">
        <v>0</v>
      </c>
    </row>
    <row r="90" spans="1:7" ht="15">
      <c r="A90" s="84" t="s">
        <v>2505</v>
      </c>
      <c r="B90" s="84">
        <v>5</v>
      </c>
      <c r="C90" s="122">
        <v>0.0032267376063970536</v>
      </c>
      <c r="D90" s="84" t="s">
        <v>2815</v>
      </c>
      <c r="E90" s="84" t="b">
        <v>0</v>
      </c>
      <c r="F90" s="84" t="b">
        <v>0</v>
      </c>
      <c r="G90" s="84" t="b">
        <v>0</v>
      </c>
    </row>
    <row r="91" spans="1:7" ht="15">
      <c r="A91" s="84" t="s">
        <v>2506</v>
      </c>
      <c r="B91" s="84">
        <v>5</v>
      </c>
      <c r="C91" s="122">
        <v>0.0030429173996291163</v>
      </c>
      <c r="D91" s="84" t="s">
        <v>2815</v>
      </c>
      <c r="E91" s="84" t="b">
        <v>0</v>
      </c>
      <c r="F91" s="84" t="b">
        <v>0</v>
      </c>
      <c r="G91" s="84" t="b">
        <v>0</v>
      </c>
    </row>
    <row r="92" spans="1:7" ht="15">
      <c r="A92" s="84" t="s">
        <v>2507</v>
      </c>
      <c r="B92" s="84">
        <v>5</v>
      </c>
      <c r="C92" s="122">
        <v>0.0030429173996291163</v>
      </c>
      <c r="D92" s="84" t="s">
        <v>2815</v>
      </c>
      <c r="E92" s="84" t="b">
        <v>0</v>
      </c>
      <c r="F92" s="84" t="b">
        <v>1</v>
      </c>
      <c r="G92" s="84" t="b">
        <v>0</v>
      </c>
    </row>
    <row r="93" spans="1:7" ht="15">
      <c r="A93" s="84" t="s">
        <v>2508</v>
      </c>
      <c r="B93" s="84">
        <v>5</v>
      </c>
      <c r="C93" s="122">
        <v>0.0030429173996291163</v>
      </c>
      <c r="D93" s="84" t="s">
        <v>2815</v>
      </c>
      <c r="E93" s="84" t="b">
        <v>0</v>
      </c>
      <c r="F93" s="84" t="b">
        <v>0</v>
      </c>
      <c r="G93" s="84" t="b">
        <v>0</v>
      </c>
    </row>
    <row r="94" spans="1:7" ht="15">
      <c r="A94" s="84" t="s">
        <v>2509</v>
      </c>
      <c r="B94" s="84">
        <v>5</v>
      </c>
      <c r="C94" s="122">
        <v>0.003463723070373343</v>
      </c>
      <c r="D94" s="84" t="s">
        <v>2815</v>
      </c>
      <c r="E94" s="84" t="b">
        <v>0</v>
      </c>
      <c r="F94" s="84" t="b">
        <v>0</v>
      </c>
      <c r="G94" s="84" t="b">
        <v>0</v>
      </c>
    </row>
    <row r="95" spans="1:7" ht="15">
      <c r="A95" s="84" t="s">
        <v>2510</v>
      </c>
      <c r="B95" s="84">
        <v>5</v>
      </c>
      <c r="C95" s="122">
        <v>0.0030429173996291163</v>
      </c>
      <c r="D95" s="84" t="s">
        <v>2815</v>
      </c>
      <c r="E95" s="84" t="b">
        <v>0</v>
      </c>
      <c r="F95" s="84" t="b">
        <v>0</v>
      </c>
      <c r="G95" s="84" t="b">
        <v>0</v>
      </c>
    </row>
    <row r="96" spans="1:7" ht="15">
      <c r="A96" s="84" t="s">
        <v>2511</v>
      </c>
      <c r="B96" s="84">
        <v>5</v>
      </c>
      <c r="C96" s="122">
        <v>0.0030429173996291163</v>
      </c>
      <c r="D96" s="84" t="s">
        <v>2815</v>
      </c>
      <c r="E96" s="84" t="b">
        <v>0</v>
      </c>
      <c r="F96" s="84" t="b">
        <v>0</v>
      </c>
      <c r="G96" s="84" t="b">
        <v>0</v>
      </c>
    </row>
    <row r="97" spans="1:7" ht="15">
      <c r="A97" s="84" t="s">
        <v>2512</v>
      </c>
      <c r="B97" s="84">
        <v>5</v>
      </c>
      <c r="C97" s="122">
        <v>0.0030429173996291163</v>
      </c>
      <c r="D97" s="84" t="s">
        <v>2815</v>
      </c>
      <c r="E97" s="84" t="b">
        <v>0</v>
      </c>
      <c r="F97" s="84" t="b">
        <v>0</v>
      </c>
      <c r="G97" s="84" t="b">
        <v>0</v>
      </c>
    </row>
    <row r="98" spans="1:7" ht="15">
      <c r="A98" s="84" t="s">
        <v>1983</v>
      </c>
      <c r="B98" s="84">
        <v>5</v>
      </c>
      <c r="C98" s="122">
        <v>0.0030429173996291163</v>
      </c>
      <c r="D98" s="84" t="s">
        <v>2815</v>
      </c>
      <c r="E98" s="84" t="b">
        <v>0</v>
      </c>
      <c r="F98" s="84" t="b">
        <v>0</v>
      </c>
      <c r="G98" s="84" t="b">
        <v>0</v>
      </c>
    </row>
    <row r="99" spans="1:7" ht="15">
      <c r="A99" s="84" t="s">
        <v>2513</v>
      </c>
      <c r="B99" s="84">
        <v>5</v>
      </c>
      <c r="C99" s="122">
        <v>0.0030429173996291163</v>
      </c>
      <c r="D99" s="84" t="s">
        <v>2815</v>
      </c>
      <c r="E99" s="84" t="b">
        <v>0</v>
      </c>
      <c r="F99" s="84" t="b">
        <v>0</v>
      </c>
      <c r="G99" s="84" t="b">
        <v>0</v>
      </c>
    </row>
    <row r="100" spans="1:7" ht="15">
      <c r="A100" s="84" t="s">
        <v>2514</v>
      </c>
      <c r="B100" s="84">
        <v>5</v>
      </c>
      <c r="C100" s="122">
        <v>0.003463723070373343</v>
      </c>
      <c r="D100" s="84" t="s">
        <v>2815</v>
      </c>
      <c r="E100" s="84" t="b">
        <v>0</v>
      </c>
      <c r="F100" s="84" t="b">
        <v>0</v>
      </c>
      <c r="G100" s="84" t="b">
        <v>0</v>
      </c>
    </row>
    <row r="101" spans="1:7" ht="15">
      <c r="A101" s="84" t="s">
        <v>2515</v>
      </c>
      <c r="B101" s="84">
        <v>5</v>
      </c>
      <c r="C101" s="122">
        <v>0.0030429173996291163</v>
      </c>
      <c r="D101" s="84" t="s">
        <v>2815</v>
      </c>
      <c r="E101" s="84" t="b">
        <v>0</v>
      </c>
      <c r="F101" s="84" t="b">
        <v>0</v>
      </c>
      <c r="G101" s="84" t="b">
        <v>0</v>
      </c>
    </row>
    <row r="102" spans="1:7" ht="15">
      <c r="A102" s="84" t="s">
        <v>1991</v>
      </c>
      <c r="B102" s="84">
        <v>5</v>
      </c>
      <c r="C102" s="122">
        <v>0.0030429173996291163</v>
      </c>
      <c r="D102" s="84" t="s">
        <v>2815</v>
      </c>
      <c r="E102" s="84" t="b">
        <v>0</v>
      </c>
      <c r="F102" s="84" t="b">
        <v>0</v>
      </c>
      <c r="G102" s="84" t="b">
        <v>0</v>
      </c>
    </row>
    <row r="103" spans="1:7" ht="15">
      <c r="A103" s="84" t="s">
        <v>2516</v>
      </c>
      <c r="B103" s="84">
        <v>5</v>
      </c>
      <c r="C103" s="122">
        <v>0.0030429173996291163</v>
      </c>
      <c r="D103" s="84" t="s">
        <v>2815</v>
      </c>
      <c r="E103" s="84" t="b">
        <v>0</v>
      </c>
      <c r="F103" s="84" t="b">
        <v>0</v>
      </c>
      <c r="G103" s="84" t="b">
        <v>0</v>
      </c>
    </row>
    <row r="104" spans="1:7" ht="15">
      <c r="A104" s="84" t="s">
        <v>2517</v>
      </c>
      <c r="B104" s="84">
        <v>5</v>
      </c>
      <c r="C104" s="122">
        <v>0.0030429173996291163</v>
      </c>
      <c r="D104" s="84" t="s">
        <v>2815</v>
      </c>
      <c r="E104" s="84" t="b">
        <v>0</v>
      </c>
      <c r="F104" s="84" t="b">
        <v>0</v>
      </c>
      <c r="G104" s="84" t="b">
        <v>0</v>
      </c>
    </row>
    <row r="105" spans="1:7" ht="15">
      <c r="A105" s="84" t="s">
        <v>1996</v>
      </c>
      <c r="B105" s="84">
        <v>5</v>
      </c>
      <c r="C105" s="122">
        <v>0.0030429173996291163</v>
      </c>
      <c r="D105" s="84" t="s">
        <v>2815</v>
      </c>
      <c r="E105" s="84" t="b">
        <v>0</v>
      </c>
      <c r="F105" s="84" t="b">
        <v>0</v>
      </c>
      <c r="G105" s="84" t="b">
        <v>0</v>
      </c>
    </row>
    <row r="106" spans="1:7" ht="15">
      <c r="A106" s="84" t="s">
        <v>2071</v>
      </c>
      <c r="B106" s="84">
        <v>5</v>
      </c>
      <c r="C106" s="122">
        <v>0.003463723070373343</v>
      </c>
      <c r="D106" s="84" t="s">
        <v>2815</v>
      </c>
      <c r="E106" s="84" t="b">
        <v>0</v>
      </c>
      <c r="F106" s="84" t="b">
        <v>0</v>
      </c>
      <c r="G106" s="84" t="b">
        <v>0</v>
      </c>
    </row>
    <row r="107" spans="1:7" ht="15">
      <c r="A107" s="84" t="s">
        <v>2518</v>
      </c>
      <c r="B107" s="84">
        <v>5</v>
      </c>
      <c r="C107" s="122">
        <v>0.0030429173996291163</v>
      </c>
      <c r="D107" s="84" t="s">
        <v>2815</v>
      </c>
      <c r="E107" s="84" t="b">
        <v>0</v>
      </c>
      <c r="F107" s="84" t="b">
        <v>0</v>
      </c>
      <c r="G107" s="84" t="b">
        <v>0</v>
      </c>
    </row>
    <row r="108" spans="1:7" ht="15">
      <c r="A108" s="84" t="s">
        <v>2073</v>
      </c>
      <c r="B108" s="84">
        <v>5</v>
      </c>
      <c r="C108" s="122">
        <v>0.0030429173996291163</v>
      </c>
      <c r="D108" s="84" t="s">
        <v>2815</v>
      </c>
      <c r="E108" s="84" t="b">
        <v>0</v>
      </c>
      <c r="F108" s="84" t="b">
        <v>0</v>
      </c>
      <c r="G108" s="84" t="b">
        <v>0</v>
      </c>
    </row>
    <row r="109" spans="1:7" ht="15">
      <c r="A109" s="84" t="s">
        <v>2519</v>
      </c>
      <c r="B109" s="84">
        <v>5</v>
      </c>
      <c r="C109" s="122">
        <v>0.0030429173996291163</v>
      </c>
      <c r="D109" s="84" t="s">
        <v>2815</v>
      </c>
      <c r="E109" s="84" t="b">
        <v>0</v>
      </c>
      <c r="F109" s="84" t="b">
        <v>0</v>
      </c>
      <c r="G109" s="84" t="b">
        <v>0</v>
      </c>
    </row>
    <row r="110" spans="1:7" ht="15">
      <c r="A110" s="84" t="s">
        <v>2520</v>
      </c>
      <c r="B110" s="84">
        <v>5</v>
      </c>
      <c r="C110" s="122">
        <v>0.0030429173996291163</v>
      </c>
      <c r="D110" s="84" t="s">
        <v>2815</v>
      </c>
      <c r="E110" s="84" t="b">
        <v>0</v>
      </c>
      <c r="F110" s="84" t="b">
        <v>0</v>
      </c>
      <c r="G110" s="84" t="b">
        <v>0</v>
      </c>
    </row>
    <row r="111" spans="1:7" ht="15">
      <c r="A111" s="84" t="s">
        <v>2076</v>
      </c>
      <c r="B111" s="84">
        <v>5</v>
      </c>
      <c r="C111" s="122">
        <v>0.0030429173996291163</v>
      </c>
      <c r="D111" s="84" t="s">
        <v>2815</v>
      </c>
      <c r="E111" s="84" t="b">
        <v>0</v>
      </c>
      <c r="F111" s="84" t="b">
        <v>0</v>
      </c>
      <c r="G111" s="84" t="b">
        <v>0</v>
      </c>
    </row>
    <row r="112" spans="1:7" ht="15">
      <c r="A112" s="84" t="s">
        <v>2521</v>
      </c>
      <c r="B112" s="84">
        <v>5</v>
      </c>
      <c r="C112" s="122">
        <v>0.0030429173996291163</v>
      </c>
      <c r="D112" s="84" t="s">
        <v>2815</v>
      </c>
      <c r="E112" s="84" t="b">
        <v>0</v>
      </c>
      <c r="F112" s="84" t="b">
        <v>0</v>
      </c>
      <c r="G112" s="84" t="b">
        <v>0</v>
      </c>
    </row>
    <row r="113" spans="1:7" ht="15">
      <c r="A113" s="84" t="s">
        <v>2522</v>
      </c>
      <c r="B113" s="84">
        <v>5</v>
      </c>
      <c r="C113" s="122">
        <v>0.003463723070373343</v>
      </c>
      <c r="D113" s="84" t="s">
        <v>2815</v>
      </c>
      <c r="E113" s="84" t="b">
        <v>0</v>
      </c>
      <c r="F113" s="84" t="b">
        <v>0</v>
      </c>
      <c r="G113" s="84" t="b">
        <v>0</v>
      </c>
    </row>
    <row r="114" spans="1:7" ht="15">
      <c r="A114" s="84" t="s">
        <v>2523</v>
      </c>
      <c r="B114" s="84">
        <v>5</v>
      </c>
      <c r="C114" s="122">
        <v>0.003463723070373343</v>
      </c>
      <c r="D114" s="84" t="s">
        <v>2815</v>
      </c>
      <c r="E114" s="84" t="b">
        <v>0</v>
      </c>
      <c r="F114" s="84" t="b">
        <v>0</v>
      </c>
      <c r="G114" s="84" t="b">
        <v>0</v>
      </c>
    </row>
    <row r="115" spans="1:7" ht="15">
      <c r="A115" s="84" t="s">
        <v>2524</v>
      </c>
      <c r="B115" s="84">
        <v>4</v>
      </c>
      <c r="C115" s="122">
        <v>0.0025813900851176428</v>
      </c>
      <c r="D115" s="84" t="s">
        <v>2815</v>
      </c>
      <c r="E115" s="84" t="b">
        <v>0</v>
      </c>
      <c r="F115" s="84" t="b">
        <v>0</v>
      </c>
      <c r="G115" s="84" t="b">
        <v>0</v>
      </c>
    </row>
    <row r="116" spans="1:7" ht="15">
      <c r="A116" s="84" t="s">
        <v>2525</v>
      </c>
      <c r="B116" s="84">
        <v>4</v>
      </c>
      <c r="C116" s="122">
        <v>0.0027709784562986745</v>
      </c>
      <c r="D116" s="84" t="s">
        <v>2815</v>
      </c>
      <c r="E116" s="84" t="b">
        <v>0</v>
      </c>
      <c r="F116" s="84" t="b">
        <v>0</v>
      </c>
      <c r="G116" s="84" t="b">
        <v>0</v>
      </c>
    </row>
    <row r="117" spans="1:7" ht="15">
      <c r="A117" s="84" t="s">
        <v>2526</v>
      </c>
      <c r="B117" s="84">
        <v>4</v>
      </c>
      <c r="C117" s="122">
        <v>0.0025813900851176428</v>
      </c>
      <c r="D117" s="84" t="s">
        <v>2815</v>
      </c>
      <c r="E117" s="84" t="b">
        <v>0</v>
      </c>
      <c r="F117" s="84" t="b">
        <v>0</v>
      </c>
      <c r="G117" s="84" t="b">
        <v>0</v>
      </c>
    </row>
    <row r="118" spans="1:7" ht="15">
      <c r="A118" s="84" t="s">
        <v>266</v>
      </c>
      <c r="B118" s="84">
        <v>4</v>
      </c>
      <c r="C118" s="122">
        <v>0.0025813900851176428</v>
      </c>
      <c r="D118" s="84" t="s">
        <v>2815</v>
      </c>
      <c r="E118" s="84" t="b">
        <v>0</v>
      </c>
      <c r="F118" s="84" t="b">
        <v>0</v>
      </c>
      <c r="G118" s="84" t="b">
        <v>0</v>
      </c>
    </row>
    <row r="119" spans="1:7" ht="15">
      <c r="A119" s="84" t="s">
        <v>672</v>
      </c>
      <c r="B119" s="84">
        <v>4</v>
      </c>
      <c r="C119" s="122">
        <v>0.0025813900851176428</v>
      </c>
      <c r="D119" s="84" t="s">
        <v>2815</v>
      </c>
      <c r="E119" s="84" t="b">
        <v>0</v>
      </c>
      <c r="F119" s="84" t="b">
        <v>0</v>
      </c>
      <c r="G119" s="84" t="b">
        <v>0</v>
      </c>
    </row>
    <row r="120" spans="1:7" ht="15">
      <c r="A120" s="84" t="s">
        <v>2527</v>
      </c>
      <c r="B120" s="84">
        <v>4</v>
      </c>
      <c r="C120" s="122">
        <v>0.0025813900851176428</v>
      </c>
      <c r="D120" s="84" t="s">
        <v>2815</v>
      </c>
      <c r="E120" s="84" t="b">
        <v>0</v>
      </c>
      <c r="F120" s="84" t="b">
        <v>0</v>
      </c>
      <c r="G120" s="84" t="b">
        <v>0</v>
      </c>
    </row>
    <row r="121" spans="1:7" ht="15">
      <c r="A121" s="84" t="s">
        <v>2528</v>
      </c>
      <c r="B121" s="84">
        <v>4</v>
      </c>
      <c r="C121" s="122">
        <v>0.0025813900851176428</v>
      </c>
      <c r="D121" s="84" t="s">
        <v>2815</v>
      </c>
      <c r="E121" s="84" t="b">
        <v>0</v>
      </c>
      <c r="F121" s="84" t="b">
        <v>0</v>
      </c>
      <c r="G121" s="84" t="b">
        <v>0</v>
      </c>
    </row>
    <row r="122" spans="1:7" ht="15">
      <c r="A122" s="84" t="s">
        <v>2529</v>
      </c>
      <c r="B122" s="84">
        <v>4</v>
      </c>
      <c r="C122" s="122">
        <v>0.0025813900851176428</v>
      </c>
      <c r="D122" s="84" t="s">
        <v>2815</v>
      </c>
      <c r="E122" s="84" t="b">
        <v>0</v>
      </c>
      <c r="F122" s="84" t="b">
        <v>0</v>
      </c>
      <c r="G122" s="84" t="b">
        <v>0</v>
      </c>
    </row>
    <row r="123" spans="1:7" ht="15">
      <c r="A123" s="84" t="s">
        <v>2530</v>
      </c>
      <c r="B123" s="84">
        <v>4</v>
      </c>
      <c r="C123" s="122">
        <v>0.0025813900851176428</v>
      </c>
      <c r="D123" s="84" t="s">
        <v>2815</v>
      </c>
      <c r="E123" s="84" t="b">
        <v>0</v>
      </c>
      <c r="F123" s="84" t="b">
        <v>0</v>
      </c>
      <c r="G123" s="84" t="b">
        <v>0</v>
      </c>
    </row>
    <row r="124" spans="1:7" ht="15">
      <c r="A124" s="84" t="s">
        <v>2531</v>
      </c>
      <c r="B124" s="84">
        <v>4</v>
      </c>
      <c r="C124" s="122">
        <v>0.0025813900851176428</v>
      </c>
      <c r="D124" s="84" t="s">
        <v>2815</v>
      </c>
      <c r="E124" s="84" t="b">
        <v>0</v>
      </c>
      <c r="F124" s="84" t="b">
        <v>0</v>
      </c>
      <c r="G124" s="84" t="b">
        <v>0</v>
      </c>
    </row>
    <row r="125" spans="1:7" ht="15">
      <c r="A125" s="84" t="s">
        <v>2532</v>
      </c>
      <c r="B125" s="84">
        <v>4</v>
      </c>
      <c r="C125" s="122">
        <v>0.0025813900851176428</v>
      </c>
      <c r="D125" s="84" t="s">
        <v>2815</v>
      </c>
      <c r="E125" s="84" t="b">
        <v>0</v>
      </c>
      <c r="F125" s="84" t="b">
        <v>0</v>
      </c>
      <c r="G125" s="84" t="b">
        <v>0</v>
      </c>
    </row>
    <row r="126" spans="1:7" ht="15">
      <c r="A126" s="84" t="s">
        <v>2533</v>
      </c>
      <c r="B126" s="84">
        <v>4</v>
      </c>
      <c r="C126" s="122">
        <v>0.0025813900851176428</v>
      </c>
      <c r="D126" s="84" t="s">
        <v>2815</v>
      </c>
      <c r="E126" s="84" t="b">
        <v>0</v>
      </c>
      <c r="F126" s="84" t="b">
        <v>0</v>
      </c>
      <c r="G126" s="84" t="b">
        <v>0</v>
      </c>
    </row>
    <row r="127" spans="1:7" ht="15">
      <c r="A127" s="84" t="s">
        <v>291</v>
      </c>
      <c r="B127" s="84">
        <v>4</v>
      </c>
      <c r="C127" s="122">
        <v>0.0025813900851176428</v>
      </c>
      <c r="D127" s="84" t="s">
        <v>2815</v>
      </c>
      <c r="E127" s="84" t="b">
        <v>0</v>
      </c>
      <c r="F127" s="84" t="b">
        <v>0</v>
      </c>
      <c r="G127" s="84" t="b">
        <v>0</v>
      </c>
    </row>
    <row r="128" spans="1:7" ht="15">
      <c r="A128" s="84" t="s">
        <v>2534</v>
      </c>
      <c r="B128" s="84">
        <v>4</v>
      </c>
      <c r="C128" s="122">
        <v>0.0025813900851176428</v>
      </c>
      <c r="D128" s="84" t="s">
        <v>2815</v>
      </c>
      <c r="E128" s="84" t="b">
        <v>0</v>
      </c>
      <c r="F128" s="84" t="b">
        <v>0</v>
      </c>
      <c r="G128" s="84" t="b">
        <v>0</v>
      </c>
    </row>
    <row r="129" spans="1:7" ht="15">
      <c r="A129" s="84" t="s">
        <v>2535</v>
      </c>
      <c r="B129" s="84">
        <v>4</v>
      </c>
      <c r="C129" s="122">
        <v>0.0025813900851176428</v>
      </c>
      <c r="D129" s="84" t="s">
        <v>2815</v>
      </c>
      <c r="E129" s="84" t="b">
        <v>0</v>
      </c>
      <c r="F129" s="84" t="b">
        <v>0</v>
      </c>
      <c r="G129" s="84" t="b">
        <v>0</v>
      </c>
    </row>
    <row r="130" spans="1:7" ht="15">
      <c r="A130" s="84" t="s">
        <v>2536</v>
      </c>
      <c r="B130" s="84">
        <v>4</v>
      </c>
      <c r="C130" s="122">
        <v>0.0025813900851176428</v>
      </c>
      <c r="D130" s="84" t="s">
        <v>2815</v>
      </c>
      <c r="E130" s="84" t="b">
        <v>0</v>
      </c>
      <c r="F130" s="84" t="b">
        <v>0</v>
      </c>
      <c r="G130" s="84" t="b">
        <v>0</v>
      </c>
    </row>
    <row r="131" spans="1:7" ht="15">
      <c r="A131" s="84" t="s">
        <v>2537</v>
      </c>
      <c r="B131" s="84">
        <v>4</v>
      </c>
      <c r="C131" s="122">
        <v>0.0025813900851176428</v>
      </c>
      <c r="D131" s="84" t="s">
        <v>2815</v>
      </c>
      <c r="E131" s="84" t="b">
        <v>0</v>
      </c>
      <c r="F131" s="84" t="b">
        <v>0</v>
      </c>
      <c r="G131" s="84" t="b">
        <v>0</v>
      </c>
    </row>
    <row r="132" spans="1:7" ht="15">
      <c r="A132" s="84" t="s">
        <v>2538</v>
      </c>
      <c r="B132" s="84">
        <v>4</v>
      </c>
      <c r="C132" s="122">
        <v>0.0025813900851176428</v>
      </c>
      <c r="D132" s="84" t="s">
        <v>2815</v>
      </c>
      <c r="E132" s="84" t="b">
        <v>0</v>
      </c>
      <c r="F132" s="84" t="b">
        <v>0</v>
      </c>
      <c r="G132" s="84" t="b">
        <v>0</v>
      </c>
    </row>
    <row r="133" spans="1:7" ht="15">
      <c r="A133" s="84" t="s">
        <v>2539</v>
      </c>
      <c r="B133" s="84">
        <v>4</v>
      </c>
      <c r="C133" s="122">
        <v>0.0025813900851176428</v>
      </c>
      <c r="D133" s="84" t="s">
        <v>2815</v>
      </c>
      <c r="E133" s="84" t="b">
        <v>0</v>
      </c>
      <c r="F133" s="84" t="b">
        <v>0</v>
      </c>
      <c r="G133" s="84" t="b">
        <v>0</v>
      </c>
    </row>
    <row r="134" spans="1:7" ht="15">
      <c r="A134" s="84" t="s">
        <v>2540</v>
      </c>
      <c r="B134" s="84">
        <v>4</v>
      </c>
      <c r="C134" s="122">
        <v>0.0025813900851176428</v>
      </c>
      <c r="D134" s="84" t="s">
        <v>2815</v>
      </c>
      <c r="E134" s="84" t="b">
        <v>0</v>
      </c>
      <c r="F134" s="84" t="b">
        <v>0</v>
      </c>
      <c r="G134" s="84" t="b">
        <v>0</v>
      </c>
    </row>
    <row r="135" spans="1:7" ht="15">
      <c r="A135" s="84" t="s">
        <v>2541</v>
      </c>
      <c r="B135" s="84">
        <v>4</v>
      </c>
      <c r="C135" s="122">
        <v>0.0025813900851176428</v>
      </c>
      <c r="D135" s="84" t="s">
        <v>2815</v>
      </c>
      <c r="E135" s="84" t="b">
        <v>0</v>
      </c>
      <c r="F135" s="84" t="b">
        <v>0</v>
      </c>
      <c r="G135" s="84" t="b">
        <v>0</v>
      </c>
    </row>
    <row r="136" spans="1:7" ht="15">
      <c r="A136" s="84" t="s">
        <v>2542</v>
      </c>
      <c r="B136" s="84">
        <v>4</v>
      </c>
      <c r="C136" s="122">
        <v>0.0025813900851176428</v>
      </c>
      <c r="D136" s="84" t="s">
        <v>2815</v>
      </c>
      <c r="E136" s="84" t="b">
        <v>0</v>
      </c>
      <c r="F136" s="84" t="b">
        <v>0</v>
      </c>
      <c r="G136" s="84" t="b">
        <v>0</v>
      </c>
    </row>
    <row r="137" spans="1:7" ht="15">
      <c r="A137" s="84" t="s">
        <v>2543</v>
      </c>
      <c r="B137" s="84">
        <v>4</v>
      </c>
      <c r="C137" s="122">
        <v>0.0025813900851176428</v>
      </c>
      <c r="D137" s="84" t="s">
        <v>2815</v>
      </c>
      <c r="E137" s="84" t="b">
        <v>0</v>
      </c>
      <c r="F137" s="84" t="b">
        <v>0</v>
      </c>
      <c r="G137" s="84" t="b">
        <v>0</v>
      </c>
    </row>
    <row r="138" spans="1:7" ht="15">
      <c r="A138" s="84" t="s">
        <v>2544</v>
      </c>
      <c r="B138" s="84">
        <v>4</v>
      </c>
      <c r="C138" s="122">
        <v>0.0025813900851176428</v>
      </c>
      <c r="D138" s="84" t="s">
        <v>2815</v>
      </c>
      <c r="E138" s="84" t="b">
        <v>0</v>
      </c>
      <c r="F138" s="84" t="b">
        <v>0</v>
      </c>
      <c r="G138" s="84" t="b">
        <v>0</v>
      </c>
    </row>
    <row r="139" spans="1:7" ht="15">
      <c r="A139" s="84" t="s">
        <v>2545</v>
      </c>
      <c r="B139" s="84">
        <v>4</v>
      </c>
      <c r="C139" s="122">
        <v>0.0025813900851176428</v>
      </c>
      <c r="D139" s="84" t="s">
        <v>2815</v>
      </c>
      <c r="E139" s="84" t="b">
        <v>0</v>
      </c>
      <c r="F139" s="84" t="b">
        <v>0</v>
      </c>
      <c r="G139" s="84" t="b">
        <v>0</v>
      </c>
    </row>
    <row r="140" spans="1:7" ht="15">
      <c r="A140" s="84" t="s">
        <v>2546</v>
      </c>
      <c r="B140" s="84">
        <v>4</v>
      </c>
      <c r="C140" s="122">
        <v>0.0025813900851176428</v>
      </c>
      <c r="D140" s="84" t="s">
        <v>2815</v>
      </c>
      <c r="E140" s="84" t="b">
        <v>0</v>
      </c>
      <c r="F140" s="84" t="b">
        <v>0</v>
      </c>
      <c r="G140" s="84" t="b">
        <v>0</v>
      </c>
    </row>
    <row r="141" spans="1:7" ht="15">
      <c r="A141" s="84" t="s">
        <v>1984</v>
      </c>
      <c r="B141" s="84">
        <v>4</v>
      </c>
      <c r="C141" s="122">
        <v>0.0025813900851176428</v>
      </c>
      <c r="D141" s="84" t="s">
        <v>2815</v>
      </c>
      <c r="E141" s="84" t="b">
        <v>0</v>
      </c>
      <c r="F141" s="84" t="b">
        <v>0</v>
      </c>
      <c r="G141" s="84" t="b">
        <v>0</v>
      </c>
    </row>
    <row r="142" spans="1:7" ht="15">
      <c r="A142" s="84" t="s">
        <v>2547</v>
      </c>
      <c r="B142" s="84">
        <v>4</v>
      </c>
      <c r="C142" s="122">
        <v>0.0027709784562986745</v>
      </c>
      <c r="D142" s="84" t="s">
        <v>2815</v>
      </c>
      <c r="E142" s="84" t="b">
        <v>0</v>
      </c>
      <c r="F142" s="84" t="b">
        <v>0</v>
      </c>
      <c r="G142" s="84" t="b">
        <v>0</v>
      </c>
    </row>
    <row r="143" spans="1:7" ht="15">
      <c r="A143" s="84" t="s">
        <v>2548</v>
      </c>
      <c r="B143" s="84">
        <v>4</v>
      </c>
      <c r="C143" s="122">
        <v>0.0025813900851176428</v>
      </c>
      <c r="D143" s="84" t="s">
        <v>2815</v>
      </c>
      <c r="E143" s="84" t="b">
        <v>0</v>
      </c>
      <c r="F143" s="84" t="b">
        <v>0</v>
      </c>
      <c r="G143" s="84" t="b">
        <v>0</v>
      </c>
    </row>
    <row r="144" spans="1:7" ht="15">
      <c r="A144" s="84" t="s">
        <v>2549</v>
      </c>
      <c r="B144" s="84">
        <v>4</v>
      </c>
      <c r="C144" s="122">
        <v>0.0025813900851176428</v>
      </c>
      <c r="D144" s="84" t="s">
        <v>2815</v>
      </c>
      <c r="E144" s="84" t="b">
        <v>0</v>
      </c>
      <c r="F144" s="84" t="b">
        <v>0</v>
      </c>
      <c r="G144" s="84" t="b">
        <v>0</v>
      </c>
    </row>
    <row r="145" spans="1:7" ht="15">
      <c r="A145" s="84" t="s">
        <v>2550</v>
      </c>
      <c r="B145" s="84">
        <v>4</v>
      </c>
      <c r="C145" s="122">
        <v>0.0025813900851176428</v>
      </c>
      <c r="D145" s="84" t="s">
        <v>2815</v>
      </c>
      <c r="E145" s="84" t="b">
        <v>0</v>
      </c>
      <c r="F145" s="84" t="b">
        <v>0</v>
      </c>
      <c r="G145" s="84" t="b">
        <v>0</v>
      </c>
    </row>
    <row r="146" spans="1:7" ht="15">
      <c r="A146" s="84" t="s">
        <v>2551</v>
      </c>
      <c r="B146" s="84">
        <v>4</v>
      </c>
      <c r="C146" s="122">
        <v>0.0025813900851176428</v>
      </c>
      <c r="D146" s="84" t="s">
        <v>2815</v>
      </c>
      <c r="E146" s="84" t="b">
        <v>0</v>
      </c>
      <c r="F146" s="84" t="b">
        <v>0</v>
      </c>
      <c r="G146" s="84" t="b">
        <v>0</v>
      </c>
    </row>
    <row r="147" spans="1:7" ht="15">
      <c r="A147" s="84" t="s">
        <v>2552</v>
      </c>
      <c r="B147" s="84">
        <v>4</v>
      </c>
      <c r="C147" s="122">
        <v>0.0025813900851176428</v>
      </c>
      <c r="D147" s="84" t="s">
        <v>2815</v>
      </c>
      <c r="E147" s="84" t="b">
        <v>0</v>
      </c>
      <c r="F147" s="84" t="b">
        <v>0</v>
      </c>
      <c r="G147" s="84" t="b">
        <v>0</v>
      </c>
    </row>
    <row r="148" spans="1:7" ht="15">
      <c r="A148" s="84" t="s">
        <v>2553</v>
      </c>
      <c r="B148" s="84">
        <v>4</v>
      </c>
      <c r="C148" s="122">
        <v>0.0025813900851176428</v>
      </c>
      <c r="D148" s="84" t="s">
        <v>2815</v>
      </c>
      <c r="E148" s="84" t="b">
        <v>0</v>
      </c>
      <c r="F148" s="84" t="b">
        <v>0</v>
      </c>
      <c r="G148" s="84" t="b">
        <v>0</v>
      </c>
    </row>
    <row r="149" spans="1:7" ht="15">
      <c r="A149" s="84" t="s">
        <v>265</v>
      </c>
      <c r="B149" s="84">
        <v>4</v>
      </c>
      <c r="C149" s="122">
        <v>0.0025813900851176428</v>
      </c>
      <c r="D149" s="84" t="s">
        <v>2815</v>
      </c>
      <c r="E149" s="84" t="b">
        <v>0</v>
      </c>
      <c r="F149" s="84" t="b">
        <v>0</v>
      </c>
      <c r="G149" s="84" t="b">
        <v>0</v>
      </c>
    </row>
    <row r="150" spans="1:7" ht="15">
      <c r="A150" s="84" t="s">
        <v>2554</v>
      </c>
      <c r="B150" s="84">
        <v>4</v>
      </c>
      <c r="C150" s="122">
        <v>0.0025813900851176428</v>
      </c>
      <c r="D150" s="84" t="s">
        <v>2815</v>
      </c>
      <c r="E150" s="84" t="b">
        <v>0</v>
      </c>
      <c r="F150" s="84" t="b">
        <v>0</v>
      </c>
      <c r="G150" s="84" t="b">
        <v>0</v>
      </c>
    </row>
    <row r="151" spans="1:7" ht="15">
      <c r="A151" s="84" t="s">
        <v>1995</v>
      </c>
      <c r="B151" s="84">
        <v>4</v>
      </c>
      <c r="C151" s="122">
        <v>0.0025813900851176428</v>
      </c>
      <c r="D151" s="84" t="s">
        <v>2815</v>
      </c>
      <c r="E151" s="84" t="b">
        <v>0</v>
      </c>
      <c r="F151" s="84" t="b">
        <v>0</v>
      </c>
      <c r="G151" s="84" t="b">
        <v>0</v>
      </c>
    </row>
    <row r="152" spans="1:7" ht="15">
      <c r="A152" s="84" t="s">
        <v>2072</v>
      </c>
      <c r="B152" s="84">
        <v>4</v>
      </c>
      <c r="C152" s="122">
        <v>0.0025813900851176428</v>
      </c>
      <c r="D152" s="84" t="s">
        <v>2815</v>
      </c>
      <c r="E152" s="84" t="b">
        <v>0</v>
      </c>
      <c r="F152" s="84" t="b">
        <v>0</v>
      </c>
      <c r="G152" s="84" t="b">
        <v>0</v>
      </c>
    </row>
    <row r="153" spans="1:7" ht="15">
      <c r="A153" s="84" t="s">
        <v>2555</v>
      </c>
      <c r="B153" s="84">
        <v>4</v>
      </c>
      <c r="C153" s="122">
        <v>0.0025813900851176428</v>
      </c>
      <c r="D153" s="84" t="s">
        <v>2815</v>
      </c>
      <c r="E153" s="84" t="b">
        <v>0</v>
      </c>
      <c r="F153" s="84" t="b">
        <v>0</v>
      </c>
      <c r="G153" s="84" t="b">
        <v>0</v>
      </c>
    </row>
    <row r="154" spans="1:7" ht="15">
      <c r="A154" s="84" t="s">
        <v>2556</v>
      </c>
      <c r="B154" s="84">
        <v>4</v>
      </c>
      <c r="C154" s="122">
        <v>0.0025813900851176428</v>
      </c>
      <c r="D154" s="84" t="s">
        <v>2815</v>
      </c>
      <c r="E154" s="84" t="b">
        <v>0</v>
      </c>
      <c r="F154" s="84" t="b">
        <v>0</v>
      </c>
      <c r="G154" s="84" t="b">
        <v>0</v>
      </c>
    </row>
    <row r="155" spans="1:7" ht="15">
      <c r="A155" s="84" t="s">
        <v>2557</v>
      </c>
      <c r="B155" s="84">
        <v>4</v>
      </c>
      <c r="C155" s="122">
        <v>0.0025813900851176428</v>
      </c>
      <c r="D155" s="84" t="s">
        <v>2815</v>
      </c>
      <c r="E155" s="84" t="b">
        <v>0</v>
      </c>
      <c r="F155" s="84" t="b">
        <v>0</v>
      </c>
      <c r="G155" s="84" t="b">
        <v>0</v>
      </c>
    </row>
    <row r="156" spans="1:7" ht="15">
      <c r="A156" s="84" t="s">
        <v>2075</v>
      </c>
      <c r="B156" s="84">
        <v>4</v>
      </c>
      <c r="C156" s="122">
        <v>0.0025813900851176428</v>
      </c>
      <c r="D156" s="84" t="s">
        <v>2815</v>
      </c>
      <c r="E156" s="84" t="b">
        <v>0</v>
      </c>
      <c r="F156" s="84" t="b">
        <v>0</v>
      </c>
      <c r="G156" s="84" t="b">
        <v>0</v>
      </c>
    </row>
    <row r="157" spans="1:7" ht="15">
      <c r="A157" s="84" t="s">
        <v>2558</v>
      </c>
      <c r="B157" s="84">
        <v>4</v>
      </c>
      <c r="C157" s="122">
        <v>0.0025813900851176428</v>
      </c>
      <c r="D157" s="84" t="s">
        <v>2815</v>
      </c>
      <c r="E157" s="84" t="b">
        <v>0</v>
      </c>
      <c r="F157" s="84" t="b">
        <v>0</v>
      </c>
      <c r="G157" s="84" t="b">
        <v>0</v>
      </c>
    </row>
    <row r="158" spans="1:7" ht="15">
      <c r="A158" s="84" t="s">
        <v>2559</v>
      </c>
      <c r="B158" s="84">
        <v>4</v>
      </c>
      <c r="C158" s="122">
        <v>0.0025813900851176428</v>
      </c>
      <c r="D158" s="84" t="s">
        <v>2815</v>
      </c>
      <c r="E158" s="84" t="b">
        <v>0</v>
      </c>
      <c r="F158" s="84" t="b">
        <v>0</v>
      </c>
      <c r="G158" s="84" t="b">
        <v>0</v>
      </c>
    </row>
    <row r="159" spans="1:7" ht="15">
      <c r="A159" s="84" t="s">
        <v>2004</v>
      </c>
      <c r="B159" s="84">
        <v>4</v>
      </c>
      <c r="C159" s="122">
        <v>0.0025813900851176428</v>
      </c>
      <c r="D159" s="84" t="s">
        <v>2815</v>
      </c>
      <c r="E159" s="84" t="b">
        <v>0</v>
      </c>
      <c r="F159" s="84" t="b">
        <v>0</v>
      </c>
      <c r="G159" s="84" t="b">
        <v>0</v>
      </c>
    </row>
    <row r="160" spans="1:7" ht="15">
      <c r="A160" s="84" t="s">
        <v>286</v>
      </c>
      <c r="B160" s="84">
        <v>4</v>
      </c>
      <c r="C160" s="122">
        <v>0.0025813900851176428</v>
      </c>
      <c r="D160" s="84" t="s">
        <v>2815</v>
      </c>
      <c r="E160" s="84" t="b">
        <v>0</v>
      </c>
      <c r="F160" s="84" t="b">
        <v>0</v>
      </c>
      <c r="G160" s="84" t="b">
        <v>0</v>
      </c>
    </row>
    <row r="161" spans="1:7" ht="15">
      <c r="A161" s="84" t="s">
        <v>2082</v>
      </c>
      <c r="B161" s="84">
        <v>4</v>
      </c>
      <c r="C161" s="122">
        <v>0.0025813900851176428</v>
      </c>
      <c r="D161" s="84" t="s">
        <v>2815</v>
      </c>
      <c r="E161" s="84" t="b">
        <v>1</v>
      </c>
      <c r="F161" s="84" t="b">
        <v>0</v>
      </c>
      <c r="G161" s="84" t="b">
        <v>0</v>
      </c>
    </row>
    <row r="162" spans="1:7" ht="15">
      <c r="A162" s="84" t="s">
        <v>2560</v>
      </c>
      <c r="B162" s="84">
        <v>4</v>
      </c>
      <c r="C162" s="122">
        <v>0.0025813900851176428</v>
      </c>
      <c r="D162" s="84" t="s">
        <v>2815</v>
      </c>
      <c r="E162" s="84" t="b">
        <v>0</v>
      </c>
      <c r="F162" s="84" t="b">
        <v>0</v>
      </c>
      <c r="G162" s="84" t="b">
        <v>0</v>
      </c>
    </row>
    <row r="163" spans="1:7" ht="15">
      <c r="A163" s="84" t="s">
        <v>2561</v>
      </c>
      <c r="B163" s="84">
        <v>4</v>
      </c>
      <c r="C163" s="122">
        <v>0.0025813900851176428</v>
      </c>
      <c r="D163" s="84" t="s">
        <v>2815</v>
      </c>
      <c r="E163" s="84" t="b">
        <v>0</v>
      </c>
      <c r="F163" s="84" t="b">
        <v>0</v>
      </c>
      <c r="G163" s="84" t="b">
        <v>0</v>
      </c>
    </row>
    <row r="164" spans="1:7" ht="15">
      <c r="A164" s="84" t="s">
        <v>2562</v>
      </c>
      <c r="B164" s="84">
        <v>4</v>
      </c>
      <c r="C164" s="122">
        <v>0.0027709784562986745</v>
      </c>
      <c r="D164" s="84" t="s">
        <v>2815</v>
      </c>
      <c r="E164" s="84" t="b">
        <v>0</v>
      </c>
      <c r="F164" s="84" t="b">
        <v>0</v>
      </c>
      <c r="G164" s="84" t="b">
        <v>0</v>
      </c>
    </row>
    <row r="165" spans="1:7" ht="15">
      <c r="A165" s="84" t="s">
        <v>2080</v>
      </c>
      <c r="B165" s="84">
        <v>4</v>
      </c>
      <c r="C165" s="122">
        <v>0.0025813900851176428</v>
      </c>
      <c r="D165" s="84" t="s">
        <v>2815</v>
      </c>
      <c r="E165" s="84" t="b">
        <v>0</v>
      </c>
      <c r="F165" s="84" t="b">
        <v>0</v>
      </c>
      <c r="G165" s="84" t="b">
        <v>0</v>
      </c>
    </row>
    <row r="166" spans="1:7" ht="15">
      <c r="A166" s="84" t="s">
        <v>2563</v>
      </c>
      <c r="B166" s="84">
        <v>4</v>
      </c>
      <c r="C166" s="122">
        <v>0.0025813900851176428</v>
      </c>
      <c r="D166" s="84" t="s">
        <v>2815</v>
      </c>
      <c r="E166" s="84" t="b">
        <v>0</v>
      </c>
      <c r="F166" s="84" t="b">
        <v>0</v>
      </c>
      <c r="G166" s="84" t="b">
        <v>0</v>
      </c>
    </row>
    <row r="167" spans="1:7" ht="15">
      <c r="A167" s="84" t="s">
        <v>2564</v>
      </c>
      <c r="B167" s="84">
        <v>4</v>
      </c>
      <c r="C167" s="122">
        <v>0.0025813900851176428</v>
      </c>
      <c r="D167" s="84" t="s">
        <v>2815</v>
      </c>
      <c r="E167" s="84" t="b">
        <v>0</v>
      </c>
      <c r="F167" s="84" t="b">
        <v>0</v>
      </c>
      <c r="G167" s="84" t="b">
        <v>0</v>
      </c>
    </row>
    <row r="168" spans="1:7" ht="15">
      <c r="A168" s="84" t="s">
        <v>2565</v>
      </c>
      <c r="B168" s="84">
        <v>4</v>
      </c>
      <c r="C168" s="122">
        <v>0.003038188257597129</v>
      </c>
      <c r="D168" s="84" t="s">
        <v>2815</v>
      </c>
      <c r="E168" s="84" t="b">
        <v>0</v>
      </c>
      <c r="F168" s="84" t="b">
        <v>0</v>
      </c>
      <c r="G168" s="84" t="b">
        <v>0</v>
      </c>
    </row>
    <row r="169" spans="1:7" ht="15">
      <c r="A169" s="84" t="s">
        <v>2085</v>
      </c>
      <c r="B169" s="84">
        <v>4</v>
      </c>
      <c r="C169" s="122">
        <v>0.0025813900851176428</v>
      </c>
      <c r="D169" s="84" t="s">
        <v>2815</v>
      </c>
      <c r="E169" s="84" t="b">
        <v>0</v>
      </c>
      <c r="F169" s="84" t="b">
        <v>0</v>
      </c>
      <c r="G169" s="84" t="b">
        <v>0</v>
      </c>
    </row>
    <row r="170" spans="1:7" ht="15">
      <c r="A170" s="84" t="s">
        <v>2566</v>
      </c>
      <c r="B170" s="84">
        <v>3</v>
      </c>
      <c r="C170" s="122">
        <v>0.002078233842224006</v>
      </c>
      <c r="D170" s="84" t="s">
        <v>2815</v>
      </c>
      <c r="E170" s="84" t="b">
        <v>0</v>
      </c>
      <c r="F170" s="84" t="b">
        <v>0</v>
      </c>
      <c r="G170" s="84" t="b">
        <v>0</v>
      </c>
    </row>
    <row r="171" spans="1:7" ht="15">
      <c r="A171" s="84" t="s">
        <v>2567</v>
      </c>
      <c r="B171" s="84">
        <v>3</v>
      </c>
      <c r="C171" s="122">
        <v>0.002078233842224006</v>
      </c>
      <c r="D171" s="84" t="s">
        <v>2815</v>
      </c>
      <c r="E171" s="84" t="b">
        <v>0</v>
      </c>
      <c r="F171" s="84" t="b">
        <v>0</v>
      </c>
      <c r="G171" s="84" t="b">
        <v>0</v>
      </c>
    </row>
    <row r="172" spans="1:7" ht="15">
      <c r="A172" s="84" t="s">
        <v>2568</v>
      </c>
      <c r="B172" s="84">
        <v>3</v>
      </c>
      <c r="C172" s="122">
        <v>0.002078233842224006</v>
      </c>
      <c r="D172" s="84" t="s">
        <v>2815</v>
      </c>
      <c r="E172" s="84" t="b">
        <v>0</v>
      </c>
      <c r="F172" s="84" t="b">
        <v>0</v>
      </c>
      <c r="G172" s="84" t="b">
        <v>0</v>
      </c>
    </row>
    <row r="173" spans="1:7" ht="15">
      <c r="A173" s="84" t="s">
        <v>2569</v>
      </c>
      <c r="B173" s="84">
        <v>3</v>
      </c>
      <c r="C173" s="122">
        <v>0.002078233842224006</v>
      </c>
      <c r="D173" s="84" t="s">
        <v>2815</v>
      </c>
      <c r="E173" s="84" t="b">
        <v>0</v>
      </c>
      <c r="F173" s="84" t="b">
        <v>0</v>
      </c>
      <c r="G173" s="84" t="b">
        <v>0</v>
      </c>
    </row>
    <row r="174" spans="1:7" ht="15">
      <c r="A174" s="84" t="s">
        <v>2570</v>
      </c>
      <c r="B174" s="84">
        <v>3</v>
      </c>
      <c r="C174" s="122">
        <v>0.002078233842224006</v>
      </c>
      <c r="D174" s="84" t="s">
        <v>2815</v>
      </c>
      <c r="E174" s="84" t="b">
        <v>0</v>
      </c>
      <c r="F174" s="84" t="b">
        <v>0</v>
      </c>
      <c r="G174" s="84" t="b">
        <v>0</v>
      </c>
    </row>
    <row r="175" spans="1:7" ht="15">
      <c r="A175" s="84" t="s">
        <v>2571</v>
      </c>
      <c r="B175" s="84">
        <v>3</v>
      </c>
      <c r="C175" s="122">
        <v>0.002078233842224006</v>
      </c>
      <c r="D175" s="84" t="s">
        <v>2815</v>
      </c>
      <c r="E175" s="84" t="b">
        <v>0</v>
      </c>
      <c r="F175" s="84" t="b">
        <v>0</v>
      </c>
      <c r="G175" s="84" t="b">
        <v>0</v>
      </c>
    </row>
    <row r="176" spans="1:7" ht="15">
      <c r="A176" s="84" t="s">
        <v>2572</v>
      </c>
      <c r="B176" s="84">
        <v>3</v>
      </c>
      <c r="C176" s="122">
        <v>0.002078233842224006</v>
      </c>
      <c r="D176" s="84" t="s">
        <v>2815</v>
      </c>
      <c r="E176" s="84" t="b">
        <v>0</v>
      </c>
      <c r="F176" s="84" t="b">
        <v>0</v>
      </c>
      <c r="G176" s="84" t="b">
        <v>0</v>
      </c>
    </row>
    <row r="177" spans="1:7" ht="15">
      <c r="A177" s="84" t="s">
        <v>2573</v>
      </c>
      <c r="B177" s="84">
        <v>3</v>
      </c>
      <c r="C177" s="122">
        <v>0.002078233842224006</v>
      </c>
      <c r="D177" s="84" t="s">
        <v>2815</v>
      </c>
      <c r="E177" s="84" t="b">
        <v>0</v>
      </c>
      <c r="F177" s="84" t="b">
        <v>0</v>
      </c>
      <c r="G177" s="84" t="b">
        <v>0</v>
      </c>
    </row>
    <row r="178" spans="1:7" ht="15">
      <c r="A178" s="84" t="s">
        <v>2574</v>
      </c>
      <c r="B178" s="84">
        <v>3</v>
      </c>
      <c r="C178" s="122">
        <v>0.002078233842224006</v>
      </c>
      <c r="D178" s="84" t="s">
        <v>2815</v>
      </c>
      <c r="E178" s="84" t="b">
        <v>0</v>
      </c>
      <c r="F178" s="84" t="b">
        <v>0</v>
      </c>
      <c r="G178" s="84" t="b">
        <v>0</v>
      </c>
    </row>
    <row r="179" spans="1:7" ht="15">
      <c r="A179" s="84" t="s">
        <v>2575</v>
      </c>
      <c r="B179" s="84">
        <v>3</v>
      </c>
      <c r="C179" s="122">
        <v>0.002078233842224006</v>
      </c>
      <c r="D179" s="84" t="s">
        <v>2815</v>
      </c>
      <c r="E179" s="84" t="b">
        <v>1</v>
      </c>
      <c r="F179" s="84" t="b">
        <v>0</v>
      </c>
      <c r="G179" s="84" t="b">
        <v>0</v>
      </c>
    </row>
    <row r="180" spans="1:7" ht="15">
      <c r="A180" s="84" t="s">
        <v>2576</v>
      </c>
      <c r="B180" s="84">
        <v>3</v>
      </c>
      <c r="C180" s="122">
        <v>0.0022786411931978467</v>
      </c>
      <c r="D180" s="84" t="s">
        <v>2815</v>
      </c>
      <c r="E180" s="84" t="b">
        <v>0</v>
      </c>
      <c r="F180" s="84" t="b">
        <v>0</v>
      </c>
      <c r="G180" s="84" t="b">
        <v>0</v>
      </c>
    </row>
    <row r="181" spans="1:7" ht="15">
      <c r="A181" s="84" t="s">
        <v>2577</v>
      </c>
      <c r="B181" s="84">
        <v>3</v>
      </c>
      <c r="C181" s="122">
        <v>0.002078233842224006</v>
      </c>
      <c r="D181" s="84" t="s">
        <v>2815</v>
      </c>
      <c r="E181" s="84" t="b">
        <v>0</v>
      </c>
      <c r="F181" s="84" t="b">
        <v>0</v>
      </c>
      <c r="G181" s="84" t="b">
        <v>0</v>
      </c>
    </row>
    <row r="182" spans="1:7" ht="15">
      <c r="A182" s="84" t="s">
        <v>2578</v>
      </c>
      <c r="B182" s="84">
        <v>3</v>
      </c>
      <c r="C182" s="122">
        <v>0.002078233842224006</v>
      </c>
      <c r="D182" s="84" t="s">
        <v>2815</v>
      </c>
      <c r="E182" s="84" t="b">
        <v>1</v>
      </c>
      <c r="F182" s="84" t="b">
        <v>0</v>
      </c>
      <c r="G182" s="84" t="b">
        <v>0</v>
      </c>
    </row>
    <row r="183" spans="1:7" ht="15">
      <c r="A183" s="84" t="s">
        <v>2579</v>
      </c>
      <c r="B183" s="84">
        <v>3</v>
      </c>
      <c r="C183" s="122">
        <v>0.002078233842224006</v>
      </c>
      <c r="D183" s="84" t="s">
        <v>2815</v>
      </c>
      <c r="E183" s="84" t="b">
        <v>0</v>
      </c>
      <c r="F183" s="84" t="b">
        <v>0</v>
      </c>
      <c r="G183" s="84" t="b">
        <v>0</v>
      </c>
    </row>
    <row r="184" spans="1:7" ht="15">
      <c r="A184" s="84" t="s">
        <v>2580</v>
      </c>
      <c r="B184" s="84">
        <v>3</v>
      </c>
      <c r="C184" s="122">
        <v>0.002078233842224006</v>
      </c>
      <c r="D184" s="84" t="s">
        <v>2815</v>
      </c>
      <c r="E184" s="84" t="b">
        <v>0</v>
      </c>
      <c r="F184" s="84" t="b">
        <v>0</v>
      </c>
      <c r="G184" s="84" t="b">
        <v>0</v>
      </c>
    </row>
    <row r="185" spans="1:7" ht="15">
      <c r="A185" s="84" t="s">
        <v>2581</v>
      </c>
      <c r="B185" s="84">
        <v>3</v>
      </c>
      <c r="C185" s="122">
        <v>0.002078233842224006</v>
      </c>
      <c r="D185" s="84" t="s">
        <v>2815</v>
      </c>
      <c r="E185" s="84" t="b">
        <v>0</v>
      </c>
      <c r="F185" s="84" t="b">
        <v>0</v>
      </c>
      <c r="G185" s="84" t="b">
        <v>0</v>
      </c>
    </row>
    <row r="186" spans="1:7" ht="15">
      <c r="A186" s="84" t="s">
        <v>258</v>
      </c>
      <c r="B186" s="84">
        <v>3</v>
      </c>
      <c r="C186" s="122">
        <v>0.002078233842224006</v>
      </c>
      <c r="D186" s="84" t="s">
        <v>2815</v>
      </c>
      <c r="E186" s="84" t="b">
        <v>0</v>
      </c>
      <c r="F186" s="84" t="b">
        <v>0</v>
      </c>
      <c r="G186" s="84" t="b">
        <v>0</v>
      </c>
    </row>
    <row r="187" spans="1:7" ht="15">
      <c r="A187" s="84" t="s">
        <v>2582</v>
      </c>
      <c r="B187" s="84">
        <v>3</v>
      </c>
      <c r="C187" s="122">
        <v>0.002078233842224006</v>
      </c>
      <c r="D187" s="84" t="s">
        <v>2815</v>
      </c>
      <c r="E187" s="84" t="b">
        <v>0</v>
      </c>
      <c r="F187" s="84" t="b">
        <v>0</v>
      </c>
      <c r="G187" s="84" t="b">
        <v>0</v>
      </c>
    </row>
    <row r="188" spans="1:7" ht="15">
      <c r="A188" s="84" t="s">
        <v>2583</v>
      </c>
      <c r="B188" s="84">
        <v>3</v>
      </c>
      <c r="C188" s="122">
        <v>0.002078233842224006</v>
      </c>
      <c r="D188" s="84" t="s">
        <v>2815</v>
      </c>
      <c r="E188" s="84" t="b">
        <v>0</v>
      </c>
      <c r="F188" s="84" t="b">
        <v>0</v>
      </c>
      <c r="G188" s="84" t="b">
        <v>0</v>
      </c>
    </row>
    <row r="189" spans="1:7" ht="15">
      <c r="A189" s="84" t="s">
        <v>2584</v>
      </c>
      <c r="B189" s="84">
        <v>3</v>
      </c>
      <c r="C189" s="122">
        <v>0.002078233842224006</v>
      </c>
      <c r="D189" s="84" t="s">
        <v>2815</v>
      </c>
      <c r="E189" s="84" t="b">
        <v>0</v>
      </c>
      <c r="F189" s="84" t="b">
        <v>0</v>
      </c>
      <c r="G189" s="84" t="b">
        <v>0</v>
      </c>
    </row>
    <row r="190" spans="1:7" ht="15">
      <c r="A190" s="84" t="s">
        <v>2585</v>
      </c>
      <c r="B190" s="84">
        <v>3</v>
      </c>
      <c r="C190" s="122">
        <v>0.002078233842224006</v>
      </c>
      <c r="D190" s="84" t="s">
        <v>2815</v>
      </c>
      <c r="E190" s="84" t="b">
        <v>0</v>
      </c>
      <c r="F190" s="84" t="b">
        <v>0</v>
      </c>
      <c r="G190" s="84" t="b">
        <v>0</v>
      </c>
    </row>
    <row r="191" spans="1:7" ht="15">
      <c r="A191" s="84" t="s">
        <v>262</v>
      </c>
      <c r="B191" s="84">
        <v>3</v>
      </c>
      <c r="C191" s="122">
        <v>0.002078233842224006</v>
      </c>
      <c r="D191" s="84" t="s">
        <v>2815</v>
      </c>
      <c r="E191" s="84" t="b">
        <v>0</v>
      </c>
      <c r="F191" s="84" t="b">
        <v>0</v>
      </c>
      <c r="G191" s="84" t="b">
        <v>0</v>
      </c>
    </row>
    <row r="192" spans="1:7" ht="15">
      <c r="A192" s="84" t="s">
        <v>2586</v>
      </c>
      <c r="B192" s="84">
        <v>3</v>
      </c>
      <c r="C192" s="122">
        <v>0.002078233842224006</v>
      </c>
      <c r="D192" s="84" t="s">
        <v>2815</v>
      </c>
      <c r="E192" s="84" t="b">
        <v>0</v>
      </c>
      <c r="F192" s="84" t="b">
        <v>0</v>
      </c>
      <c r="G192" s="84" t="b">
        <v>0</v>
      </c>
    </row>
    <row r="193" spans="1:7" ht="15">
      <c r="A193" s="84" t="s">
        <v>2587</v>
      </c>
      <c r="B193" s="84">
        <v>3</v>
      </c>
      <c r="C193" s="122">
        <v>0.002078233842224006</v>
      </c>
      <c r="D193" s="84" t="s">
        <v>2815</v>
      </c>
      <c r="E193" s="84" t="b">
        <v>0</v>
      </c>
      <c r="F193" s="84" t="b">
        <v>0</v>
      </c>
      <c r="G193" s="84" t="b">
        <v>0</v>
      </c>
    </row>
    <row r="194" spans="1:7" ht="15">
      <c r="A194" s="84" t="s">
        <v>2588</v>
      </c>
      <c r="B194" s="84">
        <v>3</v>
      </c>
      <c r="C194" s="122">
        <v>0.002078233842224006</v>
      </c>
      <c r="D194" s="84" t="s">
        <v>2815</v>
      </c>
      <c r="E194" s="84" t="b">
        <v>0</v>
      </c>
      <c r="F194" s="84" t="b">
        <v>0</v>
      </c>
      <c r="G194" s="84" t="b">
        <v>0</v>
      </c>
    </row>
    <row r="195" spans="1:7" ht="15">
      <c r="A195" s="84" t="s">
        <v>2589</v>
      </c>
      <c r="B195" s="84">
        <v>3</v>
      </c>
      <c r="C195" s="122">
        <v>0.002078233842224006</v>
      </c>
      <c r="D195" s="84" t="s">
        <v>2815</v>
      </c>
      <c r="E195" s="84" t="b">
        <v>0</v>
      </c>
      <c r="F195" s="84" t="b">
        <v>0</v>
      </c>
      <c r="G195" s="84" t="b">
        <v>0</v>
      </c>
    </row>
    <row r="196" spans="1:7" ht="15">
      <c r="A196" s="84" t="s">
        <v>2590</v>
      </c>
      <c r="B196" s="84">
        <v>3</v>
      </c>
      <c r="C196" s="122">
        <v>0.002078233842224006</v>
      </c>
      <c r="D196" s="84" t="s">
        <v>2815</v>
      </c>
      <c r="E196" s="84" t="b">
        <v>0</v>
      </c>
      <c r="F196" s="84" t="b">
        <v>0</v>
      </c>
      <c r="G196" s="84" t="b">
        <v>0</v>
      </c>
    </row>
    <row r="197" spans="1:7" ht="15">
      <c r="A197" s="84" t="s">
        <v>2591</v>
      </c>
      <c r="B197" s="84">
        <v>3</v>
      </c>
      <c r="C197" s="122">
        <v>0.002078233842224006</v>
      </c>
      <c r="D197" s="84" t="s">
        <v>2815</v>
      </c>
      <c r="E197" s="84" t="b">
        <v>0</v>
      </c>
      <c r="F197" s="84" t="b">
        <v>0</v>
      </c>
      <c r="G197" s="84" t="b">
        <v>0</v>
      </c>
    </row>
    <row r="198" spans="1:7" ht="15">
      <c r="A198" s="84" t="s">
        <v>2592</v>
      </c>
      <c r="B198" s="84">
        <v>3</v>
      </c>
      <c r="C198" s="122">
        <v>0.002078233842224006</v>
      </c>
      <c r="D198" s="84" t="s">
        <v>2815</v>
      </c>
      <c r="E198" s="84" t="b">
        <v>0</v>
      </c>
      <c r="F198" s="84" t="b">
        <v>0</v>
      </c>
      <c r="G198" s="84" t="b">
        <v>0</v>
      </c>
    </row>
    <row r="199" spans="1:7" ht="15">
      <c r="A199" s="84" t="s">
        <v>2593</v>
      </c>
      <c r="B199" s="84">
        <v>3</v>
      </c>
      <c r="C199" s="122">
        <v>0.002078233842224006</v>
      </c>
      <c r="D199" s="84" t="s">
        <v>2815</v>
      </c>
      <c r="E199" s="84" t="b">
        <v>0</v>
      </c>
      <c r="F199" s="84" t="b">
        <v>0</v>
      </c>
      <c r="G199" s="84" t="b">
        <v>0</v>
      </c>
    </row>
    <row r="200" spans="1:7" ht="15">
      <c r="A200" s="84" t="s">
        <v>2594</v>
      </c>
      <c r="B200" s="84">
        <v>3</v>
      </c>
      <c r="C200" s="122">
        <v>0.002078233842224006</v>
      </c>
      <c r="D200" s="84" t="s">
        <v>2815</v>
      </c>
      <c r="E200" s="84" t="b">
        <v>0</v>
      </c>
      <c r="F200" s="84" t="b">
        <v>0</v>
      </c>
      <c r="G200" s="84" t="b">
        <v>0</v>
      </c>
    </row>
    <row r="201" spans="1:7" ht="15">
      <c r="A201" s="84" t="s">
        <v>2595</v>
      </c>
      <c r="B201" s="84">
        <v>3</v>
      </c>
      <c r="C201" s="122">
        <v>0.0022786411931978467</v>
      </c>
      <c r="D201" s="84" t="s">
        <v>2815</v>
      </c>
      <c r="E201" s="84" t="b">
        <v>0</v>
      </c>
      <c r="F201" s="84" t="b">
        <v>0</v>
      </c>
      <c r="G201" s="84" t="b">
        <v>0</v>
      </c>
    </row>
    <row r="202" spans="1:7" ht="15">
      <c r="A202" s="84" t="s">
        <v>2596</v>
      </c>
      <c r="B202" s="84">
        <v>3</v>
      </c>
      <c r="C202" s="122">
        <v>0.002078233842224006</v>
      </c>
      <c r="D202" s="84" t="s">
        <v>2815</v>
      </c>
      <c r="E202" s="84" t="b">
        <v>0</v>
      </c>
      <c r="F202" s="84" t="b">
        <v>0</v>
      </c>
      <c r="G202" s="84" t="b">
        <v>0</v>
      </c>
    </row>
    <row r="203" spans="1:7" ht="15">
      <c r="A203" s="84" t="s">
        <v>2597</v>
      </c>
      <c r="B203" s="84">
        <v>3</v>
      </c>
      <c r="C203" s="122">
        <v>0.002078233842224006</v>
      </c>
      <c r="D203" s="84" t="s">
        <v>2815</v>
      </c>
      <c r="E203" s="84" t="b">
        <v>0</v>
      </c>
      <c r="F203" s="84" t="b">
        <v>0</v>
      </c>
      <c r="G203" s="84" t="b">
        <v>0</v>
      </c>
    </row>
    <row r="204" spans="1:7" ht="15">
      <c r="A204" s="84" t="s">
        <v>1982</v>
      </c>
      <c r="B204" s="84">
        <v>3</v>
      </c>
      <c r="C204" s="122">
        <v>0.002078233842224006</v>
      </c>
      <c r="D204" s="84" t="s">
        <v>2815</v>
      </c>
      <c r="E204" s="84" t="b">
        <v>0</v>
      </c>
      <c r="F204" s="84" t="b">
        <v>0</v>
      </c>
      <c r="G204" s="84" t="b">
        <v>0</v>
      </c>
    </row>
    <row r="205" spans="1:7" ht="15">
      <c r="A205" s="84" t="s">
        <v>2598</v>
      </c>
      <c r="B205" s="84">
        <v>3</v>
      </c>
      <c r="C205" s="122">
        <v>0.002078233842224006</v>
      </c>
      <c r="D205" s="84" t="s">
        <v>2815</v>
      </c>
      <c r="E205" s="84" t="b">
        <v>0</v>
      </c>
      <c r="F205" s="84" t="b">
        <v>0</v>
      </c>
      <c r="G205" s="84" t="b">
        <v>0</v>
      </c>
    </row>
    <row r="206" spans="1:7" ht="15">
      <c r="A206" s="84" t="s">
        <v>2599</v>
      </c>
      <c r="B206" s="84">
        <v>3</v>
      </c>
      <c r="C206" s="122">
        <v>0.002078233842224006</v>
      </c>
      <c r="D206" s="84" t="s">
        <v>2815</v>
      </c>
      <c r="E206" s="84" t="b">
        <v>0</v>
      </c>
      <c r="F206" s="84" t="b">
        <v>0</v>
      </c>
      <c r="G206" s="84" t="b">
        <v>0</v>
      </c>
    </row>
    <row r="207" spans="1:7" ht="15">
      <c r="A207" s="84" t="s">
        <v>2600</v>
      </c>
      <c r="B207" s="84">
        <v>3</v>
      </c>
      <c r="C207" s="122">
        <v>0.002078233842224006</v>
      </c>
      <c r="D207" s="84" t="s">
        <v>2815</v>
      </c>
      <c r="E207" s="84" t="b">
        <v>0</v>
      </c>
      <c r="F207" s="84" t="b">
        <v>0</v>
      </c>
      <c r="G207" s="84" t="b">
        <v>0</v>
      </c>
    </row>
    <row r="208" spans="1:7" ht="15">
      <c r="A208" s="84" t="s">
        <v>2601</v>
      </c>
      <c r="B208" s="84">
        <v>3</v>
      </c>
      <c r="C208" s="122">
        <v>0.002078233842224006</v>
      </c>
      <c r="D208" s="84" t="s">
        <v>2815</v>
      </c>
      <c r="E208" s="84" t="b">
        <v>0</v>
      </c>
      <c r="F208" s="84" t="b">
        <v>0</v>
      </c>
      <c r="G208" s="84" t="b">
        <v>0</v>
      </c>
    </row>
    <row r="209" spans="1:7" ht="15">
      <c r="A209" s="84" t="s">
        <v>2602</v>
      </c>
      <c r="B209" s="84">
        <v>3</v>
      </c>
      <c r="C209" s="122">
        <v>0.002078233842224006</v>
      </c>
      <c r="D209" s="84" t="s">
        <v>2815</v>
      </c>
      <c r="E209" s="84" t="b">
        <v>0</v>
      </c>
      <c r="F209" s="84" t="b">
        <v>0</v>
      </c>
      <c r="G209" s="84" t="b">
        <v>0</v>
      </c>
    </row>
    <row r="210" spans="1:7" ht="15">
      <c r="A210" s="84" t="s">
        <v>2603</v>
      </c>
      <c r="B210" s="84">
        <v>3</v>
      </c>
      <c r="C210" s="122">
        <v>0.002078233842224006</v>
      </c>
      <c r="D210" s="84" t="s">
        <v>2815</v>
      </c>
      <c r="E210" s="84" t="b">
        <v>0</v>
      </c>
      <c r="F210" s="84" t="b">
        <v>0</v>
      </c>
      <c r="G210" s="84" t="b">
        <v>0</v>
      </c>
    </row>
    <row r="211" spans="1:7" ht="15">
      <c r="A211" s="84" t="s">
        <v>2604</v>
      </c>
      <c r="B211" s="84">
        <v>3</v>
      </c>
      <c r="C211" s="122">
        <v>0.002078233842224006</v>
      </c>
      <c r="D211" s="84" t="s">
        <v>2815</v>
      </c>
      <c r="E211" s="84" t="b">
        <v>0</v>
      </c>
      <c r="F211" s="84" t="b">
        <v>0</v>
      </c>
      <c r="G211" s="84" t="b">
        <v>0</v>
      </c>
    </row>
    <row r="212" spans="1:7" ht="15">
      <c r="A212" s="84" t="s">
        <v>2605</v>
      </c>
      <c r="B212" s="84">
        <v>3</v>
      </c>
      <c r="C212" s="122">
        <v>0.002078233842224006</v>
      </c>
      <c r="D212" s="84" t="s">
        <v>2815</v>
      </c>
      <c r="E212" s="84" t="b">
        <v>0</v>
      </c>
      <c r="F212" s="84" t="b">
        <v>0</v>
      </c>
      <c r="G212" s="84" t="b">
        <v>0</v>
      </c>
    </row>
    <row r="213" spans="1:7" ht="15">
      <c r="A213" s="84" t="s">
        <v>2606</v>
      </c>
      <c r="B213" s="84">
        <v>3</v>
      </c>
      <c r="C213" s="122">
        <v>0.002078233842224006</v>
      </c>
      <c r="D213" s="84" t="s">
        <v>2815</v>
      </c>
      <c r="E213" s="84" t="b">
        <v>0</v>
      </c>
      <c r="F213" s="84" t="b">
        <v>0</v>
      </c>
      <c r="G213" s="84" t="b">
        <v>0</v>
      </c>
    </row>
    <row r="214" spans="1:7" ht="15">
      <c r="A214" s="84" t="s">
        <v>2607</v>
      </c>
      <c r="B214" s="84">
        <v>3</v>
      </c>
      <c r="C214" s="122">
        <v>0.002078233842224006</v>
      </c>
      <c r="D214" s="84" t="s">
        <v>2815</v>
      </c>
      <c r="E214" s="84" t="b">
        <v>0</v>
      </c>
      <c r="F214" s="84" t="b">
        <v>0</v>
      </c>
      <c r="G214" s="84" t="b">
        <v>0</v>
      </c>
    </row>
    <row r="215" spans="1:7" ht="15">
      <c r="A215" s="84" t="s">
        <v>2608</v>
      </c>
      <c r="B215" s="84">
        <v>3</v>
      </c>
      <c r="C215" s="122">
        <v>0.002078233842224006</v>
      </c>
      <c r="D215" s="84" t="s">
        <v>2815</v>
      </c>
      <c r="E215" s="84" t="b">
        <v>0</v>
      </c>
      <c r="F215" s="84" t="b">
        <v>0</v>
      </c>
      <c r="G215" s="84" t="b">
        <v>0</v>
      </c>
    </row>
    <row r="216" spans="1:7" ht="15">
      <c r="A216" s="84" t="s">
        <v>2609</v>
      </c>
      <c r="B216" s="84">
        <v>3</v>
      </c>
      <c r="C216" s="122">
        <v>0.002078233842224006</v>
      </c>
      <c r="D216" s="84" t="s">
        <v>2815</v>
      </c>
      <c r="E216" s="84" t="b">
        <v>0</v>
      </c>
      <c r="F216" s="84" t="b">
        <v>0</v>
      </c>
      <c r="G216" s="84" t="b">
        <v>0</v>
      </c>
    </row>
    <row r="217" spans="1:7" ht="15">
      <c r="A217" s="84" t="s">
        <v>2610</v>
      </c>
      <c r="B217" s="84">
        <v>3</v>
      </c>
      <c r="C217" s="122">
        <v>0.002078233842224006</v>
      </c>
      <c r="D217" s="84" t="s">
        <v>2815</v>
      </c>
      <c r="E217" s="84" t="b">
        <v>0</v>
      </c>
      <c r="F217" s="84" t="b">
        <v>0</v>
      </c>
      <c r="G217" s="84" t="b">
        <v>0</v>
      </c>
    </row>
    <row r="218" spans="1:7" ht="15">
      <c r="A218" s="84" t="s">
        <v>2611</v>
      </c>
      <c r="B218" s="84">
        <v>3</v>
      </c>
      <c r="C218" s="122">
        <v>0.002078233842224006</v>
      </c>
      <c r="D218" s="84" t="s">
        <v>2815</v>
      </c>
      <c r="E218" s="84" t="b">
        <v>0</v>
      </c>
      <c r="F218" s="84" t="b">
        <v>0</v>
      </c>
      <c r="G218" s="84" t="b">
        <v>0</v>
      </c>
    </row>
    <row r="219" spans="1:7" ht="15">
      <c r="A219" s="84" t="s">
        <v>2612</v>
      </c>
      <c r="B219" s="84">
        <v>3</v>
      </c>
      <c r="C219" s="122">
        <v>0.002078233842224006</v>
      </c>
      <c r="D219" s="84" t="s">
        <v>2815</v>
      </c>
      <c r="E219" s="84" t="b">
        <v>0</v>
      </c>
      <c r="F219" s="84" t="b">
        <v>0</v>
      </c>
      <c r="G219" s="84" t="b">
        <v>0</v>
      </c>
    </row>
    <row r="220" spans="1:7" ht="15">
      <c r="A220" s="84" t="s">
        <v>2613</v>
      </c>
      <c r="B220" s="84">
        <v>3</v>
      </c>
      <c r="C220" s="122">
        <v>0.002078233842224006</v>
      </c>
      <c r="D220" s="84" t="s">
        <v>2815</v>
      </c>
      <c r="E220" s="84" t="b">
        <v>0</v>
      </c>
      <c r="F220" s="84" t="b">
        <v>0</v>
      </c>
      <c r="G220" s="84" t="b">
        <v>0</v>
      </c>
    </row>
    <row r="221" spans="1:7" ht="15">
      <c r="A221" s="84" t="s">
        <v>2614</v>
      </c>
      <c r="B221" s="84">
        <v>3</v>
      </c>
      <c r="C221" s="122">
        <v>0.002078233842224006</v>
      </c>
      <c r="D221" s="84" t="s">
        <v>2815</v>
      </c>
      <c r="E221" s="84" t="b">
        <v>0</v>
      </c>
      <c r="F221" s="84" t="b">
        <v>0</v>
      </c>
      <c r="G221" s="84" t="b">
        <v>0</v>
      </c>
    </row>
    <row r="222" spans="1:7" ht="15">
      <c r="A222" s="84" t="s">
        <v>2615</v>
      </c>
      <c r="B222" s="84">
        <v>3</v>
      </c>
      <c r="C222" s="122">
        <v>0.002078233842224006</v>
      </c>
      <c r="D222" s="84" t="s">
        <v>2815</v>
      </c>
      <c r="E222" s="84" t="b">
        <v>0</v>
      </c>
      <c r="F222" s="84" t="b">
        <v>0</v>
      </c>
      <c r="G222" s="84" t="b">
        <v>0</v>
      </c>
    </row>
    <row r="223" spans="1:7" ht="15">
      <c r="A223" s="84" t="s">
        <v>2616</v>
      </c>
      <c r="B223" s="84">
        <v>3</v>
      </c>
      <c r="C223" s="122">
        <v>0.002078233842224006</v>
      </c>
      <c r="D223" s="84" t="s">
        <v>2815</v>
      </c>
      <c r="E223" s="84" t="b">
        <v>0</v>
      </c>
      <c r="F223" s="84" t="b">
        <v>0</v>
      </c>
      <c r="G223" s="84" t="b">
        <v>0</v>
      </c>
    </row>
    <row r="224" spans="1:7" ht="15">
      <c r="A224" s="84" t="s">
        <v>2617</v>
      </c>
      <c r="B224" s="84">
        <v>3</v>
      </c>
      <c r="C224" s="122">
        <v>0.002078233842224006</v>
      </c>
      <c r="D224" s="84" t="s">
        <v>2815</v>
      </c>
      <c r="E224" s="84" t="b">
        <v>0</v>
      </c>
      <c r="F224" s="84" t="b">
        <v>0</v>
      </c>
      <c r="G224" s="84" t="b">
        <v>0</v>
      </c>
    </row>
    <row r="225" spans="1:7" ht="15">
      <c r="A225" s="84" t="s">
        <v>2618</v>
      </c>
      <c r="B225" s="84">
        <v>3</v>
      </c>
      <c r="C225" s="122">
        <v>0.002078233842224006</v>
      </c>
      <c r="D225" s="84" t="s">
        <v>2815</v>
      </c>
      <c r="E225" s="84" t="b">
        <v>0</v>
      </c>
      <c r="F225" s="84" t="b">
        <v>0</v>
      </c>
      <c r="G225" s="84" t="b">
        <v>0</v>
      </c>
    </row>
    <row r="226" spans="1:7" ht="15">
      <c r="A226" s="84" t="s">
        <v>2619</v>
      </c>
      <c r="B226" s="84">
        <v>3</v>
      </c>
      <c r="C226" s="122">
        <v>0.002078233842224006</v>
      </c>
      <c r="D226" s="84" t="s">
        <v>2815</v>
      </c>
      <c r="E226" s="84" t="b">
        <v>0</v>
      </c>
      <c r="F226" s="84" t="b">
        <v>0</v>
      </c>
      <c r="G226" s="84" t="b">
        <v>0</v>
      </c>
    </row>
    <row r="227" spans="1:7" ht="15">
      <c r="A227" s="84" t="s">
        <v>2620</v>
      </c>
      <c r="B227" s="84">
        <v>3</v>
      </c>
      <c r="C227" s="122">
        <v>0.002078233842224006</v>
      </c>
      <c r="D227" s="84" t="s">
        <v>2815</v>
      </c>
      <c r="E227" s="84" t="b">
        <v>0</v>
      </c>
      <c r="F227" s="84" t="b">
        <v>0</v>
      </c>
      <c r="G227" s="84" t="b">
        <v>0</v>
      </c>
    </row>
    <row r="228" spans="1:7" ht="15">
      <c r="A228" s="84" t="s">
        <v>2621</v>
      </c>
      <c r="B228" s="84">
        <v>3</v>
      </c>
      <c r="C228" s="122">
        <v>0.002078233842224006</v>
      </c>
      <c r="D228" s="84" t="s">
        <v>2815</v>
      </c>
      <c r="E228" s="84" t="b">
        <v>1</v>
      </c>
      <c r="F228" s="84" t="b">
        <v>0</v>
      </c>
      <c r="G228" s="84" t="b">
        <v>0</v>
      </c>
    </row>
    <row r="229" spans="1:7" ht="15">
      <c r="A229" s="84" t="s">
        <v>241</v>
      </c>
      <c r="B229" s="84">
        <v>3</v>
      </c>
      <c r="C229" s="122">
        <v>0.002078233842224006</v>
      </c>
      <c r="D229" s="84" t="s">
        <v>2815</v>
      </c>
      <c r="E229" s="84" t="b">
        <v>0</v>
      </c>
      <c r="F229" s="84" t="b">
        <v>0</v>
      </c>
      <c r="G229" s="84" t="b">
        <v>0</v>
      </c>
    </row>
    <row r="230" spans="1:7" ht="15">
      <c r="A230" s="84" t="s">
        <v>2622</v>
      </c>
      <c r="B230" s="84">
        <v>3</v>
      </c>
      <c r="C230" s="122">
        <v>0.002078233842224006</v>
      </c>
      <c r="D230" s="84" t="s">
        <v>2815</v>
      </c>
      <c r="E230" s="84" t="b">
        <v>0</v>
      </c>
      <c r="F230" s="84" t="b">
        <v>0</v>
      </c>
      <c r="G230" s="84" t="b">
        <v>0</v>
      </c>
    </row>
    <row r="231" spans="1:7" ht="15">
      <c r="A231" s="84" t="s">
        <v>240</v>
      </c>
      <c r="B231" s="84">
        <v>3</v>
      </c>
      <c r="C231" s="122">
        <v>0.002078233842224006</v>
      </c>
      <c r="D231" s="84" t="s">
        <v>2815</v>
      </c>
      <c r="E231" s="84" t="b">
        <v>0</v>
      </c>
      <c r="F231" s="84" t="b">
        <v>0</v>
      </c>
      <c r="G231" s="84" t="b">
        <v>0</v>
      </c>
    </row>
    <row r="232" spans="1:7" ht="15">
      <c r="A232" s="84" t="s">
        <v>2623</v>
      </c>
      <c r="B232" s="84">
        <v>3</v>
      </c>
      <c r="C232" s="122">
        <v>0.002078233842224006</v>
      </c>
      <c r="D232" s="84" t="s">
        <v>2815</v>
      </c>
      <c r="E232" s="84" t="b">
        <v>0</v>
      </c>
      <c r="F232" s="84" t="b">
        <v>0</v>
      </c>
      <c r="G232" s="84" t="b">
        <v>0</v>
      </c>
    </row>
    <row r="233" spans="1:7" ht="15">
      <c r="A233" s="84" t="s">
        <v>2624</v>
      </c>
      <c r="B233" s="84">
        <v>3</v>
      </c>
      <c r="C233" s="122">
        <v>0.002078233842224006</v>
      </c>
      <c r="D233" s="84" t="s">
        <v>2815</v>
      </c>
      <c r="E233" s="84" t="b">
        <v>0</v>
      </c>
      <c r="F233" s="84" t="b">
        <v>0</v>
      </c>
      <c r="G233" s="84" t="b">
        <v>0</v>
      </c>
    </row>
    <row r="234" spans="1:7" ht="15">
      <c r="A234" s="84" t="s">
        <v>2625</v>
      </c>
      <c r="B234" s="84">
        <v>3</v>
      </c>
      <c r="C234" s="122">
        <v>0.002078233842224006</v>
      </c>
      <c r="D234" s="84" t="s">
        <v>2815</v>
      </c>
      <c r="E234" s="84" t="b">
        <v>0</v>
      </c>
      <c r="F234" s="84" t="b">
        <v>0</v>
      </c>
      <c r="G234" s="84" t="b">
        <v>0</v>
      </c>
    </row>
    <row r="235" spans="1:7" ht="15">
      <c r="A235" s="84" t="s">
        <v>242</v>
      </c>
      <c r="B235" s="84">
        <v>3</v>
      </c>
      <c r="C235" s="122">
        <v>0.002078233842224006</v>
      </c>
      <c r="D235" s="84" t="s">
        <v>2815</v>
      </c>
      <c r="E235" s="84" t="b">
        <v>0</v>
      </c>
      <c r="F235" s="84" t="b">
        <v>0</v>
      </c>
      <c r="G235" s="84" t="b">
        <v>0</v>
      </c>
    </row>
    <row r="236" spans="1:7" ht="15">
      <c r="A236" s="84" t="s">
        <v>2626</v>
      </c>
      <c r="B236" s="84">
        <v>3</v>
      </c>
      <c r="C236" s="122">
        <v>0.002078233842224006</v>
      </c>
      <c r="D236" s="84" t="s">
        <v>2815</v>
      </c>
      <c r="E236" s="84" t="b">
        <v>0</v>
      </c>
      <c r="F236" s="84" t="b">
        <v>0</v>
      </c>
      <c r="G236" s="84" t="b">
        <v>0</v>
      </c>
    </row>
    <row r="237" spans="1:7" ht="15">
      <c r="A237" s="84" t="s">
        <v>2077</v>
      </c>
      <c r="B237" s="84">
        <v>3</v>
      </c>
      <c r="C237" s="122">
        <v>0.002078233842224006</v>
      </c>
      <c r="D237" s="84" t="s">
        <v>2815</v>
      </c>
      <c r="E237" s="84" t="b">
        <v>0</v>
      </c>
      <c r="F237" s="84" t="b">
        <v>0</v>
      </c>
      <c r="G237" s="84" t="b">
        <v>0</v>
      </c>
    </row>
    <row r="238" spans="1:7" ht="15">
      <c r="A238" s="84" t="s">
        <v>2078</v>
      </c>
      <c r="B238" s="84">
        <v>3</v>
      </c>
      <c r="C238" s="122">
        <v>0.002078233842224006</v>
      </c>
      <c r="D238" s="84" t="s">
        <v>2815</v>
      </c>
      <c r="E238" s="84" t="b">
        <v>0</v>
      </c>
      <c r="F238" s="84" t="b">
        <v>0</v>
      </c>
      <c r="G238" s="84" t="b">
        <v>0</v>
      </c>
    </row>
    <row r="239" spans="1:7" ht="15">
      <c r="A239" s="84" t="s">
        <v>2005</v>
      </c>
      <c r="B239" s="84">
        <v>3</v>
      </c>
      <c r="C239" s="122">
        <v>0.002078233842224006</v>
      </c>
      <c r="D239" s="84" t="s">
        <v>2815</v>
      </c>
      <c r="E239" s="84" t="b">
        <v>0</v>
      </c>
      <c r="F239" s="84" t="b">
        <v>0</v>
      </c>
      <c r="G239" s="84" t="b">
        <v>0</v>
      </c>
    </row>
    <row r="240" spans="1:7" ht="15">
      <c r="A240" s="84" t="s">
        <v>2627</v>
      </c>
      <c r="B240" s="84">
        <v>3</v>
      </c>
      <c r="C240" s="122">
        <v>0.002078233842224006</v>
      </c>
      <c r="D240" s="84" t="s">
        <v>2815</v>
      </c>
      <c r="E240" s="84" t="b">
        <v>0</v>
      </c>
      <c r="F240" s="84" t="b">
        <v>0</v>
      </c>
      <c r="G240" s="84" t="b">
        <v>0</v>
      </c>
    </row>
    <row r="241" spans="1:7" ht="15">
      <c r="A241" s="84" t="s">
        <v>2006</v>
      </c>
      <c r="B241" s="84">
        <v>3</v>
      </c>
      <c r="C241" s="122">
        <v>0.002078233842224006</v>
      </c>
      <c r="D241" s="84" t="s">
        <v>2815</v>
      </c>
      <c r="E241" s="84" t="b">
        <v>0</v>
      </c>
      <c r="F241" s="84" t="b">
        <v>0</v>
      </c>
      <c r="G241" s="84" t="b">
        <v>0</v>
      </c>
    </row>
    <row r="242" spans="1:7" ht="15">
      <c r="A242" s="84" t="s">
        <v>2628</v>
      </c>
      <c r="B242" s="84">
        <v>3</v>
      </c>
      <c r="C242" s="122">
        <v>0.002078233842224006</v>
      </c>
      <c r="D242" s="84" t="s">
        <v>2815</v>
      </c>
      <c r="E242" s="84" t="b">
        <v>0</v>
      </c>
      <c r="F242" s="84" t="b">
        <v>0</v>
      </c>
      <c r="G242" s="84" t="b">
        <v>0</v>
      </c>
    </row>
    <row r="243" spans="1:7" ht="15">
      <c r="A243" s="84" t="s">
        <v>2629</v>
      </c>
      <c r="B243" s="84">
        <v>3</v>
      </c>
      <c r="C243" s="122">
        <v>0.002078233842224006</v>
      </c>
      <c r="D243" s="84" t="s">
        <v>2815</v>
      </c>
      <c r="E243" s="84" t="b">
        <v>0</v>
      </c>
      <c r="F243" s="84" t="b">
        <v>0</v>
      </c>
      <c r="G243" s="84" t="b">
        <v>0</v>
      </c>
    </row>
    <row r="244" spans="1:7" ht="15">
      <c r="A244" s="84" t="s">
        <v>2630</v>
      </c>
      <c r="B244" s="84">
        <v>3</v>
      </c>
      <c r="C244" s="122">
        <v>0.002078233842224006</v>
      </c>
      <c r="D244" s="84" t="s">
        <v>2815</v>
      </c>
      <c r="E244" s="84" t="b">
        <v>0</v>
      </c>
      <c r="F244" s="84" t="b">
        <v>0</v>
      </c>
      <c r="G244" s="84" t="b">
        <v>0</v>
      </c>
    </row>
    <row r="245" spans="1:7" ht="15">
      <c r="A245" s="84" t="s">
        <v>1997</v>
      </c>
      <c r="B245" s="84">
        <v>3</v>
      </c>
      <c r="C245" s="122">
        <v>0.002078233842224006</v>
      </c>
      <c r="D245" s="84" t="s">
        <v>2815</v>
      </c>
      <c r="E245" s="84" t="b">
        <v>0</v>
      </c>
      <c r="F245" s="84" t="b">
        <v>0</v>
      </c>
      <c r="G245" s="84" t="b">
        <v>0</v>
      </c>
    </row>
    <row r="246" spans="1:7" ht="15">
      <c r="A246" s="84" t="s">
        <v>2631</v>
      </c>
      <c r="B246" s="84">
        <v>3</v>
      </c>
      <c r="C246" s="122">
        <v>0.002078233842224006</v>
      </c>
      <c r="D246" s="84" t="s">
        <v>2815</v>
      </c>
      <c r="E246" s="84" t="b">
        <v>0</v>
      </c>
      <c r="F246" s="84" t="b">
        <v>0</v>
      </c>
      <c r="G246" s="84" t="b">
        <v>0</v>
      </c>
    </row>
    <row r="247" spans="1:7" ht="15">
      <c r="A247" s="84" t="s">
        <v>2632</v>
      </c>
      <c r="B247" s="84">
        <v>3</v>
      </c>
      <c r="C247" s="122">
        <v>0.002078233842224006</v>
      </c>
      <c r="D247" s="84" t="s">
        <v>2815</v>
      </c>
      <c r="E247" s="84" t="b">
        <v>0</v>
      </c>
      <c r="F247" s="84" t="b">
        <v>0</v>
      </c>
      <c r="G247" s="84" t="b">
        <v>0</v>
      </c>
    </row>
    <row r="248" spans="1:7" ht="15">
      <c r="A248" s="84" t="s">
        <v>2633</v>
      </c>
      <c r="B248" s="84">
        <v>3</v>
      </c>
      <c r="C248" s="122">
        <v>0.002078233842224006</v>
      </c>
      <c r="D248" s="84" t="s">
        <v>2815</v>
      </c>
      <c r="E248" s="84" t="b">
        <v>0</v>
      </c>
      <c r="F248" s="84" t="b">
        <v>0</v>
      </c>
      <c r="G248" s="84" t="b">
        <v>0</v>
      </c>
    </row>
    <row r="249" spans="1:7" ht="15">
      <c r="A249" s="84" t="s">
        <v>2081</v>
      </c>
      <c r="B249" s="84">
        <v>3</v>
      </c>
      <c r="C249" s="122">
        <v>0.002078233842224006</v>
      </c>
      <c r="D249" s="84" t="s">
        <v>2815</v>
      </c>
      <c r="E249" s="84" t="b">
        <v>0</v>
      </c>
      <c r="F249" s="84" t="b">
        <v>0</v>
      </c>
      <c r="G249" s="84" t="b">
        <v>0</v>
      </c>
    </row>
    <row r="250" spans="1:7" ht="15">
      <c r="A250" s="84" t="s">
        <v>2092</v>
      </c>
      <c r="B250" s="84">
        <v>3</v>
      </c>
      <c r="C250" s="122">
        <v>0.002078233842224006</v>
      </c>
      <c r="D250" s="84" t="s">
        <v>2815</v>
      </c>
      <c r="E250" s="84" t="b">
        <v>0</v>
      </c>
      <c r="F250" s="84" t="b">
        <v>0</v>
      </c>
      <c r="G250" s="84" t="b">
        <v>0</v>
      </c>
    </row>
    <row r="251" spans="1:7" ht="15">
      <c r="A251" s="84" t="s">
        <v>2089</v>
      </c>
      <c r="B251" s="84">
        <v>3</v>
      </c>
      <c r="C251" s="122">
        <v>0.0022786411931978467</v>
      </c>
      <c r="D251" s="84" t="s">
        <v>2815</v>
      </c>
      <c r="E251" s="84" t="b">
        <v>0</v>
      </c>
      <c r="F251" s="84" t="b">
        <v>0</v>
      </c>
      <c r="G251" s="84" t="b">
        <v>0</v>
      </c>
    </row>
    <row r="252" spans="1:7" ht="15">
      <c r="A252" s="84" t="s">
        <v>278</v>
      </c>
      <c r="B252" s="84">
        <v>3</v>
      </c>
      <c r="C252" s="122">
        <v>0.0022786411931978467</v>
      </c>
      <c r="D252" s="84" t="s">
        <v>2815</v>
      </c>
      <c r="E252" s="84" t="b">
        <v>0</v>
      </c>
      <c r="F252" s="84" t="b">
        <v>0</v>
      </c>
      <c r="G252" s="84" t="b">
        <v>0</v>
      </c>
    </row>
    <row r="253" spans="1:7" ht="15">
      <c r="A253" s="84" t="s">
        <v>2634</v>
      </c>
      <c r="B253" s="84">
        <v>3</v>
      </c>
      <c r="C253" s="122">
        <v>0.002078233842224006</v>
      </c>
      <c r="D253" s="84" t="s">
        <v>2815</v>
      </c>
      <c r="E253" s="84" t="b">
        <v>0</v>
      </c>
      <c r="F253" s="84" t="b">
        <v>0</v>
      </c>
      <c r="G253" s="84" t="b">
        <v>0</v>
      </c>
    </row>
    <row r="254" spans="1:7" ht="15">
      <c r="A254" s="84" t="s">
        <v>2635</v>
      </c>
      <c r="B254" s="84">
        <v>3</v>
      </c>
      <c r="C254" s="122">
        <v>0.002078233842224006</v>
      </c>
      <c r="D254" s="84" t="s">
        <v>2815</v>
      </c>
      <c r="E254" s="84" t="b">
        <v>0</v>
      </c>
      <c r="F254" s="84" t="b">
        <v>0</v>
      </c>
      <c r="G254" s="84" t="b">
        <v>0</v>
      </c>
    </row>
    <row r="255" spans="1:7" ht="15">
      <c r="A255" s="84" t="s">
        <v>1981</v>
      </c>
      <c r="B255" s="84">
        <v>3</v>
      </c>
      <c r="C255" s="122">
        <v>0.002078233842224006</v>
      </c>
      <c r="D255" s="84" t="s">
        <v>2815</v>
      </c>
      <c r="E255" s="84" t="b">
        <v>0</v>
      </c>
      <c r="F255" s="84" t="b">
        <v>0</v>
      </c>
      <c r="G255" s="84" t="b">
        <v>0</v>
      </c>
    </row>
    <row r="256" spans="1:7" ht="15">
      <c r="A256" s="84" t="s">
        <v>2636</v>
      </c>
      <c r="B256" s="84">
        <v>3</v>
      </c>
      <c r="C256" s="122">
        <v>0.002078233842224006</v>
      </c>
      <c r="D256" s="84" t="s">
        <v>2815</v>
      </c>
      <c r="E256" s="84" t="b">
        <v>0</v>
      </c>
      <c r="F256" s="84" t="b">
        <v>0</v>
      </c>
      <c r="G256" s="84" t="b">
        <v>0</v>
      </c>
    </row>
    <row r="257" spans="1:7" ht="15">
      <c r="A257" s="84" t="s">
        <v>2083</v>
      </c>
      <c r="B257" s="84">
        <v>3</v>
      </c>
      <c r="C257" s="122">
        <v>0.002078233842224006</v>
      </c>
      <c r="D257" s="84" t="s">
        <v>2815</v>
      </c>
      <c r="E257" s="84" t="b">
        <v>0</v>
      </c>
      <c r="F257" s="84" t="b">
        <v>0</v>
      </c>
      <c r="G257" s="84" t="b">
        <v>0</v>
      </c>
    </row>
    <row r="258" spans="1:7" ht="15">
      <c r="A258" s="84" t="s">
        <v>2084</v>
      </c>
      <c r="B258" s="84">
        <v>3</v>
      </c>
      <c r="C258" s="122">
        <v>0.002078233842224006</v>
      </c>
      <c r="D258" s="84" t="s">
        <v>2815</v>
      </c>
      <c r="E258" s="84" t="b">
        <v>0</v>
      </c>
      <c r="F258" s="84" t="b">
        <v>0</v>
      </c>
      <c r="G258" s="84" t="b">
        <v>0</v>
      </c>
    </row>
    <row r="259" spans="1:7" ht="15">
      <c r="A259" s="84" t="s">
        <v>2086</v>
      </c>
      <c r="B259" s="84">
        <v>3</v>
      </c>
      <c r="C259" s="122">
        <v>0.002078233842224006</v>
      </c>
      <c r="D259" s="84" t="s">
        <v>2815</v>
      </c>
      <c r="E259" s="84" t="b">
        <v>0</v>
      </c>
      <c r="F259" s="84" t="b">
        <v>0</v>
      </c>
      <c r="G259" s="84" t="b">
        <v>0</v>
      </c>
    </row>
    <row r="260" spans="1:7" ht="15">
      <c r="A260" s="84" t="s">
        <v>2637</v>
      </c>
      <c r="B260" s="84">
        <v>3</v>
      </c>
      <c r="C260" s="122">
        <v>0.002078233842224006</v>
      </c>
      <c r="D260" s="84" t="s">
        <v>2815</v>
      </c>
      <c r="E260" s="84" t="b">
        <v>0</v>
      </c>
      <c r="F260" s="84" t="b">
        <v>0</v>
      </c>
      <c r="G260" s="84" t="b">
        <v>0</v>
      </c>
    </row>
    <row r="261" spans="1:7" ht="15">
      <c r="A261" s="84" t="s">
        <v>299</v>
      </c>
      <c r="B261" s="84">
        <v>2</v>
      </c>
      <c r="C261" s="122">
        <v>0.0015190941287985644</v>
      </c>
      <c r="D261" s="84" t="s">
        <v>2815</v>
      </c>
      <c r="E261" s="84" t="b">
        <v>0</v>
      </c>
      <c r="F261" s="84" t="b">
        <v>0</v>
      </c>
      <c r="G261" s="84" t="b">
        <v>0</v>
      </c>
    </row>
    <row r="262" spans="1:7" ht="15">
      <c r="A262" s="84" t="s">
        <v>298</v>
      </c>
      <c r="B262" s="84">
        <v>2</v>
      </c>
      <c r="C262" s="122">
        <v>0.0015190941287985644</v>
      </c>
      <c r="D262" s="84" t="s">
        <v>2815</v>
      </c>
      <c r="E262" s="84" t="b">
        <v>0</v>
      </c>
      <c r="F262" s="84" t="b">
        <v>0</v>
      </c>
      <c r="G262" s="84" t="b">
        <v>0</v>
      </c>
    </row>
    <row r="263" spans="1:7" ht="15">
      <c r="A263" s="84" t="s">
        <v>2638</v>
      </c>
      <c r="B263" s="84">
        <v>2</v>
      </c>
      <c r="C263" s="122">
        <v>0.0015190941287985644</v>
      </c>
      <c r="D263" s="84" t="s">
        <v>2815</v>
      </c>
      <c r="E263" s="84" t="b">
        <v>0</v>
      </c>
      <c r="F263" s="84" t="b">
        <v>0</v>
      </c>
      <c r="G263" s="84" t="b">
        <v>0</v>
      </c>
    </row>
    <row r="264" spans="1:7" ht="15">
      <c r="A264" s="84" t="s">
        <v>2639</v>
      </c>
      <c r="B264" s="84">
        <v>2</v>
      </c>
      <c r="C264" s="122">
        <v>0.0015190941287985644</v>
      </c>
      <c r="D264" s="84" t="s">
        <v>2815</v>
      </c>
      <c r="E264" s="84" t="b">
        <v>0</v>
      </c>
      <c r="F264" s="84" t="b">
        <v>0</v>
      </c>
      <c r="G264" s="84" t="b">
        <v>0</v>
      </c>
    </row>
    <row r="265" spans="1:7" ht="15">
      <c r="A265" s="84" t="s">
        <v>2640</v>
      </c>
      <c r="B265" s="84">
        <v>2</v>
      </c>
      <c r="C265" s="122">
        <v>0.0015190941287985644</v>
      </c>
      <c r="D265" s="84" t="s">
        <v>2815</v>
      </c>
      <c r="E265" s="84" t="b">
        <v>0</v>
      </c>
      <c r="F265" s="84" t="b">
        <v>0</v>
      </c>
      <c r="G265" s="84" t="b">
        <v>0</v>
      </c>
    </row>
    <row r="266" spans="1:7" ht="15">
      <c r="A266" s="84" t="s">
        <v>2641</v>
      </c>
      <c r="B266" s="84">
        <v>2</v>
      </c>
      <c r="C266" s="122">
        <v>0.0015190941287985644</v>
      </c>
      <c r="D266" s="84" t="s">
        <v>2815</v>
      </c>
      <c r="E266" s="84" t="b">
        <v>0</v>
      </c>
      <c r="F266" s="84" t="b">
        <v>0</v>
      </c>
      <c r="G266" s="84" t="b">
        <v>0</v>
      </c>
    </row>
    <row r="267" spans="1:7" ht="15">
      <c r="A267" s="84" t="s">
        <v>2642</v>
      </c>
      <c r="B267" s="84">
        <v>2</v>
      </c>
      <c r="C267" s="122">
        <v>0.0015190941287985644</v>
      </c>
      <c r="D267" s="84" t="s">
        <v>2815</v>
      </c>
      <c r="E267" s="84" t="b">
        <v>0</v>
      </c>
      <c r="F267" s="84" t="b">
        <v>0</v>
      </c>
      <c r="G267" s="84" t="b">
        <v>0</v>
      </c>
    </row>
    <row r="268" spans="1:7" ht="15">
      <c r="A268" s="84" t="s">
        <v>2643</v>
      </c>
      <c r="B268" s="84">
        <v>2</v>
      </c>
      <c r="C268" s="122">
        <v>0.0015190941287985644</v>
      </c>
      <c r="D268" s="84" t="s">
        <v>2815</v>
      </c>
      <c r="E268" s="84" t="b">
        <v>0</v>
      </c>
      <c r="F268" s="84" t="b">
        <v>0</v>
      </c>
      <c r="G268" s="84" t="b">
        <v>0</v>
      </c>
    </row>
    <row r="269" spans="1:7" ht="15">
      <c r="A269" s="84" t="s">
        <v>2644</v>
      </c>
      <c r="B269" s="84">
        <v>2</v>
      </c>
      <c r="C269" s="122">
        <v>0.0015190941287985644</v>
      </c>
      <c r="D269" s="84" t="s">
        <v>2815</v>
      </c>
      <c r="E269" s="84" t="b">
        <v>1</v>
      </c>
      <c r="F269" s="84" t="b">
        <v>0</v>
      </c>
      <c r="G269" s="84" t="b">
        <v>0</v>
      </c>
    </row>
    <row r="270" spans="1:7" ht="15">
      <c r="A270" s="84" t="s">
        <v>2645</v>
      </c>
      <c r="B270" s="84">
        <v>2</v>
      </c>
      <c r="C270" s="122">
        <v>0.0015190941287985644</v>
      </c>
      <c r="D270" s="84" t="s">
        <v>2815</v>
      </c>
      <c r="E270" s="84" t="b">
        <v>0</v>
      </c>
      <c r="F270" s="84" t="b">
        <v>0</v>
      </c>
      <c r="G270" s="84" t="b">
        <v>0</v>
      </c>
    </row>
    <row r="271" spans="1:7" ht="15">
      <c r="A271" s="84" t="s">
        <v>2646</v>
      </c>
      <c r="B271" s="84">
        <v>2</v>
      </c>
      <c r="C271" s="122">
        <v>0.0015190941287985644</v>
      </c>
      <c r="D271" s="84" t="s">
        <v>2815</v>
      </c>
      <c r="E271" s="84" t="b">
        <v>0</v>
      </c>
      <c r="F271" s="84" t="b">
        <v>0</v>
      </c>
      <c r="G271" s="84" t="b">
        <v>0</v>
      </c>
    </row>
    <row r="272" spans="1:7" ht="15">
      <c r="A272" s="84" t="s">
        <v>2647</v>
      </c>
      <c r="B272" s="84">
        <v>2</v>
      </c>
      <c r="C272" s="122">
        <v>0.0015190941287985644</v>
      </c>
      <c r="D272" s="84" t="s">
        <v>2815</v>
      </c>
      <c r="E272" s="84" t="b">
        <v>0</v>
      </c>
      <c r="F272" s="84" t="b">
        <v>0</v>
      </c>
      <c r="G272" s="84" t="b">
        <v>0</v>
      </c>
    </row>
    <row r="273" spans="1:7" ht="15">
      <c r="A273" s="84" t="s">
        <v>2648</v>
      </c>
      <c r="B273" s="84">
        <v>2</v>
      </c>
      <c r="C273" s="122">
        <v>0.0015190941287985644</v>
      </c>
      <c r="D273" s="84" t="s">
        <v>2815</v>
      </c>
      <c r="E273" s="84" t="b">
        <v>0</v>
      </c>
      <c r="F273" s="84" t="b">
        <v>0</v>
      </c>
      <c r="G273" s="84" t="b">
        <v>0</v>
      </c>
    </row>
    <row r="274" spans="1:7" ht="15">
      <c r="A274" s="84" t="s">
        <v>2649</v>
      </c>
      <c r="B274" s="84">
        <v>2</v>
      </c>
      <c r="C274" s="122">
        <v>0.0015190941287985644</v>
      </c>
      <c r="D274" s="84" t="s">
        <v>2815</v>
      </c>
      <c r="E274" s="84" t="b">
        <v>0</v>
      </c>
      <c r="F274" s="84" t="b">
        <v>0</v>
      </c>
      <c r="G274" s="84" t="b">
        <v>0</v>
      </c>
    </row>
    <row r="275" spans="1:7" ht="15">
      <c r="A275" s="84" t="s">
        <v>2650</v>
      </c>
      <c r="B275" s="84">
        <v>2</v>
      </c>
      <c r="C275" s="122">
        <v>0.0015190941287985644</v>
      </c>
      <c r="D275" s="84" t="s">
        <v>2815</v>
      </c>
      <c r="E275" s="84" t="b">
        <v>0</v>
      </c>
      <c r="F275" s="84" t="b">
        <v>0</v>
      </c>
      <c r="G275" s="84" t="b">
        <v>0</v>
      </c>
    </row>
    <row r="276" spans="1:7" ht="15">
      <c r="A276" s="84" t="s">
        <v>2651</v>
      </c>
      <c r="B276" s="84">
        <v>2</v>
      </c>
      <c r="C276" s="122">
        <v>0.0015190941287985644</v>
      </c>
      <c r="D276" s="84" t="s">
        <v>2815</v>
      </c>
      <c r="E276" s="84" t="b">
        <v>0</v>
      </c>
      <c r="F276" s="84" t="b">
        <v>0</v>
      </c>
      <c r="G276" s="84" t="b">
        <v>0</v>
      </c>
    </row>
    <row r="277" spans="1:7" ht="15">
      <c r="A277" s="84" t="s">
        <v>2652</v>
      </c>
      <c r="B277" s="84">
        <v>2</v>
      </c>
      <c r="C277" s="122">
        <v>0.0015190941287985644</v>
      </c>
      <c r="D277" s="84" t="s">
        <v>2815</v>
      </c>
      <c r="E277" s="84" t="b">
        <v>0</v>
      </c>
      <c r="F277" s="84" t="b">
        <v>0</v>
      </c>
      <c r="G277" s="84" t="b">
        <v>0</v>
      </c>
    </row>
    <row r="278" spans="1:7" ht="15">
      <c r="A278" s="84" t="s">
        <v>2653</v>
      </c>
      <c r="B278" s="84">
        <v>2</v>
      </c>
      <c r="C278" s="122">
        <v>0.0015190941287985644</v>
      </c>
      <c r="D278" s="84" t="s">
        <v>2815</v>
      </c>
      <c r="E278" s="84" t="b">
        <v>0</v>
      </c>
      <c r="F278" s="84" t="b">
        <v>0</v>
      </c>
      <c r="G278" s="84" t="b">
        <v>0</v>
      </c>
    </row>
    <row r="279" spans="1:7" ht="15">
      <c r="A279" s="84" t="s">
        <v>2654</v>
      </c>
      <c r="B279" s="84">
        <v>2</v>
      </c>
      <c r="C279" s="122">
        <v>0.0015190941287985644</v>
      </c>
      <c r="D279" s="84" t="s">
        <v>2815</v>
      </c>
      <c r="E279" s="84" t="b">
        <v>0</v>
      </c>
      <c r="F279" s="84" t="b">
        <v>0</v>
      </c>
      <c r="G279" s="84" t="b">
        <v>0</v>
      </c>
    </row>
    <row r="280" spans="1:7" ht="15">
      <c r="A280" s="84" t="s">
        <v>2655</v>
      </c>
      <c r="B280" s="84">
        <v>2</v>
      </c>
      <c r="C280" s="122">
        <v>0.0015190941287985644</v>
      </c>
      <c r="D280" s="84" t="s">
        <v>2815</v>
      </c>
      <c r="E280" s="84" t="b">
        <v>0</v>
      </c>
      <c r="F280" s="84" t="b">
        <v>0</v>
      </c>
      <c r="G280" s="84" t="b">
        <v>0</v>
      </c>
    </row>
    <row r="281" spans="1:7" ht="15">
      <c r="A281" s="84" t="s">
        <v>2656</v>
      </c>
      <c r="B281" s="84">
        <v>2</v>
      </c>
      <c r="C281" s="122">
        <v>0.0015190941287985644</v>
      </c>
      <c r="D281" s="84" t="s">
        <v>2815</v>
      </c>
      <c r="E281" s="84" t="b">
        <v>0</v>
      </c>
      <c r="F281" s="84" t="b">
        <v>0</v>
      </c>
      <c r="G281" s="84" t="b">
        <v>0</v>
      </c>
    </row>
    <row r="282" spans="1:7" ht="15">
      <c r="A282" s="84" t="s">
        <v>2657</v>
      </c>
      <c r="B282" s="84">
        <v>2</v>
      </c>
      <c r="C282" s="122">
        <v>0.0015190941287985644</v>
      </c>
      <c r="D282" s="84" t="s">
        <v>2815</v>
      </c>
      <c r="E282" s="84" t="b">
        <v>0</v>
      </c>
      <c r="F282" s="84" t="b">
        <v>0</v>
      </c>
      <c r="G282" s="84" t="b">
        <v>0</v>
      </c>
    </row>
    <row r="283" spans="1:7" ht="15">
      <c r="A283" s="84" t="s">
        <v>2658</v>
      </c>
      <c r="B283" s="84">
        <v>2</v>
      </c>
      <c r="C283" s="122">
        <v>0.0015190941287985644</v>
      </c>
      <c r="D283" s="84" t="s">
        <v>2815</v>
      </c>
      <c r="E283" s="84" t="b">
        <v>0</v>
      </c>
      <c r="F283" s="84" t="b">
        <v>0</v>
      </c>
      <c r="G283" s="84" t="b">
        <v>0</v>
      </c>
    </row>
    <row r="284" spans="1:7" ht="15">
      <c r="A284" s="84" t="s">
        <v>2659</v>
      </c>
      <c r="B284" s="84">
        <v>2</v>
      </c>
      <c r="C284" s="122">
        <v>0.0015190941287985644</v>
      </c>
      <c r="D284" s="84" t="s">
        <v>2815</v>
      </c>
      <c r="E284" s="84" t="b">
        <v>0</v>
      </c>
      <c r="F284" s="84" t="b">
        <v>0</v>
      </c>
      <c r="G284" s="84" t="b">
        <v>0</v>
      </c>
    </row>
    <row r="285" spans="1:7" ht="15">
      <c r="A285" s="84" t="s">
        <v>2660</v>
      </c>
      <c r="B285" s="84">
        <v>2</v>
      </c>
      <c r="C285" s="122">
        <v>0.0015190941287985644</v>
      </c>
      <c r="D285" s="84" t="s">
        <v>2815</v>
      </c>
      <c r="E285" s="84" t="b">
        <v>0</v>
      </c>
      <c r="F285" s="84" t="b">
        <v>0</v>
      </c>
      <c r="G285" s="84" t="b">
        <v>0</v>
      </c>
    </row>
    <row r="286" spans="1:7" ht="15">
      <c r="A286" s="84" t="s">
        <v>2661</v>
      </c>
      <c r="B286" s="84">
        <v>2</v>
      </c>
      <c r="C286" s="122">
        <v>0.0015190941287985644</v>
      </c>
      <c r="D286" s="84" t="s">
        <v>2815</v>
      </c>
      <c r="E286" s="84" t="b">
        <v>0</v>
      </c>
      <c r="F286" s="84" t="b">
        <v>0</v>
      </c>
      <c r="G286" s="84" t="b">
        <v>0</v>
      </c>
    </row>
    <row r="287" spans="1:7" ht="15">
      <c r="A287" s="84" t="s">
        <v>2662</v>
      </c>
      <c r="B287" s="84">
        <v>2</v>
      </c>
      <c r="C287" s="122">
        <v>0.0015190941287985644</v>
      </c>
      <c r="D287" s="84" t="s">
        <v>2815</v>
      </c>
      <c r="E287" s="84" t="b">
        <v>0</v>
      </c>
      <c r="F287" s="84" t="b">
        <v>0</v>
      </c>
      <c r="G287" s="84" t="b">
        <v>0</v>
      </c>
    </row>
    <row r="288" spans="1:7" ht="15">
      <c r="A288" s="84" t="s">
        <v>2663</v>
      </c>
      <c r="B288" s="84">
        <v>2</v>
      </c>
      <c r="C288" s="122">
        <v>0.0015190941287985644</v>
      </c>
      <c r="D288" s="84" t="s">
        <v>2815</v>
      </c>
      <c r="E288" s="84" t="b">
        <v>0</v>
      </c>
      <c r="F288" s="84" t="b">
        <v>0</v>
      </c>
      <c r="G288" s="84" t="b">
        <v>0</v>
      </c>
    </row>
    <row r="289" spans="1:7" ht="15">
      <c r="A289" s="84" t="s">
        <v>2664</v>
      </c>
      <c r="B289" s="84">
        <v>2</v>
      </c>
      <c r="C289" s="122">
        <v>0.0015190941287985644</v>
      </c>
      <c r="D289" s="84" t="s">
        <v>2815</v>
      </c>
      <c r="E289" s="84" t="b">
        <v>0</v>
      </c>
      <c r="F289" s="84" t="b">
        <v>0</v>
      </c>
      <c r="G289" s="84" t="b">
        <v>0</v>
      </c>
    </row>
    <row r="290" spans="1:7" ht="15">
      <c r="A290" s="84" t="s">
        <v>2665</v>
      </c>
      <c r="B290" s="84">
        <v>2</v>
      </c>
      <c r="C290" s="122">
        <v>0.0015190941287985644</v>
      </c>
      <c r="D290" s="84" t="s">
        <v>2815</v>
      </c>
      <c r="E290" s="84" t="b">
        <v>0</v>
      </c>
      <c r="F290" s="84" t="b">
        <v>0</v>
      </c>
      <c r="G290" s="84" t="b">
        <v>0</v>
      </c>
    </row>
    <row r="291" spans="1:7" ht="15">
      <c r="A291" s="84" t="s">
        <v>2666</v>
      </c>
      <c r="B291" s="84">
        <v>2</v>
      </c>
      <c r="C291" s="122">
        <v>0.0015190941287985644</v>
      </c>
      <c r="D291" s="84" t="s">
        <v>2815</v>
      </c>
      <c r="E291" s="84" t="b">
        <v>0</v>
      </c>
      <c r="F291" s="84" t="b">
        <v>0</v>
      </c>
      <c r="G291" s="84" t="b">
        <v>0</v>
      </c>
    </row>
    <row r="292" spans="1:7" ht="15">
      <c r="A292" s="84" t="s">
        <v>2667</v>
      </c>
      <c r="B292" s="84">
        <v>2</v>
      </c>
      <c r="C292" s="122">
        <v>0.0015190941287985644</v>
      </c>
      <c r="D292" s="84" t="s">
        <v>2815</v>
      </c>
      <c r="E292" s="84" t="b">
        <v>0</v>
      </c>
      <c r="F292" s="84" t="b">
        <v>0</v>
      </c>
      <c r="G292" s="84" t="b">
        <v>0</v>
      </c>
    </row>
    <row r="293" spans="1:7" ht="15">
      <c r="A293" s="84" t="s">
        <v>2668</v>
      </c>
      <c r="B293" s="84">
        <v>2</v>
      </c>
      <c r="C293" s="122">
        <v>0.0015190941287985644</v>
      </c>
      <c r="D293" s="84" t="s">
        <v>2815</v>
      </c>
      <c r="E293" s="84" t="b">
        <v>0</v>
      </c>
      <c r="F293" s="84" t="b">
        <v>0</v>
      </c>
      <c r="G293" s="84" t="b">
        <v>0</v>
      </c>
    </row>
    <row r="294" spans="1:7" ht="15">
      <c r="A294" s="84" t="s">
        <v>2669</v>
      </c>
      <c r="B294" s="84">
        <v>2</v>
      </c>
      <c r="C294" s="122">
        <v>0.0015190941287985644</v>
      </c>
      <c r="D294" s="84" t="s">
        <v>2815</v>
      </c>
      <c r="E294" s="84" t="b">
        <v>0</v>
      </c>
      <c r="F294" s="84" t="b">
        <v>0</v>
      </c>
      <c r="G294" s="84" t="b">
        <v>0</v>
      </c>
    </row>
    <row r="295" spans="1:7" ht="15">
      <c r="A295" s="84" t="s">
        <v>2670</v>
      </c>
      <c r="B295" s="84">
        <v>2</v>
      </c>
      <c r="C295" s="122">
        <v>0.0015190941287985644</v>
      </c>
      <c r="D295" s="84" t="s">
        <v>2815</v>
      </c>
      <c r="E295" s="84" t="b">
        <v>0</v>
      </c>
      <c r="F295" s="84" t="b">
        <v>0</v>
      </c>
      <c r="G295" s="84" t="b">
        <v>0</v>
      </c>
    </row>
    <row r="296" spans="1:7" ht="15">
      <c r="A296" s="84" t="s">
        <v>2671</v>
      </c>
      <c r="B296" s="84">
        <v>2</v>
      </c>
      <c r="C296" s="122">
        <v>0.0015190941287985644</v>
      </c>
      <c r="D296" s="84" t="s">
        <v>2815</v>
      </c>
      <c r="E296" s="84" t="b">
        <v>0</v>
      </c>
      <c r="F296" s="84" t="b">
        <v>0</v>
      </c>
      <c r="G296" s="84" t="b">
        <v>0</v>
      </c>
    </row>
    <row r="297" spans="1:7" ht="15">
      <c r="A297" s="84" t="s">
        <v>2672</v>
      </c>
      <c r="B297" s="84">
        <v>2</v>
      </c>
      <c r="C297" s="122">
        <v>0.0015190941287985644</v>
      </c>
      <c r="D297" s="84" t="s">
        <v>2815</v>
      </c>
      <c r="E297" s="84" t="b">
        <v>0</v>
      </c>
      <c r="F297" s="84" t="b">
        <v>0</v>
      </c>
      <c r="G297" s="84" t="b">
        <v>0</v>
      </c>
    </row>
    <row r="298" spans="1:7" ht="15">
      <c r="A298" s="84" t="s">
        <v>2673</v>
      </c>
      <c r="B298" s="84">
        <v>2</v>
      </c>
      <c r="C298" s="122">
        <v>0.0015190941287985644</v>
      </c>
      <c r="D298" s="84" t="s">
        <v>2815</v>
      </c>
      <c r="E298" s="84" t="b">
        <v>0</v>
      </c>
      <c r="F298" s="84" t="b">
        <v>0</v>
      </c>
      <c r="G298" s="84" t="b">
        <v>0</v>
      </c>
    </row>
    <row r="299" spans="1:7" ht="15">
      <c r="A299" s="84" t="s">
        <v>2674</v>
      </c>
      <c r="B299" s="84">
        <v>2</v>
      </c>
      <c r="C299" s="122">
        <v>0.0015190941287985644</v>
      </c>
      <c r="D299" s="84" t="s">
        <v>2815</v>
      </c>
      <c r="E299" s="84" t="b">
        <v>0</v>
      </c>
      <c r="F299" s="84" t="b">
        <v>0</v>
      </c>
      <c r="G299" s="84" t="b">
        <v>0</v>
      </c>
    </row>
    <row r="300" spans="1:7" ht="15">
      <c r="A300" s="84" t="s">
        <v>257</v>
      </c>
      <c r="B300" s="84">
        <v>2</v>
      </c>
      <c r="C300" s="122">
        <v>0.0015190941287985644</v>
      </c>
      <c r="D300" s="84" t="s">
        <v>2815</v>
      </c>
      <c r="E300" s="84" t="b">
        <v>0</v>
      </c>
      <c r="F300" s="84" t="b">
        <v>0</v>
      </c>
      <c r="G300" s="84" t="b">
        <v>0</v>
      </c>
    </row>
    <row r="301" spans="1:7" ht="15">
      <c r="A301" s="84" t="s">
        <v>2675</v>
      </c>
      <c r="B301" s="84">
        <v>2</v>
      </c>
      <c r="C301" s="122">
        <v>0.0015190941287985644</v>
      </c>
      <c r="D301" s="84" t="s">
        <v>2815</v>
      </c>
      <c r="E301" s="84" t="b">
        <v>0</v>
      </c>
      <c r="F301" s="84" t="b">
        <v>0</v>
      </c>
      <c r="G301" s="84" t="b">
        <v>0</v>
      </c>
    </row>
    <row r="302" spans="1:7" ht="15">
      <c r="A302" s="84" t="s">
        <v>2676</v>
      </c>
      <c r="B302" s="84">
        <v>2</v>
      </c>
      <c r="C302" s="122">
        <v>0.0015190941287985644</v>
      </c>
      <c r="D302" s="84" t="s">
        <v>2815</v>
      </c>
      <c r="E302" s="84" t="b">
        <v>0</v>
      </c>
      <c r="F302" s="84" t="b">
        <v>0</v>
      </c>
      <c r="G302" s="84" t="b">
        <v>0</v>
      </c>
    </row>
    <row r="303" spans="1:7" ht="15">
      <c r="A303" s="84" t="s">
        <v>2677</v>
      </c>
      <c r="B303" s="84">
        <v>2</v>
      </c>
      <c r="C303" s="122">
        <v>0.0015190941287985644</v>
      </c>
      <c r="D303" s="84" t="s">
        <v>2815</v>
      </c>
      <c r="E303" s="84" t="b">
        <v>0</v>
      </c>
      <c r="F303" s="84" t="b">
        <v>0</v>
      </c>
      <c r="G303" s="84" t="b">
        <v>0</v>
      </c>
    </row>
    <row r="304" spans="1:7" ht="15">
      <c r="A304" s="84" t="s">
        <v>2678</v>
      </c>
      <c r="B304" s="84">
        <v>2</v>
      </c>
      <c r="C304" s="122">
        <v>0.0015190941287985644</v>
      </c>
      <c r="D304" s="84" t="s">
        <v>2815</v>
      </c>
      <c r="E304" s="84" t="b">
        <v>0</v>
      </c>
      <c r="F304" s="84" t="b">
        <v>0</v>
      </c>
      <c r="G304" s="84" t="b">
        <v>0</v>
      </c>
    </row>
    <row r="305" spans="1:7" ht="15">
      <c r="A305" s="84" t="s">
        <v>2679</v>
      </c>
      <c r="B305" s="84">
        <v>2</v>
      </c>
      <c r="C305" s="122">
        <v>0.0015190941287985644</v>
      </c>
      <c r="D305" s="84" t="s">
        <v>2815</v>
      </c>
      <c r="E305" s="84" t="b">
        <v>0</v>
      </c>
      <c r="F305" s="84" t="b">
        <v>0</v>
      </c>
      <c r="G305" s="84" t="b">
        <v>0</v>
      </c>
    </row>
    <row r="306" spans="1:7" ht="15">
      <c r="A306" s="84" t="s">
        <v>2680</v>
      </c>
      <c r="B306" s="84">
        <v>2</v>
      </c>
      <c r="C306" s="122">
        <v>0.0015190941287985644</v>
      </c>
      <c r="D306" s="84" t="s">
        <v>2815</v>
      </c>
      <c r="E306" s="84" t="b">
        <v>0</v>
      </c>
      <c r="F306" s="84" t="b">
        <v>0</v>
      </c>
      <c r="G306" s="84" t="b">
        <v>0</v>
      </c>
    </row>
    <row r="307" spans="1:7" ht="15">
      <c r="A307" s="84" t="s">
        <v>2681</v>
      </c>
      <c r="B307" s="84">
        <v>2</v>
      </c>
      <c r="C307" s="122">
        <v>0.0015190941287985644</v>
      </c>
      <c r="D307" s="84" t="s">
        <v>2815</v>
      </c>
      <c r="E307" s="84" t="b">
        <v>0</v>
      </c>
      <c r="F307" s="84" t="b">
        <v>0</v>
      </c>
      <c r="G307" s="84" t="b">
        <v>0</v>
      </c>
    </row>
    <row r="308" spans="1:7" ht="15">
      <c r="A308" s="84" t="s">
        <v>2682</v>
      </c>
      <c r="B308" s="84">
        <v>2</v>
      </c>
      <c r="C308" s="122">
        <v>0.0015190941287985644</v>
      </c>
      <c r="D308" s="84" t="s">
        <v>2815</v>
      </c>
      <c r="E308" s="84" t="b">
        <v>0</v>
      </c>
      <c r="F308" s="84" t="b">
        <v>0</v>
      </c>
      <c r="G308" s="84" t="b">
        <v>0</v>
      </c>
    </row>
    <row r="309" spans="1:7" ht="15">
      <c r="A309" s="84" t="s">
        <v>2683</v>
      </c>
      <c r="B309" s="84">
        <v>2</v>
      </c>
      <c r="C309" s="122">
        <v>0.0015190941287985644</v>
      </c>
      <c r="D309" s="84" t="s">
        <v>2815</v>
      </c>
      <c r="E309" s="84" t="b">
        <v>0</v>
      </c>
      <c r="F309" s="84" t="b">
        <v>0</v>
      </c>
      <c r="G309" s="84" t="b">
        <v>0</v>
      </c>
    </row>
    <row r="310" spans="1:7" ht="15">
      <c r="A310" s="84" t="s">
        <v>2684</v>
      </c>
      <c r="B310" s="84">
        <v>2</v>
      </c>
      <c r="C310" s="122">
        <v>0.0015190941287985644</v>
      </c>
      <c r="D310" s="84" t="s">
        <v>2815</v>
      </c>
      <c r="E310" s="84" t="b">
        <v>0</v>
      </c>
      <c r="F310" s="84" t="b">
        <v>0</v>
      </c>
      <c r="G310" s="84" t="b">
        <v>0</v>
      </c>
    </row>
    <row r="311" spans="1:7" ht="15">
      <c r="A311" s="84" t="s">
        <v>2685</v>
      </c>
      <c r="B311" s="84">
        <v>2</v>
      </c>
      <c r="C311" s="122">
        <v>0.0015190941287985644</v>
      </c>
      <c r="D311" s="84" t="s">
        <v>2815</v>
      </c>
      <c r="E311" s="84" t="b">
        <v>0</v>
      </c>
      <c r="F311" s="84" t="b">
        <v>0</v>
      </c>
      <c r="G311" s="84" t="b">
        <v>0</v>
      </c>
    </row>
    <row r="312" spans="1:7" ht="15">
      <c r="A312" s="84" t="s">
        <v>2686</v>
      </c>
      <c r="B312" s="84">
        <v>2</v>
      </c>
      <c r="C312" s="122">
        <v>0.0015190941287985644</v>
      </c>
      <c r="D312" s="84" t="s">
        <v>2815</v>
      </c>
      <c r="E312" s="84" t="b">
        <v>0</v>
      </c>
      <c r="F312" s="84" t="b">
        <v>0</v>
      </c>
      <c r="G312" s="84" t="b">
        <v>0</v>
      </c>
    </row>
    <row r="313" spans="1:7" ht="15">
      <c r="A313" s="84" t="s">
        <v>2687</v>
      </c>
      <c r="B313" s="84">
        <v>2</v>
      </c>
      <c r="C313" s="122">
        <v>0.0015190941287985644</v>
      </c>
      <c r="D313" s="84" t="s">
        <v>2815</v>
      </c>
      <c r="E313" s="84" t="b">
        <v>0</v>
      </c>
      <c r="F313" s="84" t="b">
        <v>0</v>
      </c>
      <c r="G313" s="84" t="b">
        <v>0</v>
      </c>
    </row>
    <row r="314" spans="1:7" ht="15">
      <c r="A314" s="84" t="s">
        <v>2688</v>
      </c>
      <c r="B314" s="84">
        <v>2</v>
      </c>
      <c r="C314" s="122">
        <v>0.0015190941287985644</v>
      </c>
      <c r="D314" s="84" t="s">
        <v>2815</v>
      </c>
      <c r="E314" s="84" t="b">
        <v>0</v>
      </c>
      <c r="F314" s="84" t="b">
        <v>0</v>
      </c>
      <c r="G314" s="84" t="b">
        <v>0</v>
      </c>
    </row>
    <row r="315" spans="1:7" ht="15">
      <c r="A315" s="84" t="s">
        <v>2689</v>
      </c>
      <c r="B315" s="84">
        <v>2</v>
      </c>
      <c r="C315" s="122">
        <v>0.0015190941287985644</v>
      </c>
      <c r="D315" s="84" t="s">
        <v>2815</v>
      </c>
      <c r="E315" s="84" t="b">
        <v>0</v>
      </c>
      <c r="F315" s="84" t="b">
        <v>0</v>
      </c>
      <c r="G315" s="84" t="b">
        <v>0</v>
      </c>
    </row>
    <row r="316" spans="1:7" ht="15">
      <c r="A316" s="84" t="s">
        <v>2690</v>
      </c>
      <c r="B316" s="84">
        <v>2</v>
      </c>
      <c r="C316" s="122">
        <v>0.0015190941287985644</v>
      </c>
      <c r="D316" s="84" t="s">
        <v>2815</v>
      </c>
      <c r="E316" s="84" t="b">
        <v>0</v>
      </c>
      <c r="F316" s="84" t="b">
        <v>0</v>
      </c>
      <c r="G316" s="84" t="b">
        <v>0</v>
      </c>
    </row>
    <row r="317" spans="1:7" ht="15">
      <c r="A317" s="84" t="s">
        <v>2691</v>
      </c>
      <c r="B317" s="84">
        <v>2</v>
      </c>
      <c r="C317" s="122">
        <v>0.0015190941287985644</v>
      </c>
      <c r="D317" s="84" t="s">
        <v>2815</v>
      </c>
      <c r="E317" s="84" t="b">
        <v>0</v>
      </c>
      <c r="F317" s="84" t="b">
        <v>0</v>
      </c>
      <c r="G317" s="84" t="b">
        <v>0</v>
      </c>
    </row>
    <row r="318" spans="1:7" ht="15">
      <c r="A318" s="84" t="s">
        <v>2692</v>
      </c>
      <c r="B318" s="84">
        <v>2</v>
      </c>
      <c r="C318" s="122">
        <v>0.0015190941287985644</v>
      </c>
      <c r="D318" s="84" t="s">
        <v>2815</v>
      </c>
      <c r="E318" s="84" t="b">
        <v>0</v>
      </c>
      <c r="F318" s="84" t="b">
        <v>0</v>
      </c>
      <c r="G318" s="84" t="b">
        <v>0</v>
      </c>
    </row>
    <row r="319" spans="1:7" ht="15">
      <c r="A319" s="84" t="s">
        <v>2693</v>
      </c>
      <c r="B319" s="84">
        <v>2</v>
      </c>
      <c r="C319" s="122">
        <v>0.0015190941287985644</v>
      </c>
      <c r="D319" s="84" t="s">
        <v>2815</v>
      </c>
      <c r="E319" s="84" t="b">
        <v>0</v>
      </c>
      <c r="F319" s="84" t="b">
        <v>0</v>
      </c>
      <c r="G319" s="84" t="b">
        <v>0</v>
      </c>
    </row>
    <row r="320" spans="1:7" ht="15">
      <c r="A320" s="84" t="s">
        <v>2694</v>
      </c>
      <c r="B320" s="84">
        <v>2</v>
      </c>
      <c r="C320" s="122">
        <v>0.0015190941287985644</v>
      </c>
      <c r="D320" s="84" t="s">
        <v>2815</v>
      </c>
      <c r="E320" s="84" t="b">
        <v>0</v>
      </c>
      <c r="F320" s="84" t="b">
        <v>0</v>
      </c>
      <c r="G320" s="84" t="b">
        <v>0</v>
      </c>
    </row>
    <row r="321" spans="1:7" ht="15">
      <c r="A321" s="84" t="s">
        <v>2695</v>
      </c>
      <c r="B321" s="84">
        <v>2</v>
      </c>
      <c r="C321" s="122">
        <v>0.0015190941287985644</v>
      </c>
      <c r="D321" s="84" t="s">
        <v>2815</v>
      </c>
      <c r="E321" s="84" t="b">
        <v>1</v>
      </c>
      <c r="F321" s="84" t="b">
        <v>0</v>
      </c>
      <c r="G321" s="84" t="b">
        <v>0</v>
      </c>
    </row>
    <row r="322" spans="1:7" ht="15">
      <c r="A322" s="84" t="s">
        <v>2696</v>
      </c>
      <c r="B322" s="84">
        <v>2</v>
      </c>
      <c r="C322" s="122">
        <v>0.0015190941287985644</v>
      </c>
      <c r="D322" s="84" t="s">
        <v>2815</v>
      </c>
      <c r="E322" s="84" t="b">
        <v>0</v>
      </c>
      <c r="F322" s="84" t="b">
        <v>0</v>
      </c>
      <c r="G322" s="84" t="b">
        <v>0</v>
      </c>
    </row>
    <row r="323" spans="1:7" ht="15">
      <c r="A323" s="84" t="s">
        <v>2697</v>
      </c>
      <c r="B323" s="84">
        <v>2</v>
      </c>
      <c r="C323" s="122">
        <v>0.0015190941287985644</v>
      </c>
      <c r="D323" s="84" t="s">
        <v>2815</v>
      </c>
      <c r="E323" s="84" t="b">
        <v>0</v>
      </c>
      <c r="F323" s="84" t="b">
        <v>0</v>
      </c>
      <c r="G323" s="84" t="b">
        <v>0</v>
      </c>
    </row>
    <row r="324" spans="1:7" ht="15">
      <c r="A324" s="84" t="s">
        <v>2698</v>
      </c>
      <c r="B324" s="84">
        <v>2</v>
      </c>
      <c r="C324" s="122">
        <v>0.0015190941287985644</v>
      </c>
      <c r="D324" s="84" t="s">
        <v>2815</v>
      </c>
      <c r="E324" s="84" t="b">
        <v>0</v>
      </c>
      <c r="F324" s="84" t="b">
        <v>0</v>
      </c>
      <c r="G324" s="84" t="b">
        <v>0</v>
      </c>
    </row>
    <row r="325" spans="1:7" ht="15">
      <c r="A325" s="84" t="s">
        <v>2699</v>
      </c>
      <c r="B325" s="84">
        <v>2</v>
      </c>
      <c r="C325" s="122">
        <v>0.0015190941287985644</v>
      </c>
      <c r="D325" s="84" t="s">
        <v>2815</v>
      </c>
      <c r="E325" s="84" t="b">
        <v>0</v>
      </c>
      <c r="F325" s="84" t="b">
        <v>0</v>
      </c>
      <c r="G325" s="84" t="b">
        <v>0</v>
      </c>
    </row>
    <row r="326" spans="1:7" ht="15">
      <c r="A326" s="84" t="s">
        <v>2700</v>
      </c>
      <c r="B326" s="84">
        <v>2</v>
      </c>
      <c r="C326" s="122">
        <v>0.0015190941287985644</v>
      </c>
      <c r="D326" s="84" t="s">
        <v>2815</v>
      </c>
      <c r="E326" s="84" t="b">
        <v>0</v>
      </c>
      <c r="F326" s="84" t="b">
        <v>0</v>
      </c>
      <c r="G326" s="84" t="b">
        <v>0</v>
      </c>
    </row>
    <row r="327" spans="1:7" ht="15">
      <c r="A327" s="84" t="s">
        <v>2701</v>
      </c>
      <c r="B327" s="84">
        <v>2</v>
      </c>
      <c r="C327" s="122">
        <v>0.0015190941287985644</v>
      </c>
      <c r="D327" s="84" t="s">
        <v>2815</v>
      </c>
      <c r="E327" s="84" t="b">
        <v>0</v>
      </c>
      <c r="F327" s="84" t="b">
        <v>0</v>
      </c>
      <c r="G327" s="84" t="b">
        <v>0</v>
      </c>
    </row>
    <row r="328" spans="1:7" ht="15">
      <c r="A328" s="84" t="s">
        <v>2702</v>
      </c>
      <c r="B328" s="84">
        <v>2</v>
      </c>
      <c r="C328" s="122">
        <v>0.0015190941287985644</v>
      </c>
      <c r="D328" s="84" t="s">
        <v>2815</v>
      </c>
      <c r="E328" s="84" t="b">
        <v>0</v>
      </c>
      <c r="F328" s="84" t="b">
        <v>0</v>
      </c>
      <c r="G328" s="84" t="b">
        <v>0</v>
      </c>
    </row>
    <row r="329" spans="1:7" ht="15">
      <c r="A329" s="84" t="s">
        <v>2703</v>
      </c>
      <c r="B329" s="84">
        <v>2</v>
      </c>
      <c r="C329" s="122">
        <v>0.0015190941287985644</v>
      </c>
      <c r="D329" s="84" t="s">
        <v>2815</v>
      </c>
      <c r="E329" s="84" t="b">
        <v>0</v>
      </c>
      <c r="F329" s="84" t="b">
        <v>1</v>
      </c>
      <c r="G329" s="84" t="b">
        <v>0</v>
      </c>
    </row>
    <row r="330" spans="1:7" ht="15">
      <c r="A330" s="84" t="s">
        <v>2704</v>
      </c>
      <c r="B330" s="84">
        <v>2</v>
      </c>
      <c r="C330" s="122">
        <v>0.0015190941287985644</v>
      </c>
      <c r="D330" s="84" t="s">
        <v>2815</v>
      </c>
      <c r="E330" s="84" t="b">
        <v>0</v>
      </c>
      <c r="F330" s="84" t="b">
        <v>1</v>
      </c>
      <c r="G330" s="84" t="b">
        <v>0</v>
      </c>
    </row>
    <row r="331" spans="1:7" ht="15">
      <c r="A331" s="84" t="s">
        <v>2705</v>
      </c>
      <c r="B331" s="84">
        <v>2</v>
      </c>
      <c r="C331" s="122">
        <v>0.0015190941287985644</v>
      </c>
      <c r="D331" s="84" t="s">
        <v>2815</v>
      </c>
      <c r="E331" s="84" t="b">
        <v>0</v>
      </c>
      <c r="F331" s="84" t="b">
        <v>0</v>
      </c>
      <c r="G331" s="84" t="b">
        <v>0</v>
      </c>
    </row>
    <row r="332" spans="1:7" ht="15">
      <c r="A332" s="84" t="s">
        <v>2706</v>
      </c>
      <c r="B332" s="84">
        <v>2</v>
      </c>
      <c r="C332" s="122">
        <v>0.0015190941287985644</v>
      </c>
      <c r="D332" s="84" t="s">
        <v>2815</v>
      </c>
      <c r="E332" s="84" t="b">
        <v>0</v>
      </c>
      <c r="F332" s="84" t="b">
        <v>0</v>
      </c>
      <c r="G332" s="84" t="b">
        <v>0</v>
      </c>
    </row>
    <row r="333" spans="1:7" ht="15">
      <c r="A333" s="84" t="s">
        <v>2707</v>
      </c>
      <c r="B333" s="84">
        <v>2</v>
      </c>
      <c r="C333" s="122">
        <v>0.0015190941287985644</v>
      </c>
      <c r="D333" s="84" t="s">
        <v>2815</v>
      </c>
      <c r="E333" s="84" t="b">
        <v>0</v>
      </c>
      <c r="F333" s="84" t="b">
        <v>0</v>
      </c>
      <c r="G333" s="84" t="b">
        <v>0</v>
      </c>
    </row>
    <row r="334" spans="1:7" ht="15">
      <c r="A334" s="84" t="s">
        <v>2708</v>
      </c>
      <c r="B334" s="84">
        <v>2</v>
      </c>
      <c r="C334" s="122">
        <v>0.0015190941287985644</v>
      </c>
      <c r="D334" s="84" t="s">
        <v>2815</v>
      </c>
      <c r="E334" s="84" t="b">
        <v>0</v>
      </c>
      <c r="F334" s="84" t="b">
        <v>0</v>
      </c>
      <c r="G334" s="84" t="b">
        <v>0</v>
      </c>
    </row>
    <row r="335" spans="1:7" ht="15">
      <c r="A335" s="84" t="s">
        <v>2709</v>
      </c>
      <c r="B335" s="84">
        <v>2</v>
      </c>
      <c r="C335" s="122">
        <v>0.0015190941287985644</v>
      </c>
      <c r="D335" s="84" t="s">
        <v>2815</v>
      </c>
      <c r="E335" s="84" t="b">
        <v>0</v>
      </c>
      <c r="F335" s="84" t="b">
        <v>0</v>
      </c>
      <c r="G335" s="84" t="b">
        <v>0</v>
      </c>
    </row>
    <row r="336" spans="1:7" ht="15">
      <c r="A336" s="84" t="s">
        <v>2710</v>
      </c>
      <c r="B336" s="84">
        <v>2</v>
      </c>
      <c r="C336" s="122">
        <v>0.0015190941287985644</v>
      </c>
      <c r="D336" s="84" t="s">
        <v>2815</v>
      </c>
      <c r="E336" s="84" t="b">
        <v>0</v>
      </c>
      <c r="F336" s="84" t="b">
        <v>0</v>
      </c>
      <c r="G336" s="84" t="b">
        <v>0</v>
      </c>
    </row>
    <row r="337" spans="1:7" ht="15">
      <c r="A337" s="84" t="s">
        <v>2711</v>
      </c>
      <c r="B337" s="84">
        <v>2</v>
      </c>
      <c r="C337" s="122">
        <v>0.0015190941287985644</v>
      </c>
      <c r="D337" s="84" t="s">
        <v>2815</v>
      </c>
      <c r="E337" s="84" t="b">
        <v>0</v>
      </c>
      <c r="F337" s="84" t="b">
        <v>0</v>
      </c>
      <c r="G337" s="84" t="b">
        <v>0</v>
      </c>
    </row>
    <row r="338" spans="1:7" ht="15">
      <c r="A338" s="84" t="s">
        <v>2712</v>
      </c>
      <c r="B338" s="84">
        <v>2</v>
      </c>
      <c r="C338" s="122">
        <v>0.0015190941287985644</v>
      </c>
      <c r="D338" s="84" t="s">
        <v>2815</v>
      </c>
      <c r="E338" s="84" t="b">
        <v>1</v>
      </c>
      <c r="F338" s="84" t="b">
        <v>0</v>
      </c>
      <c r="G338" s="84" t="b">
        <v>0</v>
      </c>
    </row>
    <row r="339" spans="1:7" ht="15">
      <c r="A339" s="84" t="s">
        <v>2713</v>
      </c>
      <c r="B339" s="84">
        <v>2</v>
      </c>
      <c r="C339" s="122">
        <v>0.0015190941287985644</v>
      </c>
      <c r="D339" s="84" t="s">
        <v>2815</v>
      </c>
      <c r="E339" s="84" t="b">
        <v>0</v>
      </c>
      <c r="F339" s="84" t="b">
        <v>0</v>
      </c>
      <c r="G339" s="84" t="b">
        <v>0</v>
      </c>
    </row>
    <row r="340" spans="1:7" ht="15">
      <c r="A340" s="84" t="s">
        <v>2714</v>
      </c>
      <c r="B340" s="84">
        <v>2</v>
      </c>
      <c r="C340" s="122">
        <v>0.0015190941287985644</v>
      </c>
      <c r="D340" s="84" t="s">
        <v>2815</v>
      </c>
      <c r="E340" s="84" t="b">
        <v>0</v>
      </c>
      <c r="F340" s="84" t="b">
        <v>0</v>
      </c>
      <c r="G340" s="84" t="b">
        <v>0</v>
      </c>
    </row>
    <row r="341" spans="1:7" ht="15">
      <c r="A341" s="84" t="s">
        <v>2715</v>
      </c>
      <c r="B341" s="84">
        <v>2</v>
      </c>
      <c r="C341" s="122">
        <v>0.0015190941287985644</v>
      </c>
      <c r="D341" s="84" t="s">
        <v>2815</v>
      </c>
      <c r="E341" s="84" t="b">
        <v>0</v>
      </c>
      <c r="F341" s="84" t="b">
        <v>0</v>
      </c>
      <c r="G341" s="84" t="b">
        <v>0</v>
      </c>
    </row>
    <row r="342" spans="1:7" ht="15">
      <c r="A342" s="84" t="s">
        <v>2716</v>
      </c>
      <c r="B342" s="84">
        <v>2</v>
      </c>
      <c r="C342" s="122">
        <v>0.0015190941287985644</v>
      </c>
      <c r="D342" s="84" t="s">
        <v>2815</v>
      </c>
      <c r="E342" s="84" t="b">
        <v>0</v>
      </c>
      <c r="F342" s="84" t="b">
        <v>0</v>
      </c>
      <c r="G342" s="84" t="b">
        <v>0</v>
      </c>
    </row>
    <row r="343" spans="1:7" ht="15">
      <c r="A343" s="84" t="s">
        <v>2717</v>
      </c>
      <c r="B343" s="84">
        <v>2</v>
      </c>
      <c r="C343" s="122">
        <v>0.0015190941287985644</v>
      </c>
      <c r="D343" s="84" t="s">
        <v>2815</v>
      </c>
      <c r="E343" s="84" t="b">
        <v>0</v>
      </c>
      <c r="F343" s="84" t="b">
        <v>0</v>
      </c>
      <c r="G343" s="84" t="b">
        <v>0</v>
      </c>
    </row>
    <row r="344" spans="1:7" ht="15">
      <c r="A344" s="84" t="s">
        <v>2718</v>
      </c>
      <c r="B344" s="84">
        <v>2</v>
      </c>
      <c r="C344" s="122">
        <v>0.0015190941287985644</v>
      </c>
      <c r="D344" s="84" t="s">
        <v>2815</v>
      </c>
      <c r="E344" s="84" t="b">
        <v>0</v>
      </c>
      <c r="F344" s="84" t="b">
        <v>0</v>
      </c>
      <c r="G344" s="84" t="b">
        <v>0</v>
      </c>
    </row>
    <row r="345" spans="1:7" ht="15">
      <c r="A345" s="84" t="s">
        <v>2719</v>
      </c>
      <c r="B345" s="84">
        <v>2</v>
      </c>
      <c r="C345" s="122">
        <v>0.0015190941287985644</v>
      </c>
      <c r="D345" s="84" t="s">
        <v>2815</v>
      </c>
      <c r="E345" s="84" t="b">
        <v>0</v>
      </c>
      <c r="F345" s="84" t="b">
        <v>0</v>
      </c>
      <c r="G345" s="84" t="b">
        <v>0</v>
      </c>
    </row>
    <row r="346" spans="1:7" ht="15">
      <c r="A346" s="84" t="s">
        <v>2720</v>
      </c>
      <c r="B346" s="84">
        <v>2</v>
      </c>
      <c r="C346" s="122">
        <v>0.0015190941287985644</v>
      </c>
      <c r="D346" s="84" t="s">
        <v>2815</v>
      </c>
      <c r="E346" s="84" t="b">
        <v>0</v>
      </c>
      <c r="F346" s="84" t="b">
        <v>0</v>
      </c>
      <c r="G346" s="84" t="b">
        <v>0</v>
      </c>
    </row>
    <row r="347" spans="1:7" ht="15">
      <c r="A347" s="84" t="s">
        <v>2721</v>
      </c>
      <c r="B347" s="84">
        <v>2</v>
      </c>
      <c r="C347" s="122">
        <v>0.0015190941287985644</v>
      </c>
      <c r="D347" s="84" t="s">
        <v>2815</v>
      </c>
      <c r="E347" s="84" t="b">
        <v>0</v>
      </c>
      <c r="F347" s="84" t="b">
        <v>0</v>
      </c>
      <c r="G347" s="84" t="b">
        <v>0</v>
      </c>
    </row>
    <row r="348" spans="1:7" ht="15">
      <c r="A348" s="84" t="s">
        <v>2722</v>
      </c>
      <c r="B348" s="84">
        <v>2</v>
      </c>
      <c r="C348" s="122">
        <v>0.0015190941287985644</v>
      </c>
      <c r="D348" s="84" t="s">
        <v>2815</v>
      </c>
      <c r="E348" s="84" t="b">
        <v>0</v>
      </c>
      <c r="F348" s="84" t="b">
        <v>0</v>
      </c>
      <c r="G348" s="84" t="b">
        <v>0</v>
      </c>
    </row>
    <row r="349" spans="1:7" ht="15">
      <c r="A349" s="84" t="s">
        <v>2723</v>
      </c>
      <c r="B349" s="84">
        <v>2</v>
      </c>
      <c r="C349" s="122">
        <v>0.0015190941287985644</v>
      </c>
      <c r="D349" s="84" t="s">
        <v>2815</v>
      </c>
      <c r="E349" s="84" t="b">
        <v>0</v>
      </c>
      <c r="F349" s="84" t="b">
        <v>0</v>
      </c>
      <c r="G349" s="84" t="b">
        <v>0</v>
      </c>
    </row>
    <row r="350" spans="1:7" ht="15">
      <c r="A350" s="84" t="s">
        <v>2724</v>
      </c>
      <c r="B350" s="84">
        <v>2</v>
      </c>
      <c r="C350" s="122">
        <v>0.0015190941287985644</v>
      </c>
      <c r="D350" s="84" t="s">
        <v>2815</v>
      </c>
      <c r="E350" s="84" t="b">
        <v>0</v>
      </c>
      <c r="F350" s="84" t="b">
        <v>0</v>
      </c>
      <c r="G350" s="84" t="b">
        <v>0</v>
      </c>
    </row>
    <row r="351" spans="1:7" ht="15">
      <c r="A351" s="84" t="s">
        <v>2725</v>
      </c>
      <c r="B351" s="84">
        <v>2</v>
      </c>
      <c r="C351" s="122">
        <v>0.0015190941287985644</v>
      </c>
      <c r="D351" s="84" t="s">
        <v>2815</v>
      </c>
      <c r="E351" s="84" t="b">
        <v>0</v>
      </c>
      <c r="F351" s="84" t="b">
        <v>0</v>
      </c>
      <c r="G351" s="84" t="b">
        <v>0</v>
      </c>
    </row>
    <row r="352" spans="1:7" ht="15">
      <c r="A352" s="84" t="s">
        <v>2726</v>
      </c>
      <c r="B352" s="84">
        <v>2</v>
      </c>
      <c r="C352" s="122">
        <v>0.0015190941287985644</v>
      </c>
      <c r="D352" s="84" t="s">
        <v>2815</v>
      </c>
      <c r="E352" s="84" t="b">
        <v>0</v>
      </c>
      <c r="F352" s="84" t="b">
        <v>0</v>
      </c>
      <c r="G352" s="84" t="b">
        <v>0</v>
      </c>
    </row>
    <row r="353" spans="1:7" ht="15">
      <c r="A353" s="84" t="s">
        <v>2727</v>
      </c>
      <c r="B353" s="84">
        <v>2</v>
      </c>
      <c r="C353" s="122">
        <v>0.0015190941287985644</v>
      </c>
      <c r="D353" s="84" t="s">
        <v>2815</v>
      </c>
      <c r="E353" s="84" t="b">
        <v>0</v>
      </c>
      <c r="F353" s="84" t="b">
        <v>0</v>
      </c>
      <c r="G353" s="84" t="b">
        <v>0</v>
      </c>
    </row>
    <row r="354" spans="1:7" ht="15">
      <c r="A354" s="84" t="s">
        <v>2728</v>
      </c>
      <c r="B354" s="84">
        <v>2</v>
      </c>
      <c r="C354" s="122">
        <v>0.0015190941287985644</v>
      </c>
      <c r="D354" s="84" t="s">
        <v>2815</v>
      </c>
      <c r="E354" s="84" t="b">
        <v>0</v>
      </c>
      <c r="F354" s="84" t="b">
        <v>0</v>
      </c>
      <c r="G354" s="84" t="b">
        <v>0</v>
      </c>
    </row>
    <row r="355" spans="1:7" ht="15">
      <c r="A355" s="84" t="s">
        <v>293</v>
      </c>
      <c r="B355" s="84">
        <v>2</v>
      </c>
      <c r="C355" s="122">
        <v>0.0017474932150383074</v>
      </c>
      <c r="D355" s="84" t="s">
        <v>2815</v>
      </c>
      <c r="E355" s="84" t="b">
        <v>0</v>
      </c>
      <c r="F355" s="84" t="b">
        <v>0</v>
      </c>
      <c r="G355" s="84" t="b">
        <v>0</v>
      </c>
    </row>
    <row r="356" spans="1:7" ht="15">
      <c r="A356" s="84" t="s">
        <v>2729</v>
      </c>
      <c r="B356" s="84">
        <v>2</v>
      </c>
      <c r="C356" s="122">
        <v>0.0015190941287985644</v>
      </c>
      <c r="D356" s="84" t="s">
        <v>2815</v>
      </c>
      <c r="E356" s="84" t="b">
        <v>1</v>
      </c>
      <c r="F356" s="84" t="b">
        <v>0</v>
      </c>
      <c r="G356" s="84" t="b">
        <v>0</v>
      </c>
    </row>
    <row r="357" spans="1:7" ht="15">
      <c r="A357" s="84" t="s">
        <v>2021</v>
      </c>
      <c r="B357" s="84">
        <v>2</v>
      </c>
      <c r="C357" s="122">
        <v>0.0015190941287985644</v>
      </c>
      <c r="D357" s="84" t="s">
        <v>2815</v>
      </c>
      <c r="E357" s="84" t="b">
        <v>0</v>
      </c>
      <c r="F357" s="84" t="b">
        <v>0</v>
      </c>
      <c r="G357" s="84" t="b">
        <v>0</v>
      </c>
    </row>
    <row r="358" spans="1:7" ht="15">
      <c r="A358" s="84" t="s">
        <v>2730</v>
      </c>
      <c r="B358" s="84">
        <v>2</v>
      </c>
      <c r="C358" s="122">
        <v>0.0015190941287985644</v>
      </c>
      <c r="D358" s="84" t="s">
        <v>2815</v>
      </c>
      <c r="E358" s="84" t="b">
        <v>0</v>
      </c>
      <c r="F358" s="84" t="b">
        <v>0</v>
      </c>
      <c r="G358" s="84" t="b">
        <v>0</v>
      </c>
    </row>
    <row r="359" spans="1:7" ht="15">
      <c r="A359" s="84" t="s">
        <v>2731</v>
      </c>
      <c r="B359" s="84">
        <v>2</v>
      </c>
      <c r="C359" s="122">
        <v>0.0015190941287985644</v>
      </c>
      <c r="D359" s="84" t="s">
        <v>2815</v>
      </c>
      <c r="E359" s="84" t="b">
        <v>0</v>
      </c>
      <c r="F359" s="84" t="b">
        <v>0</v>
      </c>
      <c r="G359" s="84" t="b">
        <v>0</v>
      </c>
    </row>
    <row r="360" spans="1:7" ht="15">
      <c r="A360" s="84" t="s">
        <v>2732</v>
      </c>
      <c r="B360" s="84">
        <v>2</v>
      </c>
      <c r="C360" s="122">
        <v>0.0015190941287985644</v>
      </c>
      <c r="D360" s="84" t="s">
        <v>2815</v>
      </c>
      <c r="E360" s="84" t="b">
        <v>0</v>
      </c>
      <c r="F360" s="84" t="b">
        <v>0</v>
      </c>
      <c r="G360" s="84" t="b">
        <v>0</v>
      </c>
    </row>
    <row r="361" spans="1:7" ht="15">
      <c r="A361" s="84" t="s">
        <v>2733</v>
      </c>
      <c r="B361" s="84">
        <v>2</v>
      </c>
      <c r="C361" s="122">
        <v>0.0015190941287985644</v>
      </c>
      <c r="D361" s="84" t="s">
        <v>2815</v>
      </c>
      <c r="E361" s="84" t="b">
        <v>0</v>
      </c>
      <c r="F361" s="84" t="b">
        <v>0</v>
      </c>
      <c r="G361" s="84" t="b">
        <v>0</v>
      </c>
    </row>
    <row r="362" spans="1:7" ht="15">
      <c r="A362" s="84" t="s">
        <v>2734</v>
      </c>
      <c r="B362" s="84">
        <v>2</v>
      </c>
      <c r="C362" s="122">
        <v>0.0015190941287985644</v>
      </c>
      <c r="D362" s="84" t="s">
        <v>2815</v>
      </c>
      <c r="E362" s="84" t="b">
        <v>0</v>
      </c>
      <c r="F362" s="84" t="b">
        <v>0</v>
      </c>
      <c r="G362" s="84" t="b">
        <v>0</v>
      </c>
    </row>
    <row r="363" spans="1:7" ht="15">
      <c r="A363" s="84" t="s">
        <v>2735</v>
      </c>
      <c r="B363" s="84">
        <v>2</v>
      </c>
      <c r="C363" s="122">
        <v>0.0015190941287985644</v>
      </c>
      <c r="D363" s="84" t="s">
        <v>2815</v>
      </c>
      <c r="E363" s="84" t="b">
        <v>0</v>
      </c>
      <c r="F363" s="84" t="b">
        <v>0</v>
      </c>
      <c r="G363" s="84" t="b">
        <v>0</v>
      </c>
    </row>
    <row r="364" spans="1:7" ht="15">
      <c r="A364" s="84" t="s">
        <v>2736</v>
      </c>
      <c r="B364" s="84">
        <v>2</v>
      </c>
      <c r="C364" s="122">
        <v>0.0015190941287985644</v>
      </c>
      <c r="D364" s="84" t="s">
        <v>2815</v>
      </c>
      <c r="E364" s="84" t="b">
        <v>0</v>
      </c>
      <c r="F364" s="84" t="b">
        <v>0</v>
      </c>
      <c r="G364" s="84" t="b">
        <v>0</v>
      </c>
    </row>
    <row r="365" spans="1:7" ht="15">
      <c r="A365" s="84" t="s">
        <v>2737</v>
      </c>
      <c r="B365" s="84">
        <v>2</v>
      </c>
      <c r="C365" s="122">
        <v>0.0015190941287985644</v>
      </c>
      <c r="D365" s="84" t="s">
        <v>2815</v>
      </c>
      <c r="E365" s="84" t="b">
        <v>1</v>
      </c>
      <c r="F365" s="84" t="b">
        <v>0</v>
      </c>
      <c r="G365" s="84" t="b">
        <v>0</v>
      </c>
    </row>
    <row r="366" spans="1:7" ht="15">
      <c r="A366" s="84" t="s">
        <v>2738</v>
      </c>
      <c r="B366" s="84">
        <v>2</v>
      </c>
      <c r="C366" s="122">
        <v>0.0015190941287985644</v>
      </c>
      <c r="D366" s="84" t="s">
        <v>2815</v>
      </c>
      <c r="E366" s="84" t="b">
        <v>0</v>
      </c>
      <c r="F366" s="84" t="b">
        <v>0</v>
      </c>
      <c r="G366" s="84" t="b">
        <v>0</v>
      </c>
    </row>
    <row r="367" spans="1:7" ht="15">
      <c r="A367" s="84" t="s">
        <v>2739</v>
      </c>
      <c r="B367" s="84">
        <v>2</v>
      </c>
      <c r="C367" s="122">
        <v>0.0015190941287985644</v>
      </c>
      <c r="D367" s="84" t="s">
        <v>2815</v>
      </c>
      <c r="E367" s="84" t="b">
        <v>0</v>
      </c>
      <c r="F367" s="84" t="b">
        <v>0</v>
      </c>
      <c r="G367" s="84" t="b">
        <v>0</v>
      </c>
    </row>
    <row r="368" spans="1:7" ht="15">
      <c r="A368" s="84" t="s">
        <v>2740</v>
      </c>
      <c r="B368" s="84">
        <v>2</v>
      </c>
      <c r="C368" s="122">
        <v>0.0015190941287985644</v>
      </c>
      <c r="D368" s="84" t="s">
        <v>2815</v>
      </c>
      <c r="E368" s="84" t="b">
        <v>0</v>
      </c>
      <c r="F368" s="84" t="b">
        <v>0</v>
      </c>
      <c r="G368" s="84" t="b">
        <v>0</v>
      </c>
    </row>
    <row r="369" spans="1:7" ht="15">
      <c r="A369" s="84" t="s">
        <v>2741</v>
      </c>
      <c r="B369" s="84">
        <v>2</v>
      </c>
      <c r="C369" s="122">
        <v>0.0015190941287985644</v>
      </c>
      <c r="D369" s="84" t="s">
        <v>2815</v>
      </c>
      <c r="E369" s="84" t="b">
        <v>0</v>
      </c>
      <c r="F369" s="84" t="b">
        <v>0</v>
      </c>
      <c r="G369" s="84" t="b">
        <v>0</v>
      </c>
    </row>
    <row r="370" spans="1:7" ht="15">
      <c r="A370" s="84" t="s">
        <v>2742</v>
      </c>
      <c r="B370" s="84">
        <v>2</v>
      </c>
      <c r="C370" s="122">
        <v>0.0015190941287985644</v>
      </c>
      <c r="D370" s="84" t="s">
        <v>2815</v>
      </c>
      <c r="E370" s="84" t="b">
        <v>0</v>
      </c>
      <c r="F370" s="84" t="b">
        <v>0</v>
      </c>
      <c r="G370" s="84" t="b">
        <v>0</v>
      </c>
    </row>
    <row r="371" spans="1:7" ht="15">
      <c r="A371" s="84" t="s">
        <v>2743</v>
      </c>
      <c r="B371" s="84">
        <v>2</v>
      </c>
      <c r="C371" s="122">
        <v>0.0015190941287985644</v>
      </c>
      <c r="D371" s="84" t="s">
        <v>2815</v>
      </c>
      <c r="E371" s="84" t="b">
        <v>0</v>
      </c>
      <c r="F371" s="84" t="b">
        <v>0</v>
      </c>
      <c r="G371" s="84" t="b">
        <v>0</v>
      </c>
    </row>
    <row r="372" spans="1:7" ht="15">
      <c r="A372" s="84" t="s">
        <v>2744</v>
      </c>
      <c r="B372" s="84">
        <v>2</v>
      </c>
      <c r="C372" s="122">
        <v>0.0015190941287985644</v>
      </c>
      <c r="D372" s="84" t="s">
        <v>2815</v>
      </c>
      <c r="E372" s="84" t="b">
        <v>0</v>
      </c>
      <c r="F372" s="84" t="b">
        <v>0</v>
      </c>
      <c r="G372" s="84" t="b">
        <v>0</v>
      </c>
    </row>
    <row r="373" spans="1:7" ht="15">
      <c r="A373" s="84" t="s">
        <v>2745</v>
      </c>
      <c r="B373" s="84">
        <v>2</v>
      </c>
      <c r="C373" s="122">
        <v>0.0015190941287985644</v>
      </c>
      <c r="D373" s="84" t="s">
        <v>2815</v>
      </c>
      <c r="E373" s="84" t="b">
        <v>0</v>
      </c>
      <c r="F373" s="84" t="b">
        <v>1</v>
      </c>
      <c r="G373" s="84" t="b">
        <v>0</v>
      </c>
    </row>
    <row r="374" spans="1:7" ht="15">
      <c r="A374" s="84" t="s">
        <v>2746</v>
      </c>
      <c r="B374" s="84">
        <v>2</v>
      </c>
      <c r="C374" s="122">
        <v>0.0015190941287985644</v>
      </c>
      <c r="D374" s="84" t="s">
        <v>2815</v>
      </c>
      <c r="E374" s="84" t="b">
        <v>0</v>
      </c>
      <c r="F374" s="84" t="b">
        <v>0</v>
      </c>
      <c r="G374" s="84" t="b">
        <v>0</v>
      </c>
    </row>
    <row r="375" spans="1:7" ht="15">
      <c r="A375" s="84" t="s">
        <v>2747</v>
      </c>
      <c r="B375" s="84">
        <v>2</v>
      </c>
      <c r="C375" s="122">
        <v>0.0015190941287985644</v>
      </c>
      <c r="D375" s="84" t="s">
        <v>2815</v>
      </c>
      <c r="E375" s="84" t="b">
        <v>0</v>
      </c>
      <c r="F375" s="84" t="b">
        <v>0</v>
      </c>
      <c r="G375" s="84" t="b">
        <v>0</v>
      </c>
    </row>
    <row r="376" spans="1:7" ht="15">
      <c r="A376" s="84" t="s">
        <v>235</v>
      </c>
      <c r="B376" s="84">
        <v>2</v>
      </c>
      <c r="C376" s="122">
        <v>0.0015190941287985644</v>
      </c>
      <c r="D376" s="84" t="s">
        <v>2815</v>
      </c>
      <c r="E376" s="84" t="b">
        <v>0</v>
      </c>
      <c r="F376" s="84" t="b">
        <v>0</v>
      </c>
      <c r="G376" s="84" t="b">
        <v>0</v>
      </c>
    </row>
    <row r="377" spans="1:7" ht="15">
      <c r="A377" s="84" t="s">
        <v>2748</v>
      </c>
      <c r="B377" s="84">
        <v>2</v>
      </c>
      <c r="C377" s="122">
        <v>0.0015190941287985644</v>
      </c>
      <c r="D377" s="84" t="s">
        <v>2815</v>
      </c>
      <c r="E377" s="84" t="b">
        <v>0</v>
      </c>
      <c r="F377" s="84" t="b">
        <v>0</v>
      </c>
      <c r="G377" s="84" t="b">
        <v>0</v>
      </c>
    </row>
    <row r="378" spans="1:7" ht="15">
      <c r="A378" s="84" t="s">
        <v>2749</v>
      </c>
      <c r="B378" s="84">
        <v>2</v>
      </c>
      <c r="C378" s="122">
        <v>0.0015190941287985644</v>
      </c>
      <c r="D378" s="84" t="s">
        <v>2815</v>
      </c>
      <c r="E378" s="84" t="b">
        <v>1</v>
      </c>
      <c r="F378" s="84" t="b">
        <v>0</v>
      </c>
      <c r="G378" s="84" t="b">
        <v>0</v>
      </c>
    </row>
    <row r="379" spans="1:7" ht="15">
      <c r="A379" s="84" t="s">
        <v>2750</v>
      </c>
      <c r="B379" s="84">
        <v>2</v>
      </c>
      <c r="C379" s="122">
        <v>0.0015190941287985644</v>
      </c>
      <c r="D379" s="84" t="s">
        <v>2815</v>
      </c>
      <c r="E379" s="84" t="b">
        <v>1</v>
      </c>
      <c r="F379" s="84" t="b">
        <v>0</v>
      </c>
      <c r="G379" s="84" t="b">
        <v>0</v>
      </c>
    </row>
    <row r="380" spans="1:7" ht="15">
      <c r="A380" s="84" t="s">
        <v>2751</v>
      </c>
      <c r="B380" s="84">
        <v>2</v>
      </c>
      <c r="C380" s="122">
        <v>0.0015190941287985644</v>
      </c>
      <c r="D380" s="84" t="s">
        <v>2815</v>
      </c>
      <c r="E380" s="84" t="b">
        <v>0</v>
      </c>
      <c r="F380" s="84" t="b">
        <v>0</v>
      </c>
      <c r="G380" s="84" t="b">
        <v>0</v>
      </c>
    </row>
    <row r="381" spans="1:7" ht="15">
      <c r="A381" s="84" t="s">
        <v>2752</v>
      </c>
      <c r="B381" s="84">
        <v>2</v>
      </c>
      <c r="C381" s="122">
        <v>0.0015190941287985644</v>
      </c>
      <c r="D381" s="84" t="s">
        <v>2815</v>
      </c>
      <c r="E381" s="84" t="b">
        <v>0</v>
      </c>
      <c r="F381" s="84" t="b">
        <v>0</v>
      </c>
      <c r="G381" s="84" t="b">
        <v>0</v>
      </c>
    </row>
    <row r="382" spans="1:7" ht="15">
      <c r="A382" s="84" t="s">
        <v>2753</v>
      </c>
      <c r="B382" s="84">
        <v>2</v>
      </c>
      <c r="C382" s="122">
        <v>0.0015190941287985644</v>
      </c>
      <c r="D382" s="84" t="s">
        <v>2815</v>
      </c>
      <c r="E382" s="84" t="b">
        <v>0</v>
      </c>
      <c r="F382" s="84" t="b">
        <v>0</v>
      </c>
      <c r="G382" s="84" t="b">
        <v>0</v>
      </c>
    </row>
    <row r="383" spans="1:7" ht="15">
      <c r="A383" s="84" t="s">
        <v>2754</v>
      </c>
      <c r="B383" s="84">
        <v>2</v>
      </c>
      <c r="C383" s="122">
        <v>0.0015190941287985644</v>
      </c>
      <c r="D383" s="84" t="s">
        <v>2815</v>
      </c>
      <c r="E383" s="84" t="b">
        <v>0</v>
      </c>
      <c r="F383" s="84" t="b">
        <v>0</v>
      </c>
      <c r="G383" s="84" t="b">
        <v>0</v>
      </c>
    </row>
    <row r="384" spans="1:7" ht="15">
      <c r="A384" s="84" t="s">
        <v>2755</v>
      </c>
      <c r="B384" s="84">
        <v>2</v>
      </c>
      <c r="C384" s="122">
        <v>0.0015190941287985644</v>
      </c>
      <c r="D384" s="84" t="s">
        <v>2815</v>
      </c>
      <c r="E384" s="84" t="b">
        <v>0</v>
      </c>
      <c r="F384" s="84" t="b">
        <v>0</v>
      </c>
      <c r="G384" s="84" t="b">
        <v>0</v>
      </c>
    </row>
    <row r="385" spans="1:7" ht="15">
      <c r="A385" s="84" t="s">
        <v>2756</v>
      </c>
      <c r="B385" s="84">
        <v>2</v>
      </c>
      <c r="C385" s="122">
        <v>0.0015190941287985644</v>
      </c>
      <c r="D385" s="84" t="s">
        <v>2815</v>
      </c>
      <c r="E385" s="84" t="b">
        <v>0</v>
      </c>
      <c r="F385" s="84" t="b">
        <v>0</v>
      </c>
      <c r="G385" s="84" t="b">
        <v>0</v>
      </c>
    </row>
    <row r="386" spans="1:7" ht="15">
      <c r="A386" s="84" t="s">
        <v>2757</v>
      </c>
      <c r="B386" s="84">
        <v>2</v>
      </c>
      <c r="C386" s="122">
        <v>0.0015190941287985644</v>
      </c>
      <c r="D386" s="84" t="s">
        <v>2815</v>
      </c>
      <c r="E386" s="84" t="b">
        <v>0</v>
      </c>
      <c r="F386" s="84" t="b">
        <v>0</v>
      </c>
      <c r="G386" s="84" t="b">
        <v>0</v>
      </c>
    </row>
    <row r="387" spans="1:7" ht="15">
      <c r="A387" s="84" t="s">
        <v>2023</v>
      </c>
      <c r="B387" s="84">
        <v>2</v>
      </c>
      <c r="C387" s="122">
        <v>0.0015190941287985644</v>
      </c>
      <c r="D387" s="84" t="s">
        <v>2815</v>
      </c>
      <c r="E387" s="84" t="b">
        <v>0</v>
      </c>
      <c r="F387" s="84" t="b">
        <v>0</v>
      </c>
      <c r="G387" s="84" t="b">
        <v>0</v>
      </c>
    </row>
    <row r="388" spans="1:7" ht="15">
      <c r="A388" s="84" t="s">
        <v>288</v>
      </c>
      <c r="B388" s="84">
        <v>2</v>
      </c>
      <c r="C388" s="122">
        <v>0.0015190941287985644</v>
      </c>
      <c r="D388" s="84" t="s">
        <v>2815</v>
      </c>
      <c r="E388" s="84" t="b">
        <v>0</v>
      </c>
      <c r="F388" s="84" t="b">
        <v>0</v>
      </c>
      <c r="G388" s="84" t="b">
        <v>0</v>
      </c>
    </row>
    <row r="389" spans="1:7" ht="15">
      <c r="A389" s="84" t="s">
        <v>2026</v>
      </c>
      <c r="B389" s="84">
        <v>2</v>
      </c>
      <c r="C389" s="122">
        <v>0.0017474932150383074</v>
      </c>
      <c r="D389" s="84" t="s">
        <v>2815</v>
      </c>
      <c r="E389" s="84" t="b">
        <v>0</v>
      </c>
      <c r="F389" s="84" t="b">
        <v>0</v>
      </c>
      <c r="G389" s="84" t="b">
        <v>0</v>
      </c>
    </row>
    <row r="390" spans="1:7" ht="15">
      <c r="A390" s="84" t="s">
        <v>285</v>
      </c>
      <c r="B390" s="84">
        <v>2</v>
      </c>
      <c r="C390" s="122">
        <v>0.0015190941287985644</v>
      </c>
      <c r="D390" s="84" t="s">
        <v>2815</v>
      </c>
      <c r="E390" s="84" t="b">
        <v>0</v>
      </c>
      <c r="F390" s="84" t="b">
        <v>0</v>
      </c>
      <c r="G390" s="84" t="b">
        <v>0</v>
      </c>
    </row>
    <row r="391" spans="1:7" ht="15">
      <c r="A391" s="84" t="s">
        <v>284</v>
      </c>
      <c r="B391" s="84">
        <v>2</v>
      </c>
      <c r="C391" s="122">
        <v>0.0015190941287985644</v>
      </c>
      <c r="D391" s="84" t="s">
        <v>2815</v>
      </c>
      <c r="E391" s="84" t="b">
        <v>0</v>
      </c>
      <c r="F391" s="84" t="b">
        <v>0</v>
      </c>
      <c r="G391" s="84" t="b">
        <v>0</v>
      </c>
    </row>
    <row r="392" spans="1:7" ht="15">
      <c r="A392" s="84" t="s">
        <v>2758</v>
      </c>
      <c r="B392" s="84">
        <v>2</v>
      </c>
      <c r="C392" s="122">
        <v>0.0017474932150383074</v>
      </c>
      <c r="D392" s="84" t="s">
        <v>2815</v>
      </c>
      <c r="E392" s="84" t="b">
        <v>0</v>
      </c>
      <c r="F392" s="84" t="b">
        <v>0</v>
      </c>
      <c r="G392" s="84" t="b">
        <v>0</v>
      </c>
    </row>
    <row r="393" spans="1:7" ht="15">
      <c r="A393" s="84" t="s">
        <v>2759</v>
      </c>
      <c r="B393" s="84">
        <v>2</v>
      </c>
      <c r="C393" s="122">
        <v>0.0015190941287985644</v>
      </c>
      <c r="D393" s="84" t="s">
        <v>2815</v>
      </c>
      <c r="E393" s="84" t="b">
        <v>0</v>
      </c>
      <c r="F393" s="84" t="b">
        <v>0</v>
      </c>
      <c r="G393" s="84" t="b">
        <v>0</v>
      </c>
    </row>
    <row r="394" spans="1:7" ht="15">
      <c r="A394" s="84" t="s">
        <v>1998</v>
      </c>
      <c r="B394" s="84">
        <v>2</v>
      </c>
      <c r="C394" s="122">
        <v>0.0015190941287985644</v>
      </c>
      <c r="D394" s="84" t="s">
        <v>2815</v>
      </c>
      <c r="E394" s="84" t="b">
        <v>0</v>
      </c>
      <c r="F394" s="84" t="b">
        <v>0</v>
      </c>
      <c r="G394" s="84" t="b">
        <v>0</v>
      </c>
    </row>
    <row r="395" spans="1:7" ht="15">
      <c r="A395" s="84" t="s">
        <v>2760</v>
      </c>
      <c r="B395" s="84">
        <v>2</v>
      </c>
      <c r="C395" s="122">
        <v>0.0015190941287985644</v>
      </c>
      <c r="D395" s="84" t="s">
        <v>2815</v>
      </c>
      <c r="E395" s="84" t="b">
        <v>0</v>
      </c>
      <c r="F395" s="84" t="b">
        <v>0</v>
      </c>
      <c r="G395" s="84" t="b">
        <v>0</v>
      </c>
    </row>
    <row r="396" spans="1:7" ht="15">
      <c r="A396" s="84" t="s">
        <v>2761</v>
      </c>
      <c r="B396" s="84">
        <v>2</v>
      </c>
      <c r="C396" s="122">
        <v>0.0015190941287985644</v>
      </c>
      <c r="D396" s="84" t="s">
        <v>2815</v>
      </c>
      <c r="E396" s="84" t="b">
        <v>0</v>
      </c>
      <c r="F396" s="84" t="b">
        <v>0</v>
      </c>
      <c r="G396" s="84" t="b">
        <v>0</v>
      </c>
    </row>
    <row r="397" spans="1:7" ht="15">
      <c r="A397" s="84" t="s">
        <v>2002</v>
      </c>
      <c r="B397" s="84">
        <v>2</v>
      </c>
      <c r="C397" s="122">
        <v>0.0015190941287985644</v>
      </c>
      <c r="D397" s="84" t="s">
        <v>2815</v>
      </c>
      <c r="E397" s="84" t="b">
        <v>0</v>
      </c>
      <c r="F397" s="84" t="b">
        <v>0</v>
      </c>
      <c r="G397" s="84" t="b">
        <v>0</v>
      </c>
    </row>
    <row r="398" spans="1:7" ht="15">
      <c r="A398" s="84" t="s">
        <v>2762</v>
      </c>
      <c r="B398" s="84">
        <v>2</v>
      </c>
      <c r="C398" s="122">
        <v>0.0015190941287985644</v>
      </c>
      <c r="D398" s="84" t="s">
        <v>2815</v>
      </c>
      <c r="E398" s="84" t="b">
        <v>1</v>
      </c>
      <c r="F398" s="84" t="b">
        <v>0</v>
      </c>
      <c r="G398" s="84" t="b">
        <v>0</v>
      </c>
    </row>
    <row r="399" spans="1:7" ht="15">
      <c r="A399" s="84" t="s">
        <v>2763</v>
      </c>
      <c r="B399" s="84">
        <v>2</v>
      </c>
      <c r="C399" s="122">
        <v>0.0015190941287985644</v>
      </c>
      <c r="D399" s="84" t="s">
        <v>2815</v>
      </c>
      <c r="E399" s="84" t="b">
        <v>0</v>
      </c>
      <c r="F399" s="84" t="b">
        <v>0</v>
      </c>
      <c r="G399" s="84" t="b">
        <v>0</v>
      </c>
    </row>
    <row r="400" spans="1:7" ht="15">
      <c r="A400" s="84" t="s">
        <v>2764</v>
      </c>
      <c r="B400" s="84">
        <v>2</v>
      </c>
      <c r="C400" s="122">
        <v>0.0015190941287985644</v>
      </c>
      <c r="D400" s="84" t="s">
        <v>2815</v>
      </c>
      <c r="E400" s="84" t="b">
        <v>0</v>
      </c>
      <c r="F400" s="84" t="b">
        <v>0</v>
      </c>
      <c r="G400" s="84" t="b">
        <v>0</v>
      </c>
    </row>
    <row r="401" spans="1:7" ht="15">
      <c r="A401" s="84" t="s">
        <v>2765</v>
      </c>
      <c r="B401" s="84">
        <v>2</v>
      </c>
      <c r="C401" s="122">
        <v>0.0015190941287985644</v>
      </c>
      <c r="D401" s="84" t="s">
        <v>2815</v>
      </c>
      <c r="E401" s="84" t="b">
        <v>0</v>
      </c>
      <c r="F401" s="84" t="b">
        <v>0</v>
      </c>
      <c r="G401" s="84" t="b">
        <v>0</v>
      </c>
    </row>
    <row r="402" spans="1:7" ht="15">
      <c r="A402" s="84" t="s">
        <v>2766</v>
      </c>
      <c r="B402" s="84">
        <v>2</v>
      </c>
      <c r="C402" s="122">
        <v>0.0015190941287985644</v>
      </c>
      <c r="D402" s="84" t="s">
        <v>2815</v>
      </c>
      <c r="E402" s="84" t="b">
        <v>0</v>
      </c>
      <c r="F402" s="84" t="b">
        <v>0</v>
      </c>
      <c r="G402" s="84" t="b">
        <v>0</v>
      </c>
    </row>
    <row r="403" spans="1:7" ht="15">
      <c r="A403" s="84" t="s">
        <v>2767</v>
      </c>
      <c r="B403" s="84">
        <v>2</v>
      </c>
      <c r="C403" s="122">
        <v>0.0015190941287985644</v>
      </c>
      <c r="D403" s="84" t="s">
        <v>2815</v>
      </c>
      <c r="E403" s="84" t="b">
        <v>0</v>
      </c>
      <c r="F403" s="84" t="b">
        <v>0</v>
      </c>
      <c r="G403" s="84" t="b">
        <v>0</v>
      </c>
    </row>
    <row r="404" spans="1:7" ht="15">
      <c r="A404" s="84" t="s">
        <v>2768</v>
      </c>
      <c r="B404" s="84">
        <v>2</v>
      </c>
      <c r="C404" s="122">
        <v>0.0017474932150383074</v>
      </c>
      <c r="D404" s="84" t="s">
        <v>2815</v>
      </c>
      <c r="E404" s="84" t="b">
        <v>0</v>
      </c>
      <c r="F404" s="84" t="b">
        <v>0</v>
      </c>
      <c r="G404" s="84" t="b">
        <v>0</v>
      </c>
    </row>
    <row r="405" spans="1:7" ht="15">
      <c r="A405" s="84" t="s">
        <v>2769</v>
      </c>
      <c r="B405" s="84">
        <v>2</v>
      </c>
      <c r="C405" s="122">
        <v>0.0015190941287985644</v>
      </c>
      <c r="D405" s="84" t="s">
        <v>2815</v>
      </c>
      <c r="E405" s="84" t="b">
        <v>0</v>
      </c>
      <c r="F405" s="84" t="b">
        <v>0</v>
      </c>
      <c r="G405" s="84" t="b">
        <v>0</v>
      </c>
    </row>
    <row r="406" spans="1:7" ht="15">
      <c r="A406" s="84" t="s">
        <v>2770</v>
      </c>
      <c r="B406" s="84">
        <v>2</v>
      </c>
      <c r="C406" s="122">
        <v>0.0015190941287985644</v>
      </c>
      <c r="D406" s="84" t="s">
        <v>2815</v>
      </c>
      <c r="E406" s="84" t="b">
        <v>0</v>
      </c>
      <c r="F406" s="84" t="b">
        <v>0</v>
      </c>
      <c r="G406" s="84" t="b">
        <v>0</v>
      </c>
    </row>
    <row r="407" spans="1:7" ht="15">
      <c r="A407" s="84" t="s">
        <v>2771</v>
      </c>
      <c r="B407" s="84">
        <v>2</v>
      </c>
      <c r="C407" s="122">
        <v>0.0015190941287985644</v>
      </c>
      <c r="D407" s="84" t="s">
        <v>2815</v>
      </c>
      <c r="E407" s="84" t="b">
        <v>0</v>
      </c>
      <c r="F407" s="84" t="b">
        <v>0</v>
      </c>
      <c r="G407" s="84" t="b">
        <v>0</v>
      </c>
    </row>
    <row r="408" spans="1:7" ht="15">
      <c r="A408" s="84" t="s">
        <v>2772</v>
      </c>
      <c r="B408" s="84">
        <v>2</v>
      </c>
      <c r="C408" s="122">
        <v>0.0015190941287985644</v>
      </c>
      <c r="D408" s="84" t="s">
        <v>2815</v>
      </c>
      <c r="E408" s="84" t="b">
        <v>0</v>
      </c>
      <c r="F408" s="84" t="b">
        <v>0</v>
      </c>
      <c r="G408" s="84" t="b">
        <v>0</v>
      </c>
    </row>
    <row r="409" spans="1:7" ht="15">
      <c r="A409" s="84" t="s">
        <v>2773</v>
      </c>
      <c r="B409" s="84">
        <v>2</v>
      </c>
      <c r="C409" s="122">
        <v>0.0015190941287985644</v>
      </c>
      <c r="D409" s="84" t="s">
        <v>2815</v>
      </c>
      <c r="E409" s="84" t="b">
        <v>0</v>
      </c>
      <c r="F409" s="84" t="b">
        <v>0</v>
      </c>
      <c r="G409" s="84" t="b">
        <v>0</v>
      </c>
    </row>
    <row r="410" spans="1:7" ht="15">
      <c r="A410" s="84" t="s">
        <v>2774</v>
      </c>
      <c r="B410" s="84">
        <v>2</v>
      </c>
      <c r="C410" s="122">
        <v>0.0015190941287985644</v>
      </c>
      <c r="D410" s="84" t="s">
        <v>2815</v>
      </c>
      <c r="E410" s="84" t="b">
        <v>0</v>
      </c>
      <c r="F410" s="84" t="b">
        <v>0</v>
      </c>
      <c r="G410" s="84" t="b">
        <v>0</v>
      </c>
    </row>
    <row r="411" spans="1:7" ht="15">
      <c r="A411" s="84" t="s">
        <v>2775</v>
      </c>
      <c r="B411" s="84">
        <v>2</v>
      </c>
      <c r="C411" s="122">
        <v>0.0015190941287985644</v>
      </c>
      <c r="D411" s="84" t="s">
        <v>2815</v>
      </c>
      <c r="E411" s="84" t="b">
        <v>0</v>
      </c>
      <c r="F411" s="84" t="b">
        <v>0</v>
      </c>
      <c r="G411" s="84" t="b">
        <v>0</v>
      </c>
    </row>
    <row r="412" spans="1:7" ht="15">
      <c r="A412" s="84" t="s">
        <v>2776</v>
      </c>
      <c r="B412" s="84">
        <v>2</v>
      </c>
      <c r="C412" s="122">
        <v>0.0015190941287985644</v>
      </c>
      <c r="D412" s="84" t="s">
        <v>2815</v>
      </c>
      <c r="E412" s="84" t="b">
        <v>0</v>
      </c>
      <c r="F412" s="84" t="b">
        <v>0</v>
      </c>
      <c r="G412" s="84" t="b">
        <v>0</v>
      </c>
    </row>
    <row r="413" spans="1:7" ht="15">
      <c r="A413" s="84" t="s">
        <v>2777</v>
      </c>
      <c r="B413" s="84">
        <v>2</v>
      </c>
      <c r="C413" s="122">
        <v>0.0017474932150383074</v>
      </c>
      <c r="D413" s="84" t="s">
        <v>2815</v>
      </c>
      <c r="E413" s="84" t="b">
        <v>0</v>
      </c>
      <c r="F413" s="84" t="b">
        <v>0</v>
      </c>
      <c r="G413" s="84" t="b">
        <v>0</v>
      </c>
    </row>
    <row r="414" spans="1:7" ht="15">
      <c r="A414" s="84" t="s">
        <v>2778</v>
      </c>
      <c r="B414" s="84">
        <v>2</v>
      </c>
      <c r="C414" s="122">
        <v>0.0015190941287985644</v>
      </c>
      <c r="D414" s="84" t="s">
        <v>2815</v>
      </c>
      <c r="E414" s="84" t="b">
        <v>0</v>
      </c>
      <c r="F414" s="84" t="b">
        <v>0</v>
      </c>
      <c r="G414" s="84" t="b">
        <v>0</v>
      </c>
    </row>
    <row r="415" spans="1:7" ht="15">
      <c r="A415" s="84" t="s">
        <v>2779</v>
      </c>
      <c r="B415" s="84">
        <v>2</v>
      </c>
      <c r="C415" s="122">
        <v>0.0015190941287985644</v>
      </c>
      <c r="D415" s="84" t="s">
        <v>2815</v>
      </c>
      <c r="E415" s="84" t="b">
        <v>0</v>
      </c>
      <c r="F415" s="84" t="b">
        <v>0</v>
      </c>
      <c r="G415" s="84" t="b">
        <v>0</v>
      </c>
    </row>
    <row r="416" spans="1:7" ht="15">
      <c r="A416" s="84" t="s">
        <v>2780</v>
      </c>
      <c r="B416" s="84">
        <v>2</v>
      </c>
      <c r="C416" s="122">
        <v>0.0015190941287985644</v>
      </c>
      <c r="D416" s="84" t="s">
        <v>2815</v>
      </c>
      <c r="E416" s="84" t="b">
        <v>0</v>
      </c>
      <c r="F416" s="84" t="b">
        <v>0</v>
      </c>
      <c r="G416" s="84" t="b">
        <v>0</v>
      </c>
    </row>
    <row r="417" spans="1:7" ht="15">
      <c r="A417" s="84" t="s">
        <v>2781</v>
      </c>
      <c r="B417" s="84">
        <v>2</v>
      </c>
      <c r="C417" s="122">
        <v>0.0015190941287985644</v>
      </c>
      <c r="D417" s="84" t="s">
        <v>2815</v>
      </c>
      <c r="E417" s="84" t="b">
        <v>1</v>
      </c>
      <c r="F417" s="84" t="b">
        <v>0</v>
      </c>
      <c r="G417" s="84" t="b">
        <v>0</v>
      </c>
    </row>
    <row r="418" spans="1:7" ht="15">
      <c r="A418" s="84" t="s">
        <v>2782</v>
      </c>
      <c r="B418" s="84">
        <v>2</v>
      </c>
      <c r="C418" s="122">
        <v>0.0015190941287985644</v>
      </c>
      <c r="D418" s="84" t="s">
        <v>2815</v>
      </c>
      <c r="E418" s="84" t="b">
        <v>0</v>
      </c>
      <c r="F418" s="84" t="b">
        <v>0</v>
      </c>
      <c r="G418" s="84" t="b">
        <v>0</v>
      </c>
    </row>
    <row r="419" spans="1:7" ht="15">
      <c r="A419" s="84" t="s">
        <v>2783</v>
      </c>
      <c r="B419" s="84">
        <v>2</v>
      </c>
      <c r="C419" s="122">
        <v>0.0015190941287985644</v>
      </c>
      <c r="D419" s="84" t="s">
        <v>2815</v>
      </c>
      <c r="E419" s="84" t="b">
        <v>0</v>
      </c>
      <c r="F419" s="84" t="b">
        <v>0</v>
      </c>
      <c r="G419" s="84" t="b">
        <v>0</v>
      </c>
    </row>
    <row r="420" spans="1:7" ht="15">
      <c r="A420" s="84" t="s">
        <v>2784</v>
      </c>
      <c r="B420" s="84">
        <v>2</v>
      </c>
      <c r="C420" s="122">
        <v>0.0015190941287985644</v>
      </c>
      <c r="D420" s="84" t="s">
        <v>2815</v>
      </c>
      <c r="E420" s="84" t="b">
        <v>1</v>
      </c>
      <c r="F420" s="84" t="b">
        <v>0</v>
      </c>
      <c r="G420" s="84" t="b">
        <v>0</v>
      </c>
    </row>
    <row r="421" spans="1:7" ht="15">
      <c r="A421" s="84" t="s">
        <v>2785</v>
      </c>
      <c r="B421" s="84">
        <v>2</v>
      </c>
      <c r="C421" s="122">
        <v>0.0015190941287985644</v>
      </c>
      <c r="D421" s="84" t="s">
        <v>2815</v>
      </c>
      <c r="E421" s="84" t="b">
        <v>0</v>
      </c>
      <c r="F421" s="84" t="b">
        <v>0</v>
      </c>
      <c r="G421" s="84" t="b">
        <v>0</v>
      </c>
    </row>
    <row r="422" spans="1:7" ht="15">
      <c r="A422" s="84" t="s">
        <v>2786</v>
      </c>
      <c r="B422" s="84">
        <v>2</v>
      </c>
      <c r="C422" s="122">
        <v>0.0015190941287985644</v>
      </c>
      <c r="D422" s="84" t="s">
        <v>2815</v>
      </c>
      <c r="E422" s="84" t="b">
        <v>0</v>
      </c>
      <c r="F422" s="84" t="b">
        <v>0</v>
      </c>
      <c r="G422" s="84" t="b">
        <v>0</v>
      </c>
    </row>
    <row r="423" spans="1:7" ht="15">
      <c r="A423" s="84" t="s">
        <v>2787</v>
      </c>
      <c r="B423" s="84">
        <v>2</v>
      </c>
      <c r="C423" s="122">
        <v>0.0015190941287985644</v>
      </c>
      <c r="D423" s="84" t="s">
        <v>2815</v>
      </c>
      <c r="E423" s="84" t="b">
        <v>0</v>
      </c>
      <c r="F423" s="84" t="b">
        <v>0</v>
      </c>
      <c r="G423" s="84" t="b">
        <v>0</v>
      </c>
    </row>
    <row r="424" spans="1:7" ht="15">
      <c r="A424" s="84" t="s">
        <v>2788</v>
      </c>
      <c r="B424" s="84">
        <v>2</v>
      </c>
      <c r="C424" s="122">
        <v>0.0015190941287985644</v>
      </c>
      <c r="D424" s="84" t="s">
        <v>2815</v>
      </c>
      <c r="E424" s="84" t="b">
        <v>1</v>
      </c>
      <c r="F424" s="84" t="b">
        <v>0</v>
      </c>
      <c r="G424" s="84" t="b">
        <v>0</v>
      </c>
    </row>
    <row r="425" spans="1:7" ht="15">
      <c r="A425" s="84" t="s">
        <v>2789</v>
      </c>
      <c r="B425" s="84">
        <v>2</v>
      </c>
      <c r="C425" s="122">
        <v>0.0015190941287985644</v>
      </c>
      <c r="D425" s="84" t="s">
        <v>2815</v>
      </c>
      <c r="E425" s="84" t="b">
        <v>0</v>
      </c>
      <c r="F425" s="84" t="b">
        <v>0</v>
      </c>
      <c r="G425" s="84" t="b">
        <v>0</v>
      </c>
    </row>
    <row r="426" spans="1:7" ht="15">
      <c r="A426" s="84" t="s">
        <v>2790</v>
      </c>
      <c r="B426" s="84">
        <v>2</v>
      </c>
      <c r="C426" s="122">
        <v>0.0015190941287985644</v>
      </c>
      <c r="D426" s="84" t="s">
        <v>2815</v>
      </c>
      <c r="E426" s="84" t="b">
        <v>0</v>
      </c>
      <c r="F426" s="84" t="b">
        <v>0</v>
      </c>
      <c r="G426" s="84" t="b">
        <v>0</v>
      </c>
    </row>
    <row r="427" spans="1:7" ht="15">
      <c r="A427" s="84" t="s">
        <v>2791</v>
      </c>
      <c r="B427" s="84">
        <v>2</v>
      </c>
      <c r="C427" s="122">
        <v>0.0015190941287985644</v>
      </c>
      <c r="D427" s="84" t="s">
        <v>2815</v>
      </c>
      <c r="E427" s="84" t="b">
        <v>0</v>
      </c>
      <c r="F427" s="84" t="b">
        <v>0</v>
      </c>
      <c r="G427" s="84" t="b">
        <v>0</v>
      </c>
    </row>
    <row r="428" spans="1:7" ht="15">
      <c r="A428" s="84" t="s">
        <v>2792</v>
      </c>
      <c r="B428" s="84">
        <v>2</v>
      </c>
      <c r="C428" s="122">
        <v>0.0015190941287985644</v>
      </c>
      <c r="D428" s="84" t="s">
        <v>2815</v>
      </c>
      <c r="E428" s="84" t="b">
        <v>0</v>
      </c>
      <c r="F428" s="84" t="b">
        <v>0</v>
      </c>
      <c r="G428" s="84" t="b">
        <v>0</v>
      </c>
    </row>
    <row r="429" spans="1:7" ht="15">
      <c r="A429" s="84" t="s">
        <v>2793</v>
      </c>
      <c r="B429" s="84">
        <v>2</v>
      </c>
      <c r="C429" s="122">
        <v>0.0015190941287985644</v>
      </c>
      <c r="D429" s="84" t="s">
        <v>2815</v>
      </c>
      <c r="E429" s="84" t="b">
        <v>0</v>
      </c>
      <c r="F429" s="84" t="b">
        <v>0</v>
      </c>
      <c r="G429" s="84" t="b">
        <v>0</v>
      </c>
    </row>
    <row r="430" spans="1:7" ht="15">
      <c r="A430" s="84" t="s">
        <v>2794</v>
      </c>
      <c r="B430" s="84">
        <v>2</v>
      </c>
      <c r="C430" s="122">
        <v>0.0015190941287985644</v>
      </c>
      <c r="D430" s="84" t="s">
        <v>2815</v>
      </c>
      <c r="E430" s="84" t="b">
        <v>0</v>
      </c>
      <c r="F430" s="84" t="b">
        <v>0</v>
      </c>
      <c r="G430" s="84" t="b">
        <v>0</v>
      </c>
    </row>
    <row r="431" spans="1:7" ht="15">
      <c r="A431" s="84" t="s">
        <v>2795</v>
      </c>
      <c r="B431" s="84">
        <v>2</v>
      </c>
      <c r="C431" s="122">
        <v>0.0015190941287985644</v>
      </c>
      <c r="D431" s="84" t="s">
        <v>2815</v>
      </c>
      <c r="E431" s="84" t="b">
        <v>0</v>
      </c>
      <c r="F431" s="84" t="b">
        <v>0</v>
      </c>
      <c r="G431" s="84" t="b">
        <v>0</v>
      </c>
    </row>
    <row r="432" spans="1:7" ht="15">
      <c r="A432" s="84" t="s">
        <v>2090</v>
      </c>
      <c r="B432" s="84">
        <v>2</v>
      </c>
      <c r="C432" s="122">
        <v>0.0015190941287985644</v>
      </c>
      <c r="D432" s="84" t="s">
        <v>2815</v>
      </c>
      <c r="E432" s="84" t="b">
        <v>1</v>
      </c>
      <c r="F432" s="84" t="b">
        <v>0</v>
      </c>
      <c r="G432" s="84" t="b">
        <v>0</v>
      </c>
    </row>
    <row r="433" spans="1:7" ht="15">
      <c r="A433" s="84" t="s">
        <v>2091</v>
      </c>
      <c r="B433" s="84">
        <v>2</v>
      </c>
      <c r="C433" s="122">
        <v>0.0015190941287985644</v>
      </c>
      <c r="D433" s="84" t="s">
        <v>2815</v>
      </c>
      <c r="E433" s="84" t="b">
        <v>0</v>
      </c>
      <c r="F433" s="84" t="b">
        <v>0</v>
      </c>
      <c r="G433" s="84" t="b">
        <v>0</v>
      </c>
    </row>
    <row r="434" spans="1:7" ht="15">
      <c r="A434" s="84" t="s">
        <v>2093</v>
      </c>
      <c r="B434" s="84">
        <v>2</v>
      </c>
      <c r="C434" s="122">
        <v>0.0015190941287985644</v>
      </c>
      <c r="D434" s="84" t="s">
        <v>2815</v>
      </c>
      <c r="E434" s="84" t="b">
        <v>0</v>
      </c>
      <c r="F434" s="84" t="b">
        <v>0</v>
      </c>
      <c r="G434" s="84" t="b">
        <v>0</v>
      </c>
    </row>
    <row r="435" spans="1:7" ht="15">
      <c r="A435" s="84" t="s">
        <v>280</v>
      </c>
      <c r="B435" s="84">
        <v>2</v>
      </c>
      <c r="C435" s="122">
        <v>0.0015190941287985644</v>
      </c>
      <c r="D435" s="84" t="s">
        <v>2815</v>
      </c>
      <c r="E435" s="84" t="b">
        <v>0</v>
      </c>
      <c r="F435" s="84" t="b">
        <v>0</v>
      </c>
      <c r="G435" s="84" t="b">
        <v>0</v>
      </c>
    </row>
    <row r="436" spans="1:7" ht="15">
      <c r="A436" s="84" t="s">
        <v>279</v>
      </c>
      <c r="B436" s="84">
        <v>2</v>
      </c>
      <c r="C436" s="122">
        <v>0.0015190941287985644</v>
      </c>
      <c r="D436" s="84" t="s">
        <v>2815</v>
      </c>
      <c r="E436" s="84" t="b">
        <v>0</v>
      </c>
      <c r="F436" s="84" t="b">
        <v>0</v>
      </c>
      <c r="G436" s="84" t="b">
        <v>0</v>
      </c>
    </row>
    <row r="437" spans="1:7" ht="15">
      <c r="A437" s="84" t="s">
        <v>2094</v>
      </c>
      <c r="B437" s="84">
        <v>2</v>
      </c>
      <c r="C437" s="122">
        <v>0.0015190941287985644</v>
      </c>
      <c r="D437" s="84" t="s">
        <v>2815</v>
      </c>
      <c r="E437" s="84" t="b">
        <v>0</v>
      </c>
      <c r="F437" s="84" t="b">
        <v>0</v>
      </c>
      <c r="G437" s="84" t="b">
        <v>0</v>
      </c>
    </row>
    <row r="438" spans="1:7" ht="15">
      <c r="A438" s="84" t="s">
        <v>2095</v>
      </c>
      <c r="B438" s="84">
        <v>2</v>
      </c>
      <c r="C438" s="122">
        <v>0.0015190941287985644</v>
      </c>
      <c r="D438" s="84" t="s">
        <v>2815</v>
      </c>
      <c r="E438" s="84" t="b">
        <v>0</v>
      </c>
      <c r="F438" s="84" t="b">
        <v>0</v>
      </c>
      <c r="G438" s="84" t="b">
        <v>0</v>
      </c>
    </row>
    <row r="439" spans="1:7" ht="15">
      <c r="A439" s="84" t="s">
        <v>2796</v>
      </c>
      <c r="B439" s="84">
        <v>2</v>
      </c>
      <c r="C439" s="122">
        <v>0.0015190941287985644</v>
      </c>
      <c r="D439" s="84" t="s">
        <v>2815</v>
      </c>
      <c r="E439" s="84" t="b">
        <v>0</v>
      </c>
      <c r="F439" s="84" t="b">
        <v>0</v>
      </c>
      <c r="G439" s="84" t="b">
        <v>0</v>
      </c>
    </row>
    <row r="440" spans="1:7" ht="15">
      <c r="A440" s="84" t="s">
        <v>1986</v>
      </c>
      <c r="B440" s="84">
        <v>2</v>
      </c>
      <c r="C440" s="122">
        <v>0.0015190941287985644</v>
      </c>
      <c r="D440" s="84" t="s">
        <v>2815</v>
      </c>
      <c r="E440" s="84" t="b">
        <v>0</v>
      </c>
      <c r="F440" s="84" t="b">
        <v>0</v>
      </c>
      <c r="G440" s="84" t="b">
        <v>0</v>
      </c>
    </row>
    <row r="441" spans="1:7" ht="15">
      <c r="A441" s="84" t="s">
        <v>2797</v>
      </c>
      <c r="B441" s="84">
        <v>2</v>
      </c>
      <c r="C441" s="122">
        <v>0.0015190941287985644</v>
      </c>
      <c r="D441" s="84" t="s">
        <v>2815</v>
      </c>
      <c r="E441" s="84" t="b">
        <v>0</v>
      </c>
      <c r="F441" s="84" t="b">
        <v>0</v>
      </c>
      <c r="G441" s="84" t="b">
        <v>0</v>
      </c>
    </row>
    <row r="442" spans="1:7" ht="15">
      <c r="A442" s="84" t="s">
        <v>2798</v>
      </c>
      <c r="B442" s="84">
        <v>2</v>
      </c>
      <c r="C442" s="122">
        <v>0.0015190941287985644</v>
      </c>
      <c r="D442" s="84" t="s">
        <v>2815</v>
      </c>
      <c r="E442" s="84" t="b">
        <v>0</v>
      </c>
      <c r="F442" s="84" t="b">
        <v>0</v>
      </c>
      <c r="G442" s="84" t="b">
        <v>0</v>
      </c>
    </row>
    <row r="443" spans="1:7" ht="15">
      <c r="A443" s="84" t="s">
        <v>2799</v>
      </c>
      <c r="B443" s="84">
        <v>2</v>
      </c>
      <c r="C443" s="122">
        <v>0.0015190941287985644</v>
      </c>
      <c r="D443" s="84" t="s">
        <v>2815</v>
      </c>
      <c r="E443" s="84" t="b">
        <v>0</v>
      </c>
      <c r="F443" s="84" t="b">
        <v>0</v>
      </c>
      <c r="G443" s="84" t="b">
        <v>0</v>
      </c>
    </row>
    <row r="444" spans="1:7" ht="15">
      <c r="A444" s="84" t="s">
        <v>2800</v>
      </c>
      <c r="B444" s="84">
        <v>2</v>
      </c>
      <c r="C444" s="122">
        <v>0.0015190941287985644</v>
      </c>
      <c r="D444" s="84" t="s">
        <v>2815</v>
      </c>
      <c r="E444" s="84" t="b">
        <v>0</v>
      </c>
      <c r="F444" s="84" t="b">
        <v>0</v>
      </c>
      <c r="G444" s="84" t="b">
        <v>0</v>
      </c>
    </row>
    <row r="445" spans="1:7" ht="15">
      <c r="A445" s="84" t="s">
        <v>2801</v>
      </c>
      <c r="B445" s="84">
        <v>2</v>
      </c>
      <c r="C445" s="122">
        <v>0.0015190941287985644</v>
      </c>
      <c r="D445" s="84" t="s">
        <v>2815</v>
      </c>
      <c r="E445" s="84" t="b">
        <v>0</v>
      </c>
      <c r="F445" s="84" t="b">
        <v>0</v>
      </c>
      <c r="G445" s="84" t="b">
        <v>0</v>
      </c>
    </row>
    <row r="446" spans="1:7" ht="15">
      <c r="A446" s="84" t="s">
        <v>2802</v>
      </c>
      <c r="B446" s="84">
        <v>2</v>
      </c>
      <c r="C446" s="122">
        <v>0.0015190941287985644</v>
      </c>
      <c r="D446" s="84" t="s">
        <v>2815</v>
      </c>
      <c r="E446" s="84" t="b">
        <v>0</v>
      </c>
      <c r="F446" s="84" t="b">
        <v>0</v>
      </c>
      <c r="G446" s="84" t="b">
        <v>0</v>
      </c>
    </row>
    <row r="447" spans="1:7" ht="15">
      <c r="A447" s="84" t="s">
        <v>2803</v>
      </c>
      <c r="B447" s="84">
        <v>2</v>
      </c>
      <c r="C447" s="122">
        <v>0.0015190941287985644</v>
      </c>
      <c r="D447" s="84" t="s">
        <v>2815</v>
      </c>
      <c r="E447" s="84" t="b">
        <v>0</v>
      </c>
      <c r="F447" s="84" t="b">
        <v>0</v>
      </c>
      <c r="G447" s="84" t="b">
        <v>0</v>
      </c>
    </row>
    <row r="448" spans="1:7" ht="15">
      <c r="A448" s="84" t="s">
        <v>2804</v>
      </c>
      <c r="B448" s="84">
        <v>2</v>
      </c>
      <c r="C448" s="122">
        <v>0.0015190941287985644</v>
      </c>
      <c r="D448" s="84" t="s">
        <v>2815</v>
      </c>
      <c r="E448" s="84" t="b">
        <v>0</v>
      </c>
      <c r="F448" s="84" t="b">
        <v>0</v>
      </c>
      <c r="G448" s="84" t="b">
        <v>0</v>
      </c>
    </row>
    <row r="449" spans="1:7" ht="15">
      <c r="A449" s="84" t="s">
        <v>2805</v>
      </c>
      <c r="B449" s="84">
        <v>2</v>
      </c>
      <c r="C449" s="122">
        <v>0.0015190941287985644</v>
      </c>
      <c r="D449" s="84" t="s">
        <v>2815</v>
      </c>
      <c r="E449" s="84" t="b">
        <v>0</v>
      </c>
      <c r="F449" s="84" t="b">
        <v>0</v>
      </c>
      <c r="G449" s="84" t="b">
        <v>0</v>
      </c>
    </row>
    <row r="450" spans="1:7" ht="15">
      <c r="A450" s="84" t="s">
        <v>2806</v>
      </c>
      <c r="B450" s="84">
        <v>2</v>
      </c>
      <c r="C450" s="122">
        <v>0.0015190941287985644</v>
      </c>
      <c r="D450" s="84" t="s">
        <v>2815</v>
      </c>
      <c r="E450" s="84" t="b">
        <v>0</v>
      </c>
      <c r="F450" s="84" t="b">
        <v>0</v>
      </c>
      <c r="G450" s="84" t="b">
        <v>0</v>
      </c>
    </row>
    <row r="451" spans="1:7" ht="15">
      <c r="A451" s="84" t="s">
        <v>2807</v>
      </c>
      <c r="B451" s="84">
        <v>2</v>
      </c>
      <c r="C451" s="122">
        <v>0.0015190941287985644</v>
      </c>
      <c r="D451" s="84" t="s">
        <v>2815</v>
      </c>
      <c r="E451" s="84" t="b">
        <v>0</v>
      </c>
      <c r="F451" s="84" t="b">
        <v>0</v>
      </c>
      <c r="G451" s="84" t="b">
        <v>0</v>
      </c>
    </row>
    <row r="452" spans="1:7" ht="15">
      <c r="A452" s="84" t="s">
        <v>2808</v>
      </c>
      <c r="B452" s="84">
        <v>2</v>
      </c>
      <c r="C452" s="122">
        <v>0.0015190941287985644</v>
      </c>
      <c r="D452" s="84" t="s">
        <v>2815</v>
      </c>
      <c r="E452" s="84" t="b">
        <v>0</v>
      </c>
      <c r="F452" s="84" t="b">
        <v>0</v>
      </c>
      <c r="G452" s="84" t="b">
        <v>0</v>
      </c>
    </row>
    <row r="453" spans="1:7" ht="15">
      <c r="A453" s="84" t="s">
        <v>2809</v>
      </c>
      <c r="B453" s="84">
        <v>2</v>
      </c>
      <c r="C453" s="122">
        <v>0.0015190941287985644</v>
      </c>
      <c r="D453" s="84" t="s">
        <v>2815</v>
      </c>
      <c r="E453" s="84" t="b">
        <v>0</v>
      </c>
      <c r="F453" s="84" t="b">
        <v>0</v>
      </c>
      <c r="G453" s="84" t="b">
        <v>0</v>
      </c>
    </row>
    <row r="454" spans="1:7" ht="15">
      <c r="A454" s="84" t="s">
        <v>277</v>
      </c>
      <c r="B454" s="84">
        <v>2</v>
      </c>
      <c r="C454" s="122">
        <v>0.0015190941287985644</v>
      </c>
      <c r="D454" s="84" t="s">
        <v>2815</v>
      </c>
      <c r="E454" s="84" t="b">
        <v>0</v>
      </c>
      <c r="F454" s="84" t="b">
        <v>0</v>
      </c>
      <c r="G454" s="84" t="b">
        <v>0</v>
      </c>
    </row>
    <row r="455" spans="1:7" ht="15">
      <c r="A455" s="84" t="s">
        <v>2810</v>
      </c>
      <c r="B455" s="84">
        <v>2</v>
      </c>
      <c r="C455" s="122">
        <v>0.0015190941287985644</v>
      </c>
      <c r="D455" s="84" t="s">
        <v>2815</v>
      </c>
      <c r="E455" s="84" t="b">
        <v>0</v>
      </c>
      <c r="F455" s="84" t="b">
        <v>0</v>
      </c>
      <c r="G455" s="84" t="b">
        <v>0</v>
      </c>
    </row>
    <row r="456" spans="1:7" ht="15">
      <c r="A456" s="84" t="s">
        <v>2811</v>
      </c>
      <c r="B456" s="84">
        <v>2</v>
      </c>
      <c r="C456" s="122">
        <v>0.0015190941287985644</v>
      </c>
      <c r="D456" s="84" t="s">
        <v>2815</v>
      </c>
      <c r="E456" s="84" t="b">
        <v>0</v>
      </c>
      <c r="F456" s="84" t="b">
        <v>0</v>
      </c>
      <c r="G456" s="84" t="b">
        <v>0</v>
      </c>
    </row>
    <row r="457" spans="1:7" ht="15">
      <c r="A457" s="84" t="s">
        <v>2812</v>
      </c>
      <c r="B457" s="84">
        <v>2</v>
      </c>
      <c r="C457" s="122">
        <v>0.0015190941287985644</v>
      </c>
      <c r="D457" s="84" t="s">
        <v>2815</v>
      </c>
      <c r="E457" s="84" t="b">
        <v>0</v>
      </c>
      <c r="F457" s="84" t="b">
        <v>0</v>
      </c>
      <c r="G457" s="84" t="b">
        <v>0</v>
      </c>
    </row>
    <row r="458" spans="1:7" ht="15">
      <c r="A458" s="84" t="s">
        <v>223</v>
      </c>
      <c r="B458" s="84">
        <v>2</v>
      </c>
      <c r="C458" s="122">
        <v>0.0015190941287985644</v>
      </c>
      <c r="D458" s="84" t="s">
        <v>2815</v>
      </c>
      <c r="E458" s="84" t="b">
        <v>0</v>
      </c>
      <c r="F458" s="84" t="b">
        <v>0</v>
      </c>
      <c r="G458" s="84" t="b">
        <v>0</v>
      </c>
    </row>
    <row r="459" spans="1:7" ht="15">
      <c r="A459" s="84" t="s">
        <v>637</v>
      </c>
      <c r="B459" s="84">
        <v>30</v>
      </c>
      <c r="C459" s="122">
        <v>0.010390106919509982</v>
      </c>
      <c r="D459" s="84" t="s">
        <v>1882</v>
      </c>
      <c r="E459" s="84" t="b">
        <v>0</v>
      </c>
      <c r="F459" s="84" t="b">
        <v>0</v>
      </c>
      <c r="G459" s="84" t="b">
        <v>0</v>
      </c>
    </row>
    <row r="460" spans="1:7" ht="15">
      <c r="A460" s="84" t="s">
        <v>1971</v>
      </c>
      <c r="B460" s="84">
        <v>28</v>
      </c>
      <c r="C460" s="122">
        <v>0.011262676137130476</v>
      </c>
      <c r="D460" s="84" t="s">
        <v>1882</v>
      </c>
      <c r="E460" s="84" t="b">
        <v>0</v>
      </c>
      <c r="F460" s="84" t="b">
        <v>0</v>
      </c>
      <c r="G460" s="84" t="b">
        <v>0</v>
      </c>
    </row>
    <row r="461" spans="1:7" ht="15">
      <c r="A461" s="84" t="s">
        <v>268</v>
      </c>
      <c r="B461" s="84">
        <v>22</v>
      </c>
      <c r="C461" s="122">
        <v>0.013148084550197933</v>
      </c>
      <c r="D461" s="84" t="s">
        <v>1882</v>
      </c>
      <c r="E461" s="84" t="b">
        <v>0</v>
      </c>
      <c r="F461" s="84" t="b">
        <v>0</v>
      </c>
      <c r="G461" s="84" t="b">
        <v>0</v>
      </c>
    </row>
    <row r="462" spans="1:7" ht="15">
      <c r="A462" s="84" t="s">
        <v>1972</v>
      </c>
      <c r="B462" s="84">
        <v>10</v>
      </c>
      <c r="C462" s="122">
        <v>0.01321856944481808</v>
      </c>
      <c r="D462" s="84" t="s">
        <v>1882</v>
      </c>
      <c r="E462" s="84" t="b">
        <v>1</v>
      </c>
      <c r="F462" s="84" t="b">
        <v>0</v>
      </c>
      <c r="G462" s="84" t="b">
        <v>0</v>
      </c>
    </row>
    <row r="463" spans="1:7" ht="15">
      <c r="A463" s="84" t="s">
        <v>2049</v>
      </c>
      <c r="B463" s="84">
        <v>9</v>
      </c>
      <c r="C463" s="122">
        <v>0.011896712500336273</v>
      </c>
      <c r="D463" s="84" t="s">
        <v>1882</v>
      </c>
      <c r="E463" s="84" t="b">
        <v>0</v>
      </c>
      <c r="F463" s="84" t="b">
        <v>0</v>
      </c>
      <c r="G463" s="84" t="b">
        <v>0</v>
      </c>
    </row>
    <row r="464" spans="1:7" ht="15">
      <c r="A464" s="84" t="s">
        <v>645</v>
      </c>
      <c r="B464" s="84">
        <v>9</v>
      </c>
      <c r="C464" s="122">
        <v>0.011896712500336273</v>
      </c>
      <c r="D464" s="84" t="s">
        <v>1882</v>
      </c>
      <c r="E464" s="84" t="b">
        <v>0</v>
      </c>
      <c r="F464" s="84" t="b">
        <v>0</v>
      </c>
      <c r="G464" s="84" t="b">
        <v>0</v>
      </c>
    </row>
    <row r="465" spans="1:7" ht="15">
      <c r="A465" s="84" t="s">
        <v>2050</v>
      </c>
      <c r="B465" s="84">
        <v>8</v>
      </c>
      <c r="C465" s="122">
        <v>0.0122038774875719</v>
      </c>
      <c r="D465" s="84" t="s">
        <v>1882</v>
      </c>
      <c r="E465" s="84" t="b">
        <v>0</v>
      </c>
      <c r="F465" s="84" t="b">
        <v>0</v>
      </c>
      <c r="G465" s="84" t="b">
        <v>0</v>
      </c>
    </row>
    <row r="466" spans="1:7" ht="15">
      <c r="A466" s="84" t="s">
        <v>2051</v>
      </c>
      <c r="B466" s="84">
        <v>8</v>
      </c>
      <c r="C466" s="122">
        <v>0.013203083302954185</v>
      </c>
      <c r="D466" s="84" t="s">
        <v>1882</v>
      </c>
      <c r="E466" s="84" t="b">
        <v>0</v>
      </c>
      <c r="F466" s="84" t="b">
        <v>0</v>
      </c>
      <c r="G466" s="84" t="b">
        <v>0</v>
      </c>
    </row>
    <row r="467" spans="1:7" ht="15">
      <c r="A467" s="84" t="s">
        <v>1977</v>
      </c>
      <c r="B467" s="84">
        <v>8</v>
      </c>
      <c r="C467" s="122">
        <v>0.013203083302954185</v>
      </c>
      <c r="D467" s="84" t="s">
        <v>1882</v>
      </c>
      <c r="E467" s="84" t="b">
        <v>1</v>
      </c>
      <c r="F467" s="84" t="b">
        <v>0</v>
      </c>
      <c r="G467" s="84" t="b">
        <v>0</v>
      </c>
    </row>
    <row r="468" spans="1:7" ht="15">
      <c r="A468" s="84" t="s">
        <v>2052</v>
      </c>
      <c r="B468" s="84">
        <v>7</v>
      </c>
      <c r="C468" s="122">
        <v>0.010678392801625412</v>
      </c>
      <c r="D468" s="84" t="s">
        <v>1882</v>
      </c>
      <c r="E468" s="84" t="b">
        <v>0</v>
      </c>
      <c r="F468" s="84" t="b">
        <v>0</v>
      </c>
      <c r="G468" s="84" t="b">
        <v>0</v>
      </c>
    </row>
    <row r="469" spans="1:7" ht="15">
      <c r="A469" s="84" t="s">
        <v>2055</v>
      </c>
      <c r="B469" s="84">
        <v>7</v>
      </c>
      <c r="C469" s="122">
        <v>0.011552697890084913</v>
      </c>
      <c r="D469" s="84" t="s">
        <v>1882</v>
      </c>
      <c r="E469" s="84" t="b">
        <v>0</v>
      </c>
      <c r="F469" s="84" t="b">
        <v>0</v>
      </c>
      <c r="G469" s="84" t="b">
        <v>0</v>
      </c>
    </row>
    <row r="470" spans="1:7" ht="15">
      <c r="A470" s="84" t="s">
        <v>2475</v>
      </c>
      <c r="B470" s="84">
        <v>6</v>
      </c>
      <c r="C470" s="122">
        <v>0.009902312477215638</v>
      </c>
      <c r="D470" s="84" t="s">
        <v>1882</v>
      </c>
      <c r="E470" s="84" t="b">
        <v>0</v>
      </c>
      <c r="F470" s="84" t="b">
        <v>0</v>
      </c>
      <c r="G470" s="84" t="b">
        <v>0</v>
      </c>
    </row>
    <row r="471" spans="1:7" ht="15">
      <c r="A471" s="84" t="s">
        <v>2484</v>
      </c>
      <c r="B471" s="84">
        <v>6</v>
      </c>
      <c r="C471" s="122">
        <v>0.009902312477215638</v>
      </c>
      <c r="D471" s="84" t="s">
        <v>1882</v>
      </c>
      <c r="E471" s="84" t="b">
        <v>0</v>
      </c>
      <c r="F471" s="84" t="b">
        <v>0</v>
      </c>
      <c r="G471" s="84" t="b">
        <v>0</v>
      </c>
    </row>
    <row r="472" spans="1:7" ht="15">
      <c r="A472" s="84" t="s">
        <v>2498</v>
      </c>
      <c r="B472" s="84">
        <v>6</v>
      </c>
      <c r="C472" s="122">
        <v>0.009902312477215638</v>
      </c>
      <c r="D472" s="84" t="s">
        <v>1882</v>
      </c>
      <c r="E472" s="84" t="b">
        <v>1</v>
      </c>
      <c r="F472" s="84" t="b">
        <v>0</v>
      </c>
      <c r="G472" s="84" t="b">
        <v>0</v>
      </c>
    </row>
    <row r="473" spans="1:7" ht="15">
      <c r="A473" s="84" t="s">
        <v>1974</v>
      </c>
      <c r="B473" s="84">
        <v>6</v>
      </c>
      <c r="C473" s="122">
        <v>0.009902312477215638</v>
      </c>
      <c r="D473" s="84" t="s">
        <v>1882</v>
      </c>
      <c r="E473" s="84" t="b">
        <v>0</v>
      </c>
      <c r="F473" s="84" t="b">
        <v>0</v>
      </c>
      <c r="G473" s="84" t="b">
        <v>0</v>
      </c>
    </row>
    <row r="474" spans="1:7" ht="15">
      <c r="A474" s="84" t="s">
        <v>2499</v>
      </c>
      <c r="B474" s="84">
        <v>6</v>
      </c>
      <c r="C474" s="122">
        <v>0.009902312477215638</v>
      </c>
      <c r="D474" s="84" t="s">
        <v>1882</v>
      </c>
      <c r="E474" s="84" t="b">
        <v>0</v>
      </c>
      <c r="F474" s="84" t="b">
        <v>0</v>
      </c>
      <c r="G474" s="84" t="b">
        <v>0</v>
      </c>
    </row>
    <row r="475" spans="1:7" ht="15">
      <c r="A475" s="84" t="s">
        <v>2500</v>
      </c>
      <c r="B475" s="84">
        <v>6</v>
      </c>
      <c r="C475" s="122">
        <v>0.009902312477215638</v>
      </c>
      <c r="D475" s="84" t="s">
        <v>1882</v>
      </c>
      <c r="E475" s="84" t="b">
        <v>0</v>
      </c>
      <c r="F475" s="84" t="b">
        <v>1</v>
      </c>
      <c r="G475" s="84" t="b">
        <v>0</v>
      </c>
    </row>
    <row r="476" spans="1:7" ht="15">
      <c r="A476" s="84" t="s">
        <v>2472</v>
      </c>
      <c r="B476" s="84">
        <v>6</v>
      </c>
      <c r="C476" s="122">
        <v>0.009902312477215638</v>
      </c>
      <c r="D476" s="84" t="s">
        <v>1882</v>
      </c>
      <c r="E476" s="84" t="b">
        <v>0</v>
      </c>
      <c r="F476" s="84" t="b">
        <v>0</v>
      </c>
      <c r="G476" s="84" t="b">
        <v>0</v>
      </c>
    </row>
    <row r="477" spans="1:7" ht="15">
      <c r="A477" s="84" t="s">
        <v>2501</v>
      </c>
      <c r="B477" s="84">
        <v>6</v>
      </c>
      <c r="C477" s="122">
        <v>0.009902312477215638</v>
      </c>
      <c r="D477" s="84" t="s">
        <v>1882</v>
      </c>
      <c r="E477" s="84" t="b">
        <v>0</v>
      </c>
      <c r="F477" s="84" t="b">
        <v>0</v>
      </c>
      <c r="G477" s="84" t="b">
        <v>0</v>
      </c>
    </row>
    <row r="478" spans="1:7" ht="15">
      <c r="A478" s="84" t="s">
        <v>655</v>
      </c>
      <c r="B478" s="84">
        <v>5</v>
      </c>
      <c r="C478" s="122">
        <v>0.008990558090910029</v>
      </c>
      <c r="D478" s="84" t="s">
        <v>1882</v>
      </c>
      <c r="E478" s="84" t="b">
        <v>0</v>
      </c>
      <c r="F478" s="84" t="b">
        <v>0</v>
      </c>
      <c r="G478" s="84" t="b">
        <v>0</v>
      </c>
    </row>
    <row r="479" spans="1:7" ht="15">
      <c r="A479" s="84" t="s">
        <v>1973</v>
      </c>
      <c r="B479" s="84">
        <v>5</v>
      </c>
      <c r="C479" s="122">
        <v>0.008990558090910029</v>
      </c>
      <c r="D479" s="84" t="s">
        <v>1882</v>
      </c>
      <c r="E479" s="84" t="b">
        <v>0</v>
      </c>
      <c r="F479" s="84" t="b">
        <v>0</v>
      </c>
      <c r="G479" s="84" t="b">
        <v>0</v>
      </c>
    </row>
    <row r="480" spans="1:7" ht="15">
      <c r="A480" s="84" t="s">
        <v>1978</v>
      </c>
      <c r="B480" s="84">
        <v>5</v>
      </c>
      <c r="C480" s="122">
        <v>0.008990558090910029</v>
      </c>
      <c r="D480" s="84" t="s">
        <v>1882</v>
      </c>
      <c r="E480" s="84" t="b">
        <v>0</v>
      </c>
      <c r="F480" s="84" t="b">
        <v>0</v>
      </c>
      <c r="G480" s="84" t="b">
        <v>0</v>
      </c>
    </row>
    <row r="481" spans="1:7" ht="15">
      <c r="A481" s="84" t="s">
        <v>2497</v>
      </c>
      <c r="B481" s="84">
        <v>5</v>
      </c>
      <c r="C481" s="122">
        <v>0.01106004269554022</v>
      </c>
      <c r="D481" s="84" t="s">
        <v>1882</v>
      </c>
      <c r="E481" s="84" t="b">
        <v>0</v>
      </c>
      <c r="F481" s="84" t="b">
        <v>0</v>
      </c>
      <c r="G481" s="84" t="b">
        <v>0</v>
      </c>
    </row>
    <row r="482" spans="1:7" ht="15">
      <c r="A482" s="84" t="s">
        <v>2523</v>
      </c>
      <c r="B482" s="84">
        <v>5</v>
      </c>
      <c r="C482" s="122">
        <v>0.01106004269554022</v>
      </c>
      <c r="D482" s="84" t="s">
        <v>1882</v>
      </c>
      <c r="E482" s="84" t="b">
        <v>0</v>
      </c>
      <c r="F482" s="84" t="b">
        <v>0</v>
      </c>
      <c r="G482" s="84" t="b">
        <v>0</v>
      </c>
    </row>
    <row r="483" spans="1:7" ht="15">
      <c r="A483" s="84" t="s">
        <v>2516</v>
      </c>
      <c r="B483" s="84">
        <v>5</v>
      </c>
      <c r="C483" s="122">
        <v>0.008990558090910029</v>
      </c>
      <c r="D483" s="84" t="s">
        <v>1882</v>
      </c>
      <c r="E483" s="84" t="b">
        <v>0</v>
      </c>
      <c r="F483" s="84" t="b">
        <v>0</v>
      </c>
      <c r="G483" s="84" t="b">
        <v>0</v>
      </c>
    </row>
    <row r="484" spans="1:7" ht="15">
      <c r="A484" s="84" t="s">
        <v>2527</v>
      </c>
      <c r="B484" s="84">
        <v>4</v>
      </c>
      <c r="C484" s="122">
        <v>0.007915655525026951</v>
      </c>
      <c r="D484" s="84" t="s">
        <v>1882</v>
      </c>
      <c r="E484" s="84" t="b">
        <v>0</v>
      </c>
      <c r="F484" s="84" t="b">
        <v>0</v>
      </c>
      <c r="G484" s="84" t="b">
        <v>0</v>
      </c>
    </row>
    <row r="485" spans="1:7" ht="15">
      <c r="A485" s="84" t="s">
        <v>2465</v>
      </c>
      <c r="B485" s="84">
        <v>4</v>
      </c>
      <c r="C485" s="122">
        <v>0.007915655525026951</v>
      </c>
      <c r="D485" s="84" t="s">
        <v>1882</v>
      </c>
      <c r="E485" s="84" t="b">
        <v>0</v>
      </c>
      <c r="F485" s="84" t="b">
        <v>0</v>
      </c>
      <c r="G485" s="84" t="b">
        <v>0</v>
      </c>
    </row>
    <row r="486" spans="1:7" ht="15">
      <c r="A486" s="84" t="s">
        <v>2548</v>
      </c>
      <c r="B486" s="84">
        <v>4</v>
      </c>
      <c r="C486" s="122">
        <v>0.007915655525026951</v>
      </c>
      <c r="D486" s="84" t="s">
        <v>1882</v>
      </c>
      <c r="E486" s="84" t="b">
        <v>0</v>
      </c>
      <c r="F486" s="84" t="b">
        <v>0</v>
      </c>
      <c r="G486" s="84" t="b">
        <v>0</v>
      </c>
    </row>
    <row r="487" spans="1:7" ht="15">
      <c r="A487" s="84" t="s">
        <v>1979</v>
      </c>
      <c r="B487" s="84">
        <v>4</v>
      </c>
      <c r="C487" s="122">
        <v>0.007915655525026951</v>
      </c>
      <c r="D487" s="84" t="s">
        <v>1882</v>
      </c>
      <c r="E487" s="84" t="b">
        <v>0</v>
      </c>
      <c r="F487" s="84" t="b">
        <v>0</v>
      </c>
      <c r="G487" s="84" t="b">
        <v>0</v>
      </c>
    </row>
    <row r="488" spans="1:7" ht="15">
      <c r="A488" s="84" t="s">
        <v>2466</v>
      </c>
      <c r="B488" s="84">
        <v>4</v>
      </c>
      <c r="C488" s="122">
        <v>0.007915655525026951</v>
      </c>
      <c r="D488" s="84" t="s">
        <v>1882</v>
      </c>
      <c r="E488" s="84" t="b">
        <v>0</v>
      </c>
      <c r="F488" s="84" t="b">
        <v>0</v>
      </c>
      <c r="G488" s="84" t="b">
        <v>0</v>
      </c>
    </row>
    <row r="489" spans="1:7" ht="15">
      <c r="A489" s="84" t="s">
        <v>2496</v>
      </c>
      <c r="B489" s="84">
        <v>4</v>
      </c>
      <c r="C489" s="122">
        <v>0.010162148029982035</v>
      </c>
      <c r="D489" s="84" t="s">
        <v>1882</v>
      </c>
      <c r="E489" s="84" t="b">
        <v>0</v>
      </c>
      <c r="F489" s="84" t="b">
        <v>0</v>
      </c>
      <c r="G489" s="84" t="b">
        <v>0</v>
      </c>
    </row>
    <row r="490" spans="1:7" ht="15">
      <c r="A490" s="84" t="s">
        <v>2550</v>
      </c>
      <c r="B490" s="84">
        <v>4</v>
      </c>
      <c r="C490" s="122">
        <v>0.007915655525026951</v>
      </c>
      <c r="D490" s="84" t="s">
        <v>1882</v>
      </c>
      <c r="E490" s="84" t="b">
        <v>0</v>
      </c>
      <c r="F490" s="84" t="b">
        <v>0</v>
      </c>
      <c r="G490" s="84" t="b">
        <v>0</v>
      </c>
    </row>
    <row r="491" spans="1:7" ht="15">
      <c r="A491" s="84" t="s">
        <v>2551</v>
      </c>
      <c r="B491" s="84">
        <v>4</v>
      </c>
      <c r="C491" s="122">
        <v>0.007915655525026951</v>
      </c>
      <c r="D491" s="84" t="s">
        <v>1882</v>
      </c>
      <c r="E491" s="84" t="b">
        <v>0</v>
      </c>
      <c r="F491" s="84" t="b">
        <v>0</v>
      </c>
      <c r="G491" s="84" t="b">
        <v>0</v>
      </c>
    </row>
    <row r="492" spans="1:7" ht="15">
      <c r="A492" s="84" t="s">
        <v>2552</v>
      </c>
      <c r="B492" s="84">
        <v>4</v>
      </c>
      <c r="C492" s="122">
        <v>0.007915655525026951</v>
      </c>
      <c r="D492" s="84" t="s">
        <v>1882</v>
      </c>
      <c r="E492" s="84" t="b">
        <v>0</v>
      </c>
      <c r="F492" s="84" t="b">
        <v>0</v>
      </c>
      <c r="G492" s="84" t="b">
        <v>0</v>
      </c>
    </row>
    <row r="493" spans="1:7" ht="15">
      <c r="A493" s="84" t="s">
        <v>2517</v>
      </c>
      <c r="B493" s="84">
        <v>4</v>
      </c>
      <c r="C493" s="122">
        <v>0.007915655525026951</v>
      </c>
      <c r="D493" s="84" t="s">
        <v>1882</v>
      </c>
      <c r="E493" s="84" t="b">
        <v>0</v>
      </c>
      <c r="F493" s="84" t="b">
        <v>0</v>
      </c>
      <c r="G493" s="84" t="b">
        <v>0</v>
      </c>
    </row>
    <row r="494" spans="1:7" ht="15">
      <c r="A494" s="84" t="s">
        <v>2549</v>
      </c>
      <c r="B494" s="84">
        <v>4</v>
      </c>
      <c r="C494" s="122">
        <v>0.007915655525026951</v>
      </c>
      <c r="D494" s="84" t="s">
        <v>1882</v>
      </c>
      <c r="E494" s="84" t="b">
        <v>0</v>
      </c>
      <c r="F494" s="84" t="b">
        <v>0</v>
      </c>
      <c r="G494" s="84" t="b">
        <v>0</v>
      </c>
    </row>
    <row r="495" spans="1:7" ht="15">
      <c r="A495" s="84" t="s">
        <v>2553</v>
      </c>
      <c r="B495" s="84">
        <v>4</v>
      </c>
      <c r="C495" s="122">
        <v>0.007915655525026951</v>
      </c>
      <c r="D495" s="84" t="s">
        <v>1882</v>
      </c>
      <c r="E495" s="84" t="b">
        <v>0</v>
      </c>
      <c r="F495" s="84" t="b">
        <v>0</v>
      </c>
      <c r="G495" s="84" t="b">
        <v>0</v>
      </c>
    </row>
    <row r="496" spans="1:7" ht="15">
      <c r="A496" s="84" t="s">
        <v>2610</v>
      </c>
      <c r="B496" s="84">
        <v>3</v>
      </c>
      <c r="C496" s="122">
        <v>0.006636025617324132</v>
      </c>
      <c r="D496" s="84" t="s">
        <v>1882</v>
      </c>
      <c r="E496" s="84" t="b">
        <v>0</v>
      </c>
      <c r="F496" s="84" t="b">
        <v>0</v>
      </c>
      <c r="G496" s="84" t="b">
        <v>0</v>
      </c>
    </row>
    <row r="497" spans="1:7" ht="15">
      <c r="A497" s="84" t="s">
        <v>2070</v>
      </c>
      <c r="B497" s="84">
        <v>3</v>
      </c>
      <c r="C497" s="122">
        <v>0.006636025617324132</v>
      </c>
      <c r="D497" s="84" t="s">
        <v>1882</v>
      </c>
      <c r="E497" s="84" t="b">
        <v>0</v>
      </c>
      <c r="F497" s="84" t="b">
        <v>0</v>
      </c>
      <c r="G497" s="84" t="b">
        <v>0</v>
      </c>
    </row>
    <row r="498" spans="1:7" ht="15">
      <c r="A498" s="84" t="s">
        <v>2543</v>
      </c>
      <c r="B498" s="84">
        <v>3</v>
      </c>
      <c r="C498" s="122">
        <v>0.006636025617324132</v>
      </c>
      <c r="D498" s="84" t="s">
        <v>1882</v>
      </c>
      <c r="E498" s="84" t="b">
        <v>0</v>
      </c>
      <c r="F498" s="84" t="b">
        <v>0</v>
      </c>
      <c r="G498" s="84" t="b">
        <v>0</v>
      </c>
    </row>
    <row r="499" spans="1:7" ht="15">
      <c r="A499" s="84" t="s">
        <v>2476</v>
      </c>
      <c r="B499" s="84">
        <v>3</v>
      </c>
      <c r="C499" s="122">
        <v>0.006636025617324132</v>
      </c>
      <c r="D499" s="84" t="s">
        <v>1882</v>
      </c>
      <c r="E499" s="84" t="b">
        <v>0</v>
      </c>
      <c r="F499" s="84" t="b">
        <v>0</v>
      </c>
      <c r="G499" s="84" t="b">
        <v>0</v>
      </c>
    </row>
    <row r="500" spans="1:7" ht="15">
      <c r="A500" s="84" t="s">
        <v>2611</v>
      </c>
      <c r="B500" s="84">
        <v>3</v>
      </c>
      <c r="C500" s="122">
        <v>0.006636025617324132</v>
      </c>
      <c r="D500" s="84" t="s">
        <v>1882</v>
      </c>
      <c r="E500" s="84" t="b">
        <v>0</v>
      </c>
      <c r="F500" s="84" t="b">
        <v>0</v>
      </c>
      <c r="G500" s="84" t="b">
        <v>0</v>
      </c>
    </row>
    <row r="501" spans="1:7" ht="15">
      <c r="A501" s="84" t="s">
        <v>2612</v>
      </c>
      <c r="B501" s="84">
        <v>3</v>
      </c>
      <c r="C501" s="122">
        <v>0.006636025617324132</v>
      </c>
      <c r="D501" s="84" t="s">
        <v>1882</v>
      </c>
      <c r="E501" s="84" t="b">
        <v>0</v>
      </c>
      <c r="F501" s="84" t="b">
        <v>0</v>
      </c>
      <c r="G501" s="84" t="b">
        <v>0</v>
      </c>
    </row>
    <row r="502" spans="1:7" ht="15">
      <c r="A502" s="84" t="s">
        <v>2613</v>
      </c>
      <c r="B502" s="84">
        <v>3</v>
      </c>
      <c r="C502" s="122">
        <v>0.006636025617324132</v>
      </c>
      <c r="D502" s="84" t="s">
        <v>1882</v>
      </c>
      <c r="E502" s="84" t="b">
        <v>0</v>
      </c>
      <c r="F502" s="84" t="b">
        <v>0</v>
      </c>
      <c r="G502" s="84" t="b">
        <v>0</v>
      </c>
    </row>
    <row r="503" spans="1:7" ht="15">
      <c r="A503" s="84" t="s">
        <v>2570</v>
      </c>
      <c r="B503" s="84">
        <v>3</v>
      </c>
      <c r="C503" s="122">
        <v>0.006636025617324132</v>
      </c>
      <c r="D503" s="84" t="s">
        <v>1882</v>
      </c>
      <c r="E503" s="84" t="b">
        <v>0</v>
      </c>
      <c r="F503" s="84" t="b">
        <v>0</v>
      </c>
      <c r="G503" s="84" t="b">
        <v>0</v>
      </c>
    </row>
    <row r="504" spans="1:7" ht="15">
      <c r="A504" s="84" t="s">
        <v>2571</v>
      </c>
      <c r="B504" s="84">
        <v>3</v>
      </c>
      <c r="C504" s="122">
        <v>0.006636025617324132</v>
      </c>
      <c r="D504" s="84" t="s">
        <v>1882</v>
      </c>
      <c r="E504" s="84" t="b">
        <v>0</v>
      </c>
      <c r="F504" s="84" t="b">
        <v>0</v>
      </c>
      <c r="G504" s="84" t="b">
        <v>0</v>
      </c>
    </row>
    <row r="505" spans="1:7" ht="15">
      <c r="A505" s="84" t="s">
        <v>2572</v>
      </c>
      <c r="B505" s="84">
        <v>3</v>
      </c>
      <c r="C505" s="122">
        <v>0.006636025617324132</v>
      </c>
      <c r="D505" s="84" t="s">
        <v>1882</v>
      </c>
      <c r="E505" s="84" t="b">
        <v>0</v>
      </c>
      <c r="F505" s="84" t="b">
        <v>0</v>
      </c>
      <c r="G505" s="84" t="b">
        <v>0</v>
      </c>
    </row>
    <row r="506" spans="1:7" ht="15">
      <c r="A506" s="84" t="s">
        <v>2573</v>
      </c>
      <c r="B506" s="84">
        <v>3</v>
      </c>
      <c r="C506" s="122">
        <v>0.006636025617324132</v>
      </c>
      <c r="D506" s="84" t="s">
        <v>1882</v>
      </c>
      <c r="E506" s="84" t="b">
        <v>0</v>
      </c>
      <c r="F506" s="84" t="b">
        <v>0</v>
      </c>
      <c r="G506" s="84" t="b">
        <v>0</v>
      </c>
    </row>
    <row r="507" spans="1:7" ht="15">
      <c r="A507" s="84" t="s">
        <v>2574</v>
      </c>
      <c r="B507" s="84">
        <v>3</v>
      </c>
      <c r="C507" s="122">
        <v>0.006636025617324132</v>
      </c>
      <c r="D507" s="84" t="s">
        <v>1882</v>
      </c>
      <c r="E507" s="84" t="b">
        <v>0</v>
      </c>
      <c r="F507" s="84" t="b">
        <v>0</v>
      </c>
      <c r="G507" s="84" t="b">
        <v>0</v>
      </c>
    </row>
    <row r="508" spans="1:7" ht="15">
      <c r="A508" s="84" t="s">
        <v>2636</v>
      </c>
      <c r="B508" s="84">
        <v>3</v>
      </c>
      <c r="C508" s="122">
        <v>0.006636025617324132</v>
      </c>
      <c r="D508" s="84" t="s">
        <v>1882</v>
      </c>
      <c r="E508" s="84" t="b">
        <v>0</v>
      </c>
      <c r="F508" s="84" t="b">
        <v>0</v>
      </c>
      <c r="G508" s="84" t="b">
        <v>0</v>
      </c>
    </row>
    <row r="509" spans="1:7" ht="15">
      <c r="A509" s="84" t="s">
        <v>2066</v>
      </c>
      <c r="B509" s="84">
        <v>3</v>
      </c>
      <c r="C509" s="122">
        <v>0.006636025617324132</v>
      </c>
      <c r="D509" s="84" t="s">
        <v>1882</v>
      </c>
      <c r="E509" s="84" t="b">
        <v>0</v>
      </c>
      <c r="F509" s="84" t="b">
        <v>0</v>
      </c>
      <c r="G509" s="84" t="b">
        <v>0</v>
      </c>
    </row>
    <row r="510" spans="1:7" ht="15">
      <c r="A510" s="84" t="s">
        <v>2614</v>
      </c>
      <c r="B510" s="84">
        <v>3</v>
      </c>
      <c r="C510" s="122">
        <v>0.006636025617324132</v>
      </c>
      <c r="D510" s="84" t="s">
        <v>1882</v>
      </c>
      <c r="E510" s="84" t="b">
        <v>0</v>
      </c>
      <c r="F510" s="84" t="b">
        <v>0</v>
      </c>
      <c r="G510" s="84" t="b">
        <v>0</v>
      </c>
    </row>
    <row r="511" spans="1:7" ht="15">
      <c r="A511" s="84" t="s">
        <v>2615</v>
      </c>
      <c r="B511" s="84">
        <v>3</v>
      </c>
      <c r="C511" s="122">
        <v>0.006636025617324132</v>
      </c>
      <c r="D511" s="84" t="s">
        <v>1882</v>
      </c>
      <c r="E511" s="84" t="b">
        <v>0</v>
      </c>
      <c r="F511" s="84" t="b">
        <v>0</v>
      </c>
      <c r="G511" s="84" t="b">
        <v>0</v>
      </c>
    </row>
    <row r="512" spans="1:7" ht="15">
      <c r="A512" s="84" t="s">
        <v>2616</v>
      </c>
      <c r="B512" s="84">
        <v>3</v>
      </c>
      <c r="C512" s="122">
        <v>0.006636025617324132</v>
      </c>
      <c r="D512" s="84" t="s">
        <v>1882</v>
      </c>
      <c r="E512" s="84" t="b">
        <v>0</v>
      </c>
      <c r="F512" s="84" t="b">
        <v>0</v>
      </c>
      <c r="G512" s="84" t="b">
        <v>0</v>
      </c>
    </row>
    <row r="513" spans="1:7" ht="15">
      <c r="A513" s="84" t="s">
        <v>2617</v>
      </c>
      <c r="B513" s="84">
        <v>3</v>
      </c>
      <c r="C513" s="122">
        <v>0.006636025617324132</v>
      </c>
      <c r="D513" s="84" t="s">
        <v>1882</v>
      </c>
      <c r="E513" s="84" t="b">
        <v>0</v>
      </c>
      <c r="F513" s="84" t="b">
        <v>0</v>
      </c>
      <c r="G513" s="84" t="b">
        <v>0</v>
      </c>
    </row>
    <row r="514" spans="1:7" ht="15">
      <c r="A514" s="84" t="s">
        <v>2618</v>
      </c>
      <c r="B514" s="84">
        <v>3</v>
      </c>
      <c r="C514" s="122">
        <v>0.006636025617324132</v>
      </c>
      <c r="D514" s="84" t="s">
        <v>1882</v>
      </c>
      <c r="E514" s="84" t="b">
        <v>0</v>
      </c>
      <c r="F514" s="84" t="b">
        <v>0</v>
      </c>
      <c r="G514" s="84" t="b">
        <v>0</v>
      </c>
    </row>
    <row r="515" spans="1:7" ht="15">
      <c r="A515" s="84" t="s">
        <v>2533</v>
      </c>
      <c r="B515" s="84">
        <v>3</v>
      </c>
      <c r="C515" s="122">
        <v>0.006636025617324132</v>
      </c>
      <c r="D515" s="84" t="s">
        <v>1882</v>
      </c>
      <c r="E515" s="84" t="b">
        <v>0</v>
      </c>
      <c r="F515" s="84" t="b">
        <v>0</v>
      </c>
      <c r="G515" s="84" t="b">
        <v>0</v>
      </c>
    </row>
    <row r="516" spans="1:7" ht="15">
      <c r="A516" s="84" t="s">
        <v>2481</v>
      </c>
      <c r="B516" s="84">
        <v>3</v>
      </c>
      <c r="C516" s="122">
        <v>0.006636025617324132</v>
      </c>
      <c r="D516" s="84" t="s">
        <v>1882</v>
      </c>
      <c r="E516" s="84" t="b">
        <v>0</v>
      </c>
      <c r="F516" s="84" t="b">
        <v>0</v>
      </c>
      <c r="G516" s="84" t="b">
        <v>0</v>
      </c>
    </row>
    <row r="517" spans="1:7" ht="15">
      <c r="A517" s="84" t="s">
        <v>2054</v>
      </c>
      <c r="B517" s="84">
        <v>3</v>
      </c>
      <c r="C517" s="122">
        <v>0.006636025617324132</v>
      </c>
      <c r="D517" s="84" t="s">
        <v>1882</v>
      </c>
      <c r="E517" s="84" t="b">
        <v>0</v>
      </c>
      <c r="F517" s="84" t="b">
        <v>0</v>
      </c>
      <c r="G517" s="84" t="b">
        <v>0</v>
      </c>
    </row>
    <row r="518" spans="1:7" ht="15">
      <c r="A518" s="84" t="s">
        <v>2647</v>
      </c>
      <c r="B518" s="84">
        <v>2</v>
      </c>
      <c r="C518" s="122">
        <v>0.005081074014991018</v>
      </c>
      <c r="D518" s="84" t="s">
        <v>1882</v>
      </c>
      <c r="E518" s="84" t="b">
        <v>0</v>
      </c>
      <c r="F518" s="84" t="b">
        <v>0</v>
      </c>
      <c r="G518" s="84" t="b">
        <v>0</v>
      </c>
    </row>
    <row r="519" spans="1:7" ht="15">
      <c r="A519" s="84" t="s">
        <v>2648</v>
      </c>
      <c r="B519" s="84">
        <v>2</v>
      </c>
      <c r="C519" s="122">
        <v>0.005081074014991018</v>
      </c>
      <c r="D519" s="84" t="s">
        <v>1882</v>
      </c>
      <c r="E519" s="84" t="b">
        <v>0</v>
      </c>
      <c r="F519" s="84" t="b">
        <v>0</v>
      </c>
      <c r="G519" s="84" t="b">
        <v>0</v>
      </c>
    </row>
    <row r="520" spans="1:7" ht="15">
      <c r="A520" s="84" t="s">
        <v>2649</v>
      </c>
      <c r="B520" s="84">
        <v>2</v>
      </c>
      <c r="C520" s="122">
        <v>0.005081074014991018</v>
      </c>
      <c r="D520" s="84" t="s">
        <v>1882</v>
      </c>
      <c r="E520" s="84" t="b">
        <v>0</v>
      </c>
      <c r="F520" s="84" t="b">
        <v>0</v>
      </c>
      <c r="G520" s="84" t="b">
        <v>0</v>
      </c>
    </row>
    <row r="521" spans="1:7" ht="15">
      <c r="A521" s="84" t="s">
        <v>2650</v>
      </c>
      <c r="B521" s="84">
        <v>2</v>
      </c>
      <c r="C521" s="122">
        <v>0.005081074014991018</v>
      </c>
      <c r="D521" s="84" t="s">
        <v>1882</v>
      </c>
      <c r="E521" s="84" t="b">
        <v>0</v>
      </c>
      <c r="F521" s="84" t="b">
        <v>0</v>
      </c>
      <c r="G521" s="84" t="b">
        <v>0</v>
      </c>
    </row>
    <row r="522" spans="1:7" ht="15">
      <c r="A522" s="84" t="s">
        <v>2651</v>
      </c>
      <c r="B522" s="84">
        <v>2</v>
      </c>
      <c r="C522" s="122">
        <v>0.005081074014991018</v>
      </c>
      <c r="D522" s="84" t="s">
        <v>1882</v>
      </c>
      <c r="E522" s="84" t="b">
        <v>0</v>
      </c>
      <c r="F522" s="84" t="b">
        <v>0</v>
      </c>
      <c r="G522" s="84" t="b">
        <v>0</v>
      </c>
    </row>
    <row r="523" spans="1:7" ht="15">
      <c r="A523" s="84" t="s">
        <v>2560</v>
      </c>
      <c r="B523" s="84">
        <v>2</v>
      </c>
      <c r="C523" s="122">
        <v>0.005081074014991018</v>
      </c>
      <c r="D523" s="84" t="s">
        <v>1882</v>
      </c>
      <c r="E523" s="84" t="b">
        <v>0</v>
      </c>
      <c r="F523" s="84" t="b">
        <v>0</v>
      </c>
      <c r="G523" s="84" t="b">
        <v>0</v>
      </c>
    </row>
    <row r="524" spans="1:7" ht="15">
      <c r="A524" s="84" t="s">
        <v>2786</v>
      </c>
      <c r="B524" s="84">
        <v>2</v>
      </c>
      <c r="C524" s="122">
        <v>0.005081074014991018</v>
      </c>
      <c r="D524" s="84" t="s">
        <v>1882</v>
      </c>
      <c r="E524" s="84" t="b">
        <v>0</v>
      </c>
      <c r="F524" s="84" t="b">
        <v>0</v>
      </c>
      <c r="G524" s="84" t="b">
        <v>0</v>
      </c>
    </row>
    <row r="525" spans="1:7" ht="15">
      <c r="A525" s="84" t="s">
        <v>2787</v>
      </c>
      <c r="B525" s="84">
        <v>2</v>
      </c>
      <c r="C525" s="122">
        <v>0.005081074014991018</v>
      </c>
      <c r="D525" s="84" t="s">
        <v>1882</v>
      </c>
      <c r="E525" s="84" t="b">
        <v>0</v>
      </c>
      <c r="F525" s="84" t="b">
        <v>0</v>
      </c>
      <c r="G525" s="84" t="b">
        <v>0</v>
      </c>
    </row>
    <row r="526" spans="1:7" ht="15">
      <c r="A526" s="84" t="s">
        <v>2788</v>
      </c>
      <c r="B526" s="84">
        <v>2</v>
      </c>
      <c r="C526" s="122">
        <v>0.005081074014991018</v>
      </c>
      <c r="D526" s="84" t="s">
        <v>1882</v>
      </c>
      <c r="E526" s="84" t="b">
        <v>1</v>
      </c>
      <c r="F526" s="84" t="b">
        <v>0</v>
      </c>
      <c r="G526" s="84" t="b">
        <v>0</v>
      </c>
    </row>
    <row r="527" spans="1:7" ht="15">
      <c r="A527" s="84" t="s">
        <v>2789</v>
      </c>
      <c r="B527" s="84">
        <v>2</v>
      </c>
      <c r="C527" s="122">
        <v>0.005081074014991018</v>
      </c>
      <c r="D527" s="84" t="s">
        <v>1882</v>
      </c>
      <c r="E527" s="84" t="b">
        <v>0</v>
      </c>
      <c r="F527" s="84" t="b">
        <v>0</v>
      </c>
      <c r="G527" s="84" t="b">
        <v>0</v>
      </c>
    </row>
    <row r="528" spans="1:7" ht="15">
      <c r="A528" s="84" t="s">
        <v>2708</v>
      </c>
      <c r="B528" s="84">
        <v>2</v>
      </c>
      <c r="C528" s="122">
        <v>0.005081074014991018</v>
      </c>
      <c r="D528" s="84" t="s">
        <v>1882</v>
      </c>
      <c r="E528" s="84" t="b">
        <v>0</v>
      </c>
      <c r="F528" s="84" t="b">
        <v>0</v>
      </c>
      <c r="G528" s="84" t="b">
        <v>0</v>
      </c>
    </row>
    <row r="529" spans="1:7" ht="15">
      <c r="A529" s="84" t="s">
        <v>2709</v>
      </c>
      <c r="B529" s="84">
        <v>2</v>
      </c>
      <c r="C529" s="122">
        <v>0.005081074014991018</v>
      </c>
      <c r="D529" s="84" t="s">
        <v>1882</v>
      </c>
      <c r="E529" s="84" t="b">
        <v>0</v>
      </c>
      <c r="F529" s="84" t="b">
        <v>0</v>
      </c>
      <c r="G529" s="84" t="b">
        <v>0</v>
      </c>
    </row>
    <row r="530" spans="1:7" ht="15">
      <c r="A530" s="84" t="s">
        <v>2507</v>
      </c>
      <c r="B530" s="84">
        <v>2</v>
      </c>
      <c r="C530" s="122">
        <v>0.005081074014991018</v>
      </c>
      <c r="D530" s="84" t="s">
        <v>1882</v>
      </c>
      <c r="E530" s="84" t="b">
        <v>0</v>
      </c>
      <c r="F530" s="84" t="b">
        <v>1</v>
      </c>
      <c r="G530" s="84" t="b">
        <v>0</v>
      </c>
    </row>
    <row r="531" spans="1:7" ht="15">
      <c r="A531" s="84" t="s">
        <v>2491</v>
      </c>
      <c r="B531" s="84">
        <v>2</v>
      </c>
      <c r="C531" s="122">
        <v>0.005081074014991018</v>
      </c>
      <c r="D531" s="84" t="s">
        <v>1882</v>
      </c>
      <c r="E531" s="84" t="b">
        <v>0</v>
      </c>
      <c r="F531" s="84" t="b">
        <v>0</v>
      </c>
      <c r="G531" s="84" t="b">
        <v>0</v>
      </c>
    </row>
    <row r="532" spans="1:7" ht="15">
      <c r="A532" s="84" t="s">
        <v>2710</v>
      </c>
      <c r="B532" s="84">
        <v>2</v>
      </c>
      <c r="C532" s="122">
        <v>0.005081074014991018</v>
      </c>
      <c r="D532" s="84" t="s">
        <v>1882</v>
      </c>
      <c r="E532" s="84" t="b">
        <v>0</v>
      </c>
      <c r="F532" s="84" t="b">
        <v>0</v>
      </c>
      <c r="G532" s="84" t="b">
        <v>0</v>
      </c>
    </row>
    <row r="533" spans="1:7" ht="15">
      <c r="A533" s="84" t="s">
        <v>2059</v>
      </c>
      <c r="B533" s="84">
        <v>2</v>
      </c>
      <c r="C533" s="122">
        <v>0.005081074014991018</v>
      </c>
      <c r="D533" s="84" t="s">
        <v>1882</v>
      </c>
      <c r="E533" s="84" t="b">
        <v>0</v>
      </c>
      <c r="F533" s="84" t="b">
        <v>0</v>
      </c>
      <c r="G533" s="84" t="b">
        <v>0</v>
      </c>
    </row>
    <row r="534" spans="1:7" ht="15">
      <c r="A534" s="84" t="s">
        <v>2711</v>
      </c>
      <c r="B534" s="84">
        <v>2</v>
      </c>
      <c r="C534" s="122">
        <v>0.005081074014991018</v>
      </c>
      <c r="D534" s="84" t="s">
        <v>1882</v>
      </c>
      <c r="E534" s="84" t="b">
        <v>0</v>
      </c>
      <c r="F534" s="84" t="b">
        <v>0</v>
      </c>
      <c r="G534" s="84" t="b">
        <v>0</v>
      </c>
    </row>
    <row r="535" spans="1:7" ht="15">
      <c r="A535" s="84" t="s">
        <v>2712</v>
      </c>
      <c r="B535" s="84">
        <v>2</v>
      </c>
      <c r="C535" s="122">
        <v>0.005081074014991018</v>
      </c>
      <c r="D535" s="84" t="s">
        <v>1882</v>
      </c>
      <c r="E535" s="84" t="b">
        <v>1</v>
      </c>
      <c r="F535" s="84" t="b">
        <v>0</v>
      </c>
      <c r="G535" s="84" t="b">
        <v>0</v>
      </c>
    </row>
    <row r="536" spans="1:7" ht="15">
      <c r="A536" s="84" t="s">
        <v>2060</v>
      </c>
      <c r="B536" s="84">
        <v>2</v>
      </c>
      <c r="C536" s="122">
        <v>0.005081074014991018</v>
      </c>
      <c r="D536" s="84" t="s">
        <v>1882</v>
      </c>
      <c r="E536" s="84" t="b">
        <v>0</v>
      </c>
      <c r="F536" s="84" t="b">
        <v>0</v>
      </c>
      <c r="G536" s="84" t="b">
        <v>0</v>
      </c>
    </row>
    <row r="537" spans="1:7" ht="15">
      <c r="A537" s="84" t="s">
        <v>2705</v>
      </c>
      <c r="B537" s="84">
        <v>2</v>
      </c>
      <c r="C537" s="122">
        <v>0.005081074014991018</v>
      </c>
      <c r="D537" s="84" t="s">
        <v>1882</v>
      </c>
      <c r="E537" s="84" t="b">
        <v>0</v>
      </c>
      <c r="F537" s="84" t="b">
        <v>0</v>
      </c>
      <c r="G537" s="84" t="b">
        <v>0</v>
      </c>
    </row>
    <row r="538" spans="1:7" ht="15">
      <c r="A538" s="84" t="s">
        <v>2706</v>
      </c>
      <c r="B538" s="84">
        <v>2</v>
      </c>
      <c r="C538" s="122">
        <v>0.005081074014991018</v>
      </c>
      <c r="D538" s="84" t="s">
        <v>1882</v>
      </c>
      <c r="E538" s="84" t="b">
        <v>0</v>
      </c>
      <c r="F538" s="84" t="b">
        <v>0</v>
      </c>
      <c r="G538" s="84" t="b">
        <v>0</v>
      </c>
    </row>
    <row r="539" spans="1:7" ht="15">
      <c r="A539" s="84" t="s">
        <v>2707</v>
      </c>
      <c r="B539" s="84">
        <v>2</v>
      </c>
      <c r="C539" s="122">
        <v>0.005081074014991018</v>
      </c>
      <c r="D539" s="84" t="s">
        <v>1882</v>
      </c>
      <c r="E539" s="84" t="b">
        <v>0</v>
      </c>
      <c r="F539" s="84" t="b">
        <v>0</v>
      </c>
      <c r="G539" s="84" t="b">
        <v>0</v>
      </c>
    </row>
    <row r="540" spans="1:7" ht="15">
      <c r="A540" s="84" t="s">
        <v>2806</v>
      </c>
      <c r="B540" s="84">
        <v>2</v>
      </c>
      <c r="C540" s="122">
        <v>0.005081074014991018</v>
      </c>
      <c r="D540" s="84" t="s">
        <v>1882</v>
      </c>
      <c r="E540" s="84" t="b">
        <v>0</v>
      </c>
      <c r="F540" s="84" t="b">
        <v>0</v>
      </c>
      <c r="G540" s="84" t="b">
        <v>0</v>
      </c>
    </row>
    <row r="541" spans="1:7" ht="15">
      <c r="A541" s="84" t="s">
        <v>2790</v>
      </c>
      <c r="B541" s="84">
        <v>2</v>
      </c>
      <c r="C541" s="122">
        <v>0.005081074014991018</v>
      </c>
      <c r="D541" s="84" t="s">
        <v>1882</v>
      </c>
      <c r="E541" s="84" t="b">
        <v>0</v>
      </c>
      <c r="F541" s="84" t="b">
        <v>0</v>
      </c>
      <c r="G541" s="84" t="b">
        <v>0</v>
      </c>
    </row>
    <row r="542" spans="1:7" ht="15">
      <c r="A542" s="84" t="s">
        <v>2791</v>
      </c>
      <c r="B542" s="84">
        <v>2</v>
      </c>
      <c r="C542" s="122">
        <v>0.005081074014991018</v>
      </c>
      <c r="D542" s="84" t="s">
        <v>1882</v>
      </c>
      <c r="E542" s="84" t="b">
        <v>0</v>
      </c>
      <c r="F542" s="84" t="b">
        <v>0</v>
      </c>
      <c r="G542" s="84" t="b">
        <v>0</v>
      </c>
    </row>
    <row r="543" spans="1:7" ht="15">
      <c r="A543" s="84" t="s">
        <v>2792</v>
      </c>
      <c r="B543" s="84">
        <v>2</v>
      </c>
      <c r="C543" s="122">
        <v>0.005081074014991018</v>
      </c>
      <c r="D543" s="84" t="s">
        <v>1882</v>
      </c>
      <c r="E543" s="84" t="b">
        <v>0</v>
      </c>
      <c r="F543" s="84" t="b">
        <v>0</v>
      </c>
      <c r="G543" s="84" t="b">
        <v>0</v>
      </c>
    </row>
    <row r="544" spans="1:7" ht="15">
      <c r="A544" s="84" t="s">
        <v>2793</v>
      </c>
      <c r="B544" s="84">
        <v>2</v>
      </c>
      <c r="C544" s="122">
        <v>0.005081074014991018</v>
      </c>
      <c r="D544" s="84" t="s">
        <v>1882</v>
      </c>
      <c r="E544" s="84" t="b">
        <v>0</v>
      </c>
      <c r="F544" s="84" t="b">
        <v>0</v>
      </c>
      <c r="G544" s="84" t="b">
        <v>0</v>
      </c>
    </row>
    <row r="545" spans="1:7" ht="15">
      <c r="A545" s="84" t="s">
        <v>2794</v>
      </c>
      <c r="B545" s="84">
        <v>2</v>
      </c>
      <c r="C545" s="122">
        <v>0.005081074014991018</v>
      </c>
      <c r="D545" s="84" t="s">
        <v>1882</v>
      </c>
      <c r="E545" s="84" t="b">
        <v>0</v>
      </c>
      <c r="F545" s="84" t="b">
        <v>0</v>
      </c>
      <c r="G545" s="84" t="b">
        <v>0</v>
      </c>
    </row>
    <row r="546" spans="1:7" ht="15">
      <c r="A546" s="84" t="s">
        <v>2479</v>
      </c>
      <c r="B546" s="84">
        <v>2</v>
      </c>
      <c r="C546" s="122">
        <v>0.005081074014991018</v>
      </c>
      <c r="D546" s="84" t="s">
        <v>1882</v>
      </c>
      <c r="E546" s="84" t="b">
        <v>0</v>
      </c>
      <c r="F546" s="84" t="b">
        <v>0</v>
      </c>
      <c r="G546" s="84" t="b">
        <v>0</v>
      </c>
    </row>
    <row r="547" spans="1:7" ht="15">
      <c r="A547" s="84" t="s">
        <v>2795</v>
      </c>
      <c r="B547" s="84">
        <v>2</v>
      </c>
      <c r="C547" s="122">
        <v>0.005081074014991018</v>
      </c>
      <c r="D547" s="84" t="s">
        <v>1882</v>
      </c>
      <c r="E547" s="84" t="b">
        <v>0</v>
      </c>
      <c r="F547" s="84" t="b">
        <v>0</v>
      </c>
      <c r="G547" s="84" t="b">
        <v>0</v>
      </c>
    </row>
    <row r="548" spans="1:7" ht="15">
      <c r="A548" s="84" t="s">
        <v>2047</v>
      </c>
      <c r="B548" s="84">
        <v>2</v>
      </c>
      <c r="C548" s="122">
        <v>0.005081074014991018</v>
      </c>
      <c r="D548" s="84" t="s">
        <v>1882</v>
      </c>
      <c r="E548" s="84" t="b">
        <v>0</v>
      </c>
      <c r="F548" s="84" t="b">
        <v>0</v>
      </c>
      <c r="G548" s="84" t="b">
        <v>0</v>
      </c>
    </row>
    <row r="549" spans="1:7" ht="15">
      <c r="A549" s="84" t="s">
        <v>2473</v>
      </c>
      <c r="B549" s="84">
        <v>2</v>
      </c>
      <c r="C549" s="122">
        <v>0.005081074014991018</v>
      </c>
      <c r="D549" s="84" t="s">
        <v>1882</v>
      </c>
      <c r="E549" s="84" t="b">
        <v>0</v>
      </c>
      <c r="F549" s="84" t="b">
        <v>0</v>
      </c>
      <c r="G549" s="84" t="b">
        <v>0</v>
      </c>
    </row>
    <row r="550" spans="1:7" ht="15">
      <c r="A550" s="84" t="s">
        <v>2586</v>
      </c>
      <c r="B550" s="84">
        <v>2</v>
      </c>
      <c r="C550" s="122">
        <v>0.005081074014991018</v>
      </c>
      <c r="D550" s="84" t="s">
        <v>1882</v>
      </c>
      <c r="E550" s="84" t="b">
        <v>0</v>
      </c>
      <c r="F550" s="84" t="b">
        <v>0</v>
      </c>
      <c r="G550" s="84" t="b">
        <v>0</v>
      </c>
    </row>
    <row r="551" spans="1:7" ht="15">
      <c r="A551" s="84" t="s">
        <v>2464</v>
      </c>
      <c r="B551" s="84">
        <v>2</v>
      </c>
      <c r="C551" s="122">
        <v>0.005081074014991018</v>
      </c>
      <c r="D551" s="84" t="s">
        <v>1882</v>
      </c>
      <c r="E551" s="84" t="b">
        <v>0</v>
      </c>
      <c r="F551" s="84" t="b">
        <v>0</v>
      </c>
      <c r="G551" s="84" t="b">
        <v>0</v>
      </c>
    </row>
    <row r="552" spans="1:7" ht="15">
      <c r="A552" s="84" t="s">
        <v>2587</v>
      </c>
      <c r="B552" s="84">
        <v>2</v>
      </c>
      <c r="C552" s="122">
        <v>0.005081074014991018</v>
      </c>
      <c r="D552" s="84" t="s">
        <v>1882</v>
      </c>
      <c r="E552" s="84" t="b">
        <v>0</v>
      </c>
      <c r="F552" s="84" t="b">
        <v>0</v>
      </c>
      <c r="G552" s="84" t="b">
        <v>0</v>
      </c>
    </row>
    <row r="553" spans="1:7" ht="15">
      <c r="A553" s="84" t="s">
        <v>2588</v>
      </c>
      <c r="B553" s="84">
        <v>2</v>
      </c>
      <c r="C553" s="122">
        <v>0.005081074014991018</v>
      </c>
      <c r="D553" s="84" t="s">
        <v>1882</v>
      </c>
      <c r="E553" s="84" t="b">
        <v>0</v>
      </c>
      <c r="F553" s="84" t="b">
        <v>0</v>
      </c>
      <c r="G553" s="84" t="b">
        <v>0</v>
      </c>
    </row>
    <row r="554" spans="1:7" ht="15">
      <c r="A554" s="84" t="s">
        <v>291</v>
      </c>
      <c r="B554" s="84">
        <v>2</v>
      </c>
      <c r="C554" s="122">
        <v>0.005081074014991018</v>
      </c>
      <c r="D554" s="84" t="s">
        <v>1882</v>
      </c>
      <c r="E554" s="84" t="b">
        <v>0</v>
      </c>
      <c r="F554" s="84" t="b">
        <v>0</v>
      </c>
      <c r="G554" s="84" t="b">
        <v>0</v>
      </c>
    </row>
    <row r="555" spans="1:7" ht="15">
      <c r="A555" s="84" t="s">
        <v>2589</v>
      </c>
      <c r="B555" s="84">
        <v>2</v>
      </c>
      <c r="C555" s="122">
        <v>0.005081074014991018</v>
      </c>
      <c r="D555" s="84" t="s">
        <v>1882</v>
      </c>
      <c r="E555" s="84" t="b">
        <v>0</v>
      </c>
      <c r="F555" s="84" t="b">
        <v>0</v>
      </c>
      <c r="G555" s="84" t="b">
        <v>0</v>
      </c>
    </row>
    <row r="556" spans="1:7" ht="15">
      <c r="A556" s="84" t="s">
        <v>2714</v>
      </c>
      <c r="B556" s="84">
        <v>2</v>
      </c>
      <c r="C556" s="122">
        <v>0.005081074014991018</v>
      </c>
      <c r="D556" s="84" t="s">
        <v>1882</v>
      </c>
      <c r="E556" s="84" t="b">
        <v>0</v>
      </c>
      <c r="F556" s="84" t="b">
        <v>0</v>
      </c>
      <c r="G556" s="84" t="b">
        <v>0</v>
      </c>
    </row>
    <row r="557" spans="1:7" ht="15">
      <c r="A557" s="84" t="s">
        <v>2715</v>
      </c>
      <c r="B557" s="84">
        <v>2</v>
      </c>
      <c r="C557" s="122">
        <v>0.005081074014991018</v>
      </c>
      <c r="D557" s="84" t="s">
        <v>1882</v>
      </c>
      <c r="E557" s="84" t="b">
        <v>0</v>
      </c>
      <c r="F557" s="84" t="b">
        <v>0</v>
      </c>
      <c r="G557" s="84" t="b">
        <v>0</v>
      </c>
    </row>
    <row r="558" spans="1:7" ht="15">
      <c r="A558" s="84" t="s">
        <v>2716</v>
      </c>
      <c r="B558" s="84">
        <v>2</v>
      </c>
      <c r="C558" s="122">
        <v>0.005081074014991018</v>
      </c>
      <c r="D558" s="84" t="s">
        <v>1882</v>
      </c>
      <c r="E558" s="84" t="b">
        <v>0</v>
      </c>
      <c r="F558" s="84" t="b">
        <v>0</v>
      </c>
      <c r="G558" s="84" t="b">
        <v>0</v>
      </c>
    </row>
    <row r="559" spans="1:7" ht="15">
      <c r="A559" s="84" t="s">
        <v>2717</v>
      </c>
      <c r="B559" s="84">
        <v>2</v>
      </c>
      <c r="C559" s="122">
        <v>0.005081074014991018</v>
      </c>
      <c r="D559" s="84" t="s">
        <v>1882</v>
      </c>
      <c r="E559" s="84" t="b">
        <v>0</v>
      </c>
      <c r="F559" s="84" t="b">
        <v>0</v>
      </c>
      <c r="G559" s="84" t="b">
        <v>0</v>
      </c>
    </row>
    <row r="560" spans="1:7" ht="15">
      <c r="A560" s="84" t="s">
        <v>2718</v>
      </c>
      <c r="B560" s="84">
        <v>2</v>
      </c>
      <c r="C560" s="122">
        <v>0.005081074014991018</v>
      </c>
      <c r="D560" s="84" t="s">
        <v>1882</v>
      </c>
      <c r="E560" s="84" t="b">
        <v>0</v>
      </c>
      <c r="F560" s="84" t="b">
        <v>0</v>
      </c>
      <c r="G560" s="84" t="b">
        <v>0</v>
      </c>
    </row>
    <row r="561" spans="1:7" ht="15">
      <c r="A561" s="84" t="s">
        <v>2805</v>
      </c>
      <c r="B561" s="84">
        <v>2</v>
      </c>
      <c r="C561" s="122">
        <v>0.005081074014991018</v>
      </c>
      <c r="D561" s="84" t="s">
        <v>1882</v>
      </c>
      <c r="E561" s="84" t="b">
        <v>0</v>
      </c>
      <c r="F561" s="84" t="b">
        <v>0</v>
      </c>
      <c r="G561" s="84" t="b">
        <v>0</v>
      </c>
    </row>
    <row r="562" spans="1:7" ht="15">
      <c r="A562" s="84" t="s">
        <v>2482</v>
      </c>
      <c r="B562" s="84">
        <v>2</v>
      </c>
      <c r="C562" s="122">
        <v>0.005081074014991018</v>
      </c>
      <c r="D562" s="84" t="s">
        <v>1882</v>
      </c>
      <c r="E562" s="84" t="b">
        <v>0</v>
      </c>
      <c r="F562" s="84" t="b">
        <v>0</v>
      </c>
      <c r="G562" s="84" t="b">
        <v>0</v>
      </c>
    </row>
    <row r="563" spans="1:7" ht="15">
      <c r="A563" s="84" t="s">
        <v>2654</v>
      </c>
      <c r="B563" s="84">
        <v>2</v>
      </c>
      <c r="C563" s="122">
        <v>0.005081074014991018</v>
      </c>
      <c r="D563" s="84" t="s">
        <v>1882</v>
      </c>
      <c r="E563" s="84" t="b">
        <v>0</v>
      </c>
      <c r="F563" s="84" t="b">
        <v>0</v>
      </c>
      <c r="G563" s="84" t="b">
        <v>0</v>
      </c>
    </row>
    <row r="564" spans="1:7" ht="15">
      <c r="A564" s="84" t="s">
        <v>256</v>
      </c>
      <c r="B564" s="84">
        <v>2</v>
      </c>
      <c r="C564" s="122">
        <v>0.005081074014991018</v>
      </c>
      <c r="D564" s="84" t="s">
        <v>1882</v>
      </c>
      <c r="E564" s="84" t="b">
        <v>0</v>
      </c>
      <c r="F564" s="84" t="b">
        <v>0</v>
      </c>
      <c r="G564" s="84" t="b">
        <v>0</v>
      </c>
    </row>
    <row r="565" spans="1:7" ht="15">
      <c r="A565" s="84" t="s">
        <v>2713</v>
      </c>
      <c r="B565" s="84">
        <v>2</v>
      </c>
      <c r="C565" s="122">
        <v>0.005081074014991018</v>
      </c>
      <c r="D565" s="84" t="s">
        <v>1882</v>
      </c>
      <c r="E565" s="84" t="b">
        <v>0</v>
      </c>
      <c r="F565" s="84" t="b">
        <v>0</v>
      </c>
      <c r="G565" s="84" t="b">
        <v>0</v>
      </c>
    </row>
    <row r="566" spans="1:7" ht="15">
      <c r="A566" s="84" t="s">
        <v>256</v>
      </c>
      <c r="B566" s="84">
        <v>29</v>
      </c>
      <c r="C566" s="122">
        <v>0.004941844131173379</v>
      </c>
      <c r="D566" s="84" t="s">
        <v>1883</v>
      </c>
      <c r="E566" s="84" t="b">
        <v>0</v>
      </c>
      <c r="F566" s="84" t="b">
        <v>0</v>
      </c>
      <c r="G566" s="84" t="b">
        <v>0</v>
      </c>
    </row>
    <row r="567" spans="1:7" ht="15">
      <c r="A567" s="84" t="s">
        <v>630</v>
      </c>
      <c r="B567" s="84">
        <v>26</v>
      </c>
      <c r="C567" s="122">
        <v>0.004961317283313328</v>
      </c>
      <c r="D567" s="84" t="s">
        <v>1883</v>
      </c>
      <c r="E567" s="84" t="b">
        <v>0</v>
      </c>
      <c r="F567" s="84" t="b">
        <v>0</v>
      </c>
      <c r="G567" s="84" t="b">
        <v>0</v>
      </c>
    </row>
    <row r="568" spans="1:7" ht="15">
      <c r="A568" s="84" t="s">
        <v>2054</v>
      </c>
      <c r="B568" s="84">
        <v>26</v>
      </c>
      <c r="C568" s="122">
        <v>0.011788449908702148</v>
      </c>
      <c r="D568" s="84" t="s">
        <v>1883</v>
      </c>
      <c r="E568" s="84" t="b">
        <v>0</v>
      </c>
      <c r="F568" s="84" t="b">
        <v>0</v>
      </c>
      <c r="G568" s="84" t="b">
        <v>0</v>
      </c>
    </row>
    <row r="569" spans="1:7" ht="15">
      <c r="A569" s="84" t="s">
        <v>637</v>
      </c>
      <c r="B569" s="84">
        <v>23</v>
      </c>
      <c r="C569" s="122">
        <v>0.005913946980244394</v>
      </c>
      <c r="D569" s="84" t="s">
        <v>1883</v>
      </c>
      <c r="E569" s="84" t="b">
        <v>0</v>
      </c>
      <c r="F569" s="84" t="b">
        <v>0</v>
      </c>
      <c r="G569" s="84" t="b">
        <v>0</v>
      </c>
    </row>
    <row r="570" spans="1:7" ht="15">
      <c r="A570" s="84" t="s">
        <v>2055</v>
      </c>
      <c r="B570" s="84">
        <v>21</v>
      </c>
      <c r="C570" s="122">
        <v>0.008832887741548123</v>
      </c>
      <c r="D570" s="84" t="s">
        <v>1883</v>
      </c>
      <c r="E570" s="84" t="b">
        <v>0</v>
      </c>
      <c r="F570" s="84" t="b">
        <v>0</v>
      </c>
      <c r="G570" s="84" t="b">
        <v>0</v>
      </c>
    </row>
    <row r="571" spans="1:7" ht="15">
      <c r="A571" s="84" t="s">
        <v>2056</v>
      </c>
      <c r="B571" s="84">
        <v>17</v>
      </c>
      <c r="C571" s="122">
        <v>0.007150432933634194</v>
      </c>
      <c r="D571" s="84" t="s">
        <v>1883</v>
      </c>
      <c r="E571" s="84" t="b">
        <v>0</v>
      </c>
      <c r="F571" s="84" t="b">
        <v>0</v>
      </c>
      <c r="G571" s="84" t="b">
        <v>0</v>
      </c>
    </row>
    <row r="572" spans="1:7" ht="15">
      <c r="A572" s="84" t="s">
        <v>2057</v>
      </c>
      <c r="B572" s="84">
        <v>16</v>
      </c>
      <c r="C572" s="122">
        <v>0.00781291088440974</v>
      </c>
      <c r="D572" s="84" t="s">
        <v>1883</v>
      </c>
      <c r="E572" s="84" t="b">
        <v>0</v>
      </c>
      <c r="F572" s="84" t="b">
        <v>0</v>
      </c>
      <c r="G572" s="84" t="b">
        <v>0</v>
      </c>
    </row>
    <row r="573" spans="1:7" ht="15">
      <c r="A573" s="84" t="s">
        <v>2058</v>
      </c>
      <c r="B573" s="84">
        <v>13</v>
      </c>
      <c r="C573" s="122">
        <v>0.007354120588894218</v>
      </c>
      <c r="D573" s="84" t="s">
        <v>1883</v>
      </c>
      <c r="E573" s="84" t="b">
        <v>0</v>
      </c>
      <c r="F573" s="84" t="b">
        <v>0</v>
      </c>
      <c r="G573" s="84" t="b">
        <v>0</v>
      </c>
    </row>
    <row r="574" spans="1:7" ht="15">
      <c r="A574" s="84" t="s">
        <v>2059</v>
      </c>
      <c r="B574" s="84">
        <v>13</v>
      </c>
      <c r="C574" s="122">
        <v>0.009939563873175232</v>
      </c>
      <c r="D574" s="84" t="s">
        <v>1883</v>
      </c>
      <c r="E574" s="84" t="b">
        <v>0</v>
      </c>
      <c r="F574" s="84" t="b">
        <v>0</v>
      </c>
      <c r="G574" s="84" t="b">
        <v>0</v>
      </c>
    </row>
    <row r="575" spans="1:7" ht="15">
      <c r="A575" s="84" t="s">
        <v>2060</v>
      </c>
      <c r="B575" s="84">
        <v>11</v>
      </c>
      <c r="C575" s="122">
        <v>0.007216562176832465</v>
      </c>
      <c r="D575" s="84" t="s">
        <v>1883</v>
      </c>
      <c r="E575" s="84" t="b">
        <v>0</v>
      </c>
      <c r="F575" s="84" t="b">
        <v>0</v>
      </c>
      <c r="G575" s="84" t="b">
        <v>0</v>
      </c>
    </row>
    <row r="576" spans="1:7" ht="15">
      <c r="A576" s="84" t="s">
        <v>2467</v>
      </c>
      <c r="B576" s="84">
        <v>10</v>
      </c>
      <c r="C576" s="122">
        <v>0.007645818363980947</v>
      </c>
      <c r="D576" s="84" t="s">
        <v>1883</v>
      </c>
      <c r="E576" s="84" t="b">
        <v>0</v>
      </c>
      <c r="F576" s="84" t="b">
        <v>0</v>
      </c>
      <c r="G576" s="84" t="b">
        <v>0</v>
      </c>
    </row>
    <row r="577" spans="1:7" ht="15">
      <c r="A577" s="84" t="s">
        <v>2464</v>
      </c>
      <c r="B577" s="84">
        <v>10</v>
      </c>
      <c r="C577" s="122">
        <v>0.007075986601083374</v>
      </c>
      <c r="D577" s="84" t="s">
        <v>1883</v>
      </c>
      <c r="E577" s="84" t="b">
        <v>0</v>
      </c>
      <c r="F577" s="84" t="b">
        <v>0</v>
      </c>
      <c r="G577" s="84" t="b">
        <v>0</v>
      </c>
    </row>
    <row r="578" spans="1:7" ht="15">
      <c r="A578" s="84" t="s">
        <v>2468</v>
      </c>
      <c r="B578" s="84">
        <v>10</v>
      </c>
      <c r="C578" s="122">
        <v>0.007075986601083374</v>
      </c>
      <c r="D578" s="84" t="s">
        <v>1883</v>
      </c>
      <c r="E578" s="84" t="b">
        <v>0</v>
      </c>
      <c r="F578" s="84" t="b">
        <v>0</v>
      </c>
      <c r="G578" s="84" t="b">
        <v>0</v>
      </c>
    </row>
    <row r="579" spans="1:7" ht="15">
      <c r="A579" s="84" t="s">
        <v>2465</v>
      </c>
      <c r="B579" s="84">
        <v>9</v>
      </c>
      <c r="C579" s="122">
        <v>0.007454552470330588</v>
      </c>
      <c r="D579" s="84" t="s">
        <v>1883</v>
      </c>
      <c r="E579" s="84" t="b">
        <v>0</v>
      </c>
      <c r="F579" s="84" t="b">
        <v>0</v>
      </c>
      <c r="G579" s="84" t="b">
        <v>0</v>
      </c>
    </row>
    <row r="580" spans="1:7" ht="15">
      <c r="A580" s="84" t="s">
        <v>2474</v>
      </c>
      <c r="B580" s="84">
        <v>9</v>
      </c>
      <c r="C580" s="122">
        <v>0.006881236527582853</v>
      </c>
      <c r="D580" s="84" t="s">
        <v>1883</v>
      </c>
      <c r="E580" s="84" t="b">
        <v>0</v>
      </c>
      <c r="F580" s="84" t="b">
        <v>0</v>
      </c>
      <c r="G580" s="84" t="b">
        <v>0</v>
      </c>
    </row>
    <row r="581" spans="1:7" ht="15">
      <c r="A581" s="84" t="s">
        <v>2478</v>
      </c>
      <c r="B581" s="84">
        <v>8</v>
      </c>
      <c r="C581" s="122">
        <v>0.006626268862516079</v>
      </c>
      <c r="D581" s="84" t="s">
        <v>1883</v>
      </c>
      <c r="E581" s="84" t="b">
        <v>0</v>
      </c>
      <c r="F581" s="84" t="b">
        <v>0</v>
      </c>
      <c r="G581" s="84" t="b">
        <v>0</v>
      </c>
    </row>
    <row r="582" spans="1:7" ht="15">
      <c r="A582" s="84" t="s">
        <v>2473</v>
      </c>
      <c r="B582" s="84">
        <v>7</v>
      </c>
      <c r="C582" s="122">
        <v>0.006303519039064965</v>
      </c>
      <c r="D582" s="84" t="s">
        <v>1883</v>
      </c>
      <c r="E582" s="84" t="b">
        <v>0</v>
      </c>
      <c r="F582" s="84" t="b">
        <v>0</v>
      </c>
      <c r="G582" s="84" t="b">
        <v>0</v>
      </c>
    </row>
    <row r="583" spans="1:7" ht="15">
      <c r="A583" s="84" t="s">
        <v>2480</v>
      </c>
      <c r="B583" s="84">
        <v>7</v>
      </c>
      <c r="C583" s="122">
        <v>0.006303519039064965</v>
      </c>
      <c r="D583" s="84" t="s">
        <v>1883</v>
      </c>
      <c r="E583" s="84" t="b">
        <v>0</v>
      </c>
      <c r="F583" s="84" t="b">
        <v>0</v>
      </c>
      <c r="G583" s="84" t="b">
        <v>0</v>
      </c>
    </row>
    <row r="584" spans="1:7" ht="15">
      <c r="A584" s="84" t="s">
        <v>2469</v>
      </c>
      <c r="B584" s="84">
        <v>7</v>
      </c>
      <c r="C584" s="122">
        <v>0.006303519039064965</v>
      </c>
      <c r="D584" s="84" t="s">
        <v>1883</v>
      </c>
      <c r="E584" s="84" t="b">
        <v>0</v>
      </c>
      <c r="F584" s="84" t="b">
        <v>0</v>
      </c>
      <c r="G584" s="84" t="b">
        <v>0</v>
      </c>
    </row>
    <row r="585" spans="1:7" ht="15">
      <c r="A585" s="84" t="s">
        <v>2050</v>
      </c>
      <c r="B585" s="84">
        <v>7</v>
      </c>
      <c r="C585" s="122">
        <v>0.006887114963615765</v>
      </c>
      <c r="D585" s="84" t="s">
        <v>1883</v>
      </c>
      <c r="E585" s="84" t="b">
        <v>0</v>
      </c>
      <c r="F585" s="84" t="b">
        <v>0</v>
      </c>
      <c r="G585" s="84" t="b">
        <v>0</v>
      </c>
    </row>
    <row r="586" spans="1:7" ht="15">
      <c r="A586" s="84" t="s">
        <v>2466</v>
      </c>
      <c r="B586" s="84">
        <v>7</v>
      </c>
      <c r="C586" s="122">
        <v>0.006887114963615765</v>
      </c>
      <c r="D586" s="84" t="s">
        <v>1883</v>
      </c>
      <c r="E586" s="84" t="b">
        <v>0</v>
      </c>
      <c r="F586" s="84" t="b">
        <v>0</v>
      </c>
      <c r="G586" s="84" t="b">
        <v>0</v>
      </c>
    </row>
    <row r="587" spans="1:7" ht="15">
      <c r="A587" s="84" t="s">
        <v>2486</v>
      </c>
      <c r="B587" s="84">
        <v>7</v>
      </c>
      <c r="C587" s="122">
        <v>0.006303519039064965</v>
      </c>
      <c r="D587" s="84" t="s">
        <v>1883</v>
      </c>
      <c r="E587" s="84" t="b">
        <v>0</v>
      </c>
      <c r="F587" s="84" t="b">
        <v>0</v>
      </c>
      <c r="G587" s="84" t="b">
        <v>0</v>
      </c>
    </row>
    <row r="588" spans="1:7" ht="15">
      <c r="A588" s="84" t="s">
        <v>2489</v>
      </c>
      <c r="B588" s="84">
        <v>6</v>
      </c>
      <c r="C588" s="122">
        <v>0.005903241397384942</v>
      </c>
      <c r="D588" s="84" t="s">
        <v>1883</v>
      </c>
      <c r="E588" s="84" t="b">
        <v>0</v>
      </c>
      <c r="F588" s="84" t="b">
        <v>0</v>
      </c>
      <c r="G588" s="84" t="b">
        <v>0</v>
      </c>
    </row>
    <row r="589" spans="1:7" ht="15">
      <c r="A589" s="84" t="s">
        <v>2490</v>
      </c>
      <c r="B589" s="84">
        <v>6</v>
      </c>
      <c r="C589" s="122">
        <v>0.005903241397384942</v>
      </c>
      <c r="D589" s="84" t="s">
        <v>1883</v>
      </c>
      <c r="E589" s="84" t="b">
        <v>0</v>
      </c>
      <c r="F589" s="84" t="b">
        <v>0</v>
      </c>
      <c r="G589" s="84" t="b">
        <v>0</v>
      </c>
    </row>
    <row r="590" spans="1:7" ht="15">
      <c r="A590" s="84" t="s">
        <v>2479</v>
      </c>
      <c r="B590" s="84">
        <v>6</v>
      </c>
      <c r="C590" s="122">
        <v>0.005903241397384942</v>
      </c>
      <c r="D590" s="84" t="s">
        <v>1883</v>
      </c>
      <c r="E590" s="84" t="b">
        <v>0</v>
      </c>
      <c r="F590" s="84" t="b">
        <v>0</v>
      </c>
      <c r="G590" s="84" t="b">
        <v>0</v>
      </c>
    </row>
    <row r="591" spans="1:7" ht="15">
      <c r="A591" s="84" t="s">
        <v>2492</v>
      </c>
      <c r="B591" s="84">
        <v>6</v>
      </c>
      <c r="C591" s="122">
        <v>0.005903241397384942</v>
      </c>
      <c r="D591" s="84" t="s">
        <v>1883</v>
      </c>
      <c r="E591" s="84" t="b">
        <v>0</v>
      </c>
      <c r="F591" s="84" t="b">
        <v>0</v>
      </c>
      <c r="G591" s="84" t="b">
        <v>0</v>
      </c>
    </row>
    <row r="592" spans="1:7" ht="15">
      <c r="A592" s="84" t="s">
        <v>2487</v>
      </c>
      <c r="B592" s="84">
        <v>6</v>
      </c>
      <c r="C592" s="122">
        <v>0.005903241397384942</v>
      </c>
      <c r="D592" s="84" t="s">
        <v>1883</v>
      </c>
      <c r="E592" s="84" t="b">
        <v>0</v>
      </c>
      <c r="F592" s="84" t="b">
        <v>0</v>
      </c>
      <c r="G592" s="84" t="b">
        <v>0</v>
      </c>
    </row>
    <row r="593" spans="1:7" ht="15">
      <c r="A593" s="84" t="s">
        <v>2482</v>
      </c>
      <c r="B593" s="84">
        <v>6</v>
      </c>
      <c r="C593" s="122">
        <v>0.005903241397384942</v>
      </c>
      <c r="D593" s="84" t="s">
        <v>1883</v>
      </c>
      <c r="E593" s="84" t="b">
        <v>0</v>
      </c>
      <c r="F593" s="84" t="b">
        <v>0</v>
      </c>
      <c r="G593" s="84" t="b">
        <v>0</v>
      </c>
    </row>
    <row r="594" spans="1:7" ht="15">
      <c r="A594" s="84" t="s">
        <v>2485</v>
      </c>
      <c r="B594" s="84">
        <v>6</v>
      </c>
      <c r="C594" s="122">
        <v>0.005903241397384942</v>
      </c>
      <c r="D594" s="84" t="s">
        <v>1883</v>
      </c>
      <c r="E594" s="84" t="b">
        <v>0</v>
      </c>
      <c r="F594" s="84" t="b">
        <v>0</v>
      </c>
      <c r="G594" s="84" t="b">
        <v>0</v>
      </c>
    </row>
    <row r="595" spans="1:7" ht="15">
      <c r="A595" s="84" t="s">
        <v>2506</v>
      </c>
      <c r="B595" s="84">
        <v>5</v>
      </c>
      <c r="C595" s="122">
        <v>0.0054124017417869</v>
      </c>
      <c r="D595" s="84" t="s">
        <v>1883</v>
      </c>
      <c r="E595" s="84" t="b">
        <v>0</v>
      </c>
      <c r="F595" s="84" t="b">
        <v>0</v>
      </c>
      <c r="G595" s="84" t="b">
        <v>0</v>
      </c>
    </row>
    <row r="596" spans="1:7" ht="15">
      <c r="A596" s="84" t="s">
        <v>2495</v>
      </c>
      <c r="B596" s="84">
        <v>5</v>
      </c>
      <c r="C596" s="122">
        <v>0.0054124017417869</v>
      </c>
      <c r="D596" s="84" t="s">
        <v>1883</v>
      </c>
      <c r="E596" s="84" t="b">
        <v>0</v>
      </c>
      <c r="F596" s="84" t="b">
        <v>0</v>
      </c>
      <c r="G596" s="84" t="b">
        <v>0</v>
      </c>
    </row>
    <row r="597" spans="1:7" ht="15">
      <c r="A597" s="84" t="s">
        <v>2515</v>
      </c>
      <c r="B597" s="84">
        <v>5</v>
      </c>
      <c r="C597" s="122">
        <v>0.0054124017417869</v>
      </c>
      <c r="D597" s="84" t="s">
        <v>1883</v>
      </c>
      <c r="E597" s="84" t="b">
        <v>0</v>
      </c>
      <c r="F597" s="84" t="b">
        <v>0</v>
      </c>
      <c r="G597" s="84" t="b">
        <v>0</v>
      </c>
    </row>
    <row r="598" spans="1:7" ht="15">
      <c r="A598" s="84" t="s">
        <v>1983</v>
      </c>
      <c r="B598" s="84">
        <v>5</v>
      </c>
      <c r="C598" s="122">
        <v>0.0054124017417869</v>
      </c>
      <c r="D598" s="84" t="s">
        <v>1883</v>
      </c>
      <c r="E598" s="84" t="b">
        <v>0</v>
      </c>
      <c r="F598" s="84" t="b">
        <v>0</v>
      </c>
      <c r="G598" s="84" t="b">
        <v>0</v>
      </c>
    </row>
    <row r="599" spans="1:7" ht="15">
      <c r="A599" s="84" t="s">
        <v>2511</v>
      </c>
      <c r="B599" s="84">
        <v>5</v>
      </c>
      <c r="C599" s="122">
        <v>0.0054124017417869</v>
      </c>
      <c r="D599" s="84" t="s">
        <v>1883</v>
      </c>
      <c r="E599" s="84" t="b">
        <v>0</v>
      </c>
      <c r="F599" s="84" t="b">
        <v>0</v>
      </c>
      <c r="G599" s="84" t="b">
        <v>0</v>
      </c>
    </row>
    <row r="600" spans="1:7" ht="15">
      <c r="A600" s="84" t="s">
        <v>2514</v>
      </c>
      <c r="B600" s="84">
        <v>5</v>
      </c>
      <c r="C600" s="122">
        <v>0.006793776272399331</v>
      </c>
      <c r="D600" s="84" t="s">
        <v>1883</v>
      </c>
      <c r="E600" s="84" t="b">
        <v>0</v>
      </c>
      <c r="F600" s="84" t="b">
        <v>0</v>
      </c>
      <c r="G600" s="84" t="b">
        <v>0</v>
      </c>
    </row>
    <row r="601" spans="1:7" ht="15">
      <c r="A601" s="84" t="s">
        <v>2481</v>
      </c>
      <c r="B601" s="84">
        <v>5</v>
      </c>
      <c r="C601" s="122">
        <v>0.0054124017417869</v>
      </c>
      <c r="D601" s="84" t="s">
        <v>1883</v>
      </c>
      <c r="E601" s="84" t="b">
        <v>0</v>
      </c>
      <c r="F601" s="84" t="b">
        <v>0</v>
      </c>
      <c r="G601" s="84" t="b">
        <v>0</v>
      </c>
    </row>
    <row r="602" spans="1:7" ht="15">
      <c r="A602" s="84" t="s">
        <v>2052</v>
      </c>
      <c r="B602" s="84">
        <v>5</v>
      </c>
      <c r="C602" s="122">
        <v>0.0054124017417869</v>
      </c>
      <c r="D602" s="84" t="s">
        <v>1883</v>
      </c>
      <c r="E602" s="84" t="b">
        <v>0</v>
      </c>
      <c r="F602" s="84" t="b">
        <v>0</v>
      </c>
      <c r="G602" s="84" t="b">
        <v>0</v>
      </c>
    </row>
    <row r="603" spans="1:7" ht="15">
      <c r="A603" s="84" t="s">
        <v>2493</v>
      </c>
      <c r="B603" s="84">
        <v>5</v>
      </c>
      <c r="C603" s="122">
        <v>0.0054124017417869</v>
      </c>
      <c r="D603" s="84" t="s">
        <v>1883</v>
      </c>
      <c r="E603" s="84" t="b">
        <v>0</v>
      </c>
      <c r="F603" s="84" t="b">
        <v>0</v>
      </c>
      <c r="G603" s="84" t="b">
        <v>0</v>
      </c>
    </row>
    <row r="604" spans="1:7" ht="15">
      <c r="A604" s="84" t="s">
        <v>2508</v>
      </c>
      <c r="B604" s="84">
        <v>5</v>
      </c>
      <c r="C604" s="122">
        <v>0.0054124017417869</v>
      </c>
      <c r="D604" s="84" t="s">
        <v>1883</v>
      </c>
      <c r="E604" s="84" t="b">
        <v>0</v>
      </c>
      <c r="F604" s="84" t="b">
        <v>0</v>
      </c>
      <c r="G604" s="84" t="b">
        <v>0</v>
      </c>
    </row>
    <row r="605" spans="1:7" ht="15">
      <c r="A605" s="84" t="s">
        <v>2509</v>
      </c>
      <c r="B605" s="84">
        <v>5</v>
      </c>
      <c r="C605" s="122">
        <v>0.006793776272399331</v>
      </c>
      <c r="D605" s="84" t="s">
        <v>1883</v>
      </c>
      <c r="E605" s="84" t="b">
        <v>0</v>
      </c>
      <c r="F605" s="84" t="b">
        <v>0</v>
      </c>
      <c r="G605" s="84" t="b">
        <v>0</v>
      </c>
    </row>
    <row r="606" spans="1:7" ht="15">
      <c r="A606" s="84" t="s">
        <v>2505</v>
      </c>
      <c r="B606" s="84">
        <v>4</v>
      </c>
      <c r="C606" s="122">
        <v>0.005435021017919465</v>
      </c>
      <c r="D606" s="84" t="s">
        <v>1883</v>
      </c>
      <c r="E606" s="84" t="b">
        <v>0</v>
      </c>
      <c r="F606" s="84" t="b">
        <v>0</v>
      </c>
      <c r="G606" s="84" t="b">
        <v>0</v>
      </c>
    </row>
    <row r="607" spans="1:7" ht="15">
      <c r="A607" s="84" t="s">
        <v>2544</v>
      </c>
      <c r="B607" s="84">
        <v>4</v>
      </c>
      <c r="C607" s="122">
        <v>0.004812661184254209</v>
      </c>
      <c r="D607" s="84" t="s">
        <v>1883</v>
      </c>
      <c r="E607" s="84" t="b">
        <v>0</v>
      </c>
      <c r="F607" s="84" t="b">
        <v>0</v>
      </c>
      <c r="G607" s="84" t="b">
        <v>0</v>
      </c>
    </row>
    <row r="608" spans="1:7" ht="15">
      <c r="A608" s="84" t="s">
        <v>2565</v>
      </c>
      <c r="B608" s="84">
        <v>4</v>
      </c>
      <c r="C608" s="122">
        <v>0.00631218793725038</v>
      </c>
      <c r="D608" s="84" t="s">
        <v>1883</v>
      </c>
      <c r="E608" s="84" t="b">
        <v>0</v>
      </c>
      <c r="F608" s="84" t="b">
        <v>0</v>
      </c>
      <c r="G608" s="84" t="b">
        <v>0</v>
      </c>
    </row>
    <row r="609" spans="1:7" ht="15">
      <c r="A609" s="84" t="s">
        <v>1984</v>
      </c>
      <c r="B609" s="84">
        <v>4</v>
      </c>
      <c r="C609" s="122">
        <v>0.004812661184254209</v>
      </c>
      <c r="D609" s="84" t="s">
        <v>1883</v>
      </c>
      <c r="E609" s="84" t="b">
        <v>0</v>
      </c>
      <c r="F609" s="84" t="b">
        <v>0</v>
      </c>
      <c r="G609" s="84" t="b">
        <v>0</v>
      </c>
    </row>
    <row r="610" spans="1:7" ht="15">
      <c r="A610" s="84" t="s">
        <v>2494</v>
      </c>
      <c r="B610" s="84">
        <v>4</v>
      </c>
      <c r="C610" s="122">
        <v>0.004812661184254209</v>
      </c>
      <c r="D610" s="84" t="s">
        <v>1883</v>
      </c>
      <c r="E610" s="84" t="b">
        <v>0</v>
      </c>
      <c r="F610" s="84" t="b">
        <v>0</v>
      </c>
      <c r="G610" s="84" t="b">
        <v>0</v>
      </c>
    </row>
    <row r="611" spans="1:7" ht="15">
      <c r="A611" s="84" t="s">
        <v>2536</v>
      </c>
      <c r="B611" s="84">
        <v>4</v>
      </c>
      <c r="C611" s="122">
        <v>0.004812661184254209</v>
      </c>
      <c r="D611" s="84" t="s">
        <v>1883</v>
      </c>
      <c r="E611" s="84" t="b">
        <v>0</v>
      </c>
      <c r="F611" s="84" t="b">
        <v>0</v>
      </c>
      <c r="G611" s="84" t="b">
        <v>0</v>
      </c>
    </row>
    <row r="612" spans="1:7" ht="15">
      <c r="A612" s="84" t="s">
        <v>2537</v>
      </c>
      <c r="B612" s="84">
        <v>4</v>
      </c>
      <c r="C612" s="122">
        <v>0.004812661184254209</v>
      </c>
      <c r="D612" s="84" t="s">
        <v>1883</v>
      </c>
      <c r="E612" s="84" t="b">
        <v>0</v>
      </c>
      <c r="F612" s="84" t="b">
        <v>0</v>
      </c>
      <c r="G612" s="84" t="b">
        <v>0</v>
      </c>
    </row>
    <row r="613" spans="1:7" ht="15">
      <c r="A613" s="84" t="s">
        <v>2538</v>
      </c>
      <c r="B613" s="84">
        <v>4</v>
      </c>
      <c r="C613" s="122">
        <v>0.004812661184254209</v>
      </c>
      <c r="D613" s="84" t="s">
        <v>1883</v>
      </c>
      <c r="E613" s="84" t="b">
        <v>0</v>
      </c>
      <c r="F613" s="84" t="b">
        <v>0</v>
      </c>
      <c r="G613" s="84" t="b">
        <v>0</v>
      </c>
    </row>
    <row r="614" spans="1:7" ht="15">
      <c r="A614" s="84" t="s">
        <v>2539</v>
      </c>
      <c r="B614" s="84">
        <v>4</v>
      </c>
      <c r="C614" s="122">
        <v>0.004812661184254209</v>
      </c>
      <c r="D614" s="84" t="s">
        <v>1883</v>
      </c>
      <c r="E614" s="84" t="b">
        <v>0</v>
      </c>
      <c r="F614" s="84" t="b">
        <v>0</v>
      </c>
      <c r="G614" s="84" t="b">
        <v>0</v>
      </c>
    </row>
    <row r="615" spans="1:7" ht="15">
      <c r="A615" s="84" t="s">
        <v>2540</v>
      </c>
      <c r="B615" s="84">
        <v>4</v>
      </c>
      <c r="C615" s="122">
        <v>0.004812661184254209</v>
      </c>
      <c r="D615" s="84" t="s">
        <v>1883</v>
      </c>
      <c r="E615" s="84" t="b">
        <v>0</v>
      </c>
      <c r="F615" s="84" t="b">
        <v>0</v>
      </c>
      <c r="G615" s="84" t="b">
        <v>0</v>
      </c>
    </row>
    <row r="616" spans="1:7" ht="15">
      <c r="A616" s="84" t="s">
        <v>2546</v>
      </c>
      <c r="B616" s="84">
        <v>4</v>
      </c>
      <c r="C616" s="122">
        <v>0.004812661184254209</v>
      </c>
      <c r="D616" s="84" t="s">
        <v>1883</v>
      </c>
      <c r="E616" s="84" t="b">
        <v>0</v>
      </c>
      <c r="F616" s="84" t="b">
        <v>0</v>
      </c>
      <c r="G616" s="84" t="b">
        <v>0</v>
      </c>
    </row>
    <row r="617" spans="1:7" ht="15">
      <c r="A617" s="84" t="s">
        <v>268</v>
      </c>
      <c r="B617" s="84">
        <v>4</v>
      </c>
      <c r="C617" s="122">
        <v>0.004812661184254209</v>
      </c>
      <c r="D617" s="84" t="s">
        <v>1883</v>
      </c>
      <c r="E617" s="84" t="b">
        <v>0</v>
      </c>
      <c r="F617" s="84" t="b">
        <v>0</v>
      </c>
      <c r="G617" s="84" t="b">
        <v>0</v>
      </c>
    </row>
    <row r="618" spans="1:7" ht="15">
      <c r="A618" s="84" t="s">
        <v>2563</v>
      </c>
      <c r="B618" s="84">
        <v>4</v>
      </c>
      <c r="C618" s="122">
        <v>0.004812661184254209</v>
      </c>
      <c r="D618" s="84" t="s">
        <v>1883</v>
      </c>
      <c r="E618" s="84" t="b">
        <v>0</v>
      </c>
      <c r="F618" s="84" t="b">
        <v>0</v>
      </c>
      <c r="G618" s="84" t="b">
        <v>0</v>
      </c>
    </row>
    <row r="619" spans="1:7" ht="15">
      <c r="A619" s="84" t="s">
        <v>2483</v>
      </c>
      <c r="B619" s="84">
        <v>4</v>
      </c>
      <c r="C619" s="122">
        <v>0.005435021017919465</v>
      </c>
      <c r="D619" s="84" t="s">
        <v>1883</v>
      </c>
      <c r="E619" s="84" t="b">
        <v>0</v>
      </c>
      <c r="F619" s="84" t="b">
        <v>0</v>
      </c>
      <c r="G619" s="84" t="b">
        <v>0</v>
      </c>
    </row>
    <row r="620" spans="1:7" ht="15">
      <c r="A620" s="84" t="s">
        <v>2545</v>
      </c>
      <c r="B620" s="84">
        <v>4</v>
      </c>
      <c r="C620" s="122">
        <v>0.004812661184254209</v>
      </c>
      <c r="D620" s="84" t="s">
        <v>1883</v>
      </c>
      <c r="E620" s="84" t="b">
        <v>0</v>
      </c>
      <c r="F620" s="84" t="b">
        <v>0</v>
      </c>
      <c r="G620" s="84" t="b">
        <v>0</v>
      </c>
    </row>
    <row r="621" spans="1:7" ht="15">
      <c r="A621" s="84" t="s">
        <v>2564</v>
      </c>
      <c r="B621" s="84">
        <v>4</v>
      </c>
      <c r="C621" s="122">
        <v>0.004812661184254209</v>
      </c>
      <c r="D621" s="84" t="s">
        <v>1883</v>
      </c>
      <c r="E621" s="84" t="b">
        <v>0</v>
      </c>
      <c r="F621" s="84" t="b">
        <v>0</v>
      </c>
      <c r="G621" s="84" t="b">
        <v>0</v>
      </c>
    </row>
    <row r="622" spans="1:7" ht="15">
      <c r="A622" s="84" t="s">
        <v>2547</v>
      </c>
      <c r="B622" s="84">
        <v>4</v>
      </c>
      <c r="C622" s="122">
        <v>0.005435021017919465</v>
      </c>
      <c r="D622" s="84" t="s">
        <v>1883</v>
      </c>
      <c r="E622" s="84" t="b">
        <v>0</v>
      </c>
      <c r="F622" s="84" t="b">
        <v>0</v>
      </c>
      <c r="G622" s="84" t="b">
        <v>0</v>
      </c>
    </row>
    <row r="623" spans="1:7" ht="15">
      <c r="A623" s="84" t="s">
        <v>2541</v>
      </c>
      <c r="B623" s="84">
        <v>4</v>
      </c>
      <c r="C623" s="122">
        <v>0.004812661184254209</v>
      </c>
      <c r="D623" s="84" t="s">
        <v>1883</v>
      </c>
      <c r="E623" s="84" t="b">
        <v>0</v>
      </c>
      <c r="F623" s="84" t="b">
        <v>0</v>
      </c>
      <c r="G623" s="84" t="b">
        <v>0</v>
      </c>
    </row>
    <row r="624" spans="1:7" ht="15">
      <c r="A624" s="84" t="s">
        <v>2529</v>
      </c>
      <c r="B624" s="84">
        <v>4</v>
      </c>
      <c r="C624" s="122">
        <v>0.004812661184254209</v>
      </c>
      <c r="D624" s="84" t="s">
        <v>1883</v>
      </c>
      <c r="E624" s="84" t="b">
        <v>0</v>
      </c>
      <c r="F624" s="84" t="b">
        <v>0</v>
      </c>
      <c r="G624" s="84" t="b">
        <v>0</v>
      </c>
    </row>
    <row r="625" spans="1:7" ht="15">
      <c r="A625" s="84" t="s">
        <v>2530</v>
      </c>
      <c r="B625" s="84">
        <v>4</v>
      </c>
      <c r="C625" s="122">
        <v>0.004812661184254209</v>
      </c>
      <c r="D625" s="84" t="s">
        <v>1883</v>
      </c>
      <c r="E625" s="84" t="b">
        <v>0</v>
      </c>
      <c r="F625" s="84" t="b">
        <v>0</v>
      </c>
      <c r="G625" s="84" t="b">
        <v>0</v>
      </c>
    </row>
    <row r="626" spans="1:7" ht="15">
      <c r="A626" s="84" t="s">
        <v>2531</v>
      </c>
      <c r="B626" s="84">
        <v>4</v>
      </c>
      <c r="C626" s="122">
        <v>0.004812661184254209</v>
      </c>
      <c r="D626" s="84" t="s">
        <v>1883</v>
      </c>
      <c r="E626" s="84" t="b">
        <v>0</v>
      </c>
      <c r="F626" s="84" t="b">
        <v>0</v>
      </c>
      <c r="G626" s="84" t="b">
        <v>0</v>
      </c>
    </row>
    <row r="627" spans="1:7" ht="15">
      <c r="A627" s="84" t="s">
        <v>2532</v>
      </c>
      <c r="B627" s="84">
        <v>4</v>
      </c>
      <c r="C627" s="122">
        <v>0.004812661184254209</v>
      </c>
      <c r="D627" s="84" t="s">
        <v>1883</v>
      </c>
      <c r="E627" s="84" t="b">
        <v>0</v>
      </c>
      <c r="F627" s="84" t="b">
        <v>0</v>
      </c>
      <c r="G627" s="84" t="b">
        <v>0</v>
      </c>
    </row>
    <row r="628" spans="1:7" ht="15">
      <c r="A628" s="84" t="s">
        <v>2512</v>
      </c>
      <c r="B628" s="84">
        <v>4</v>
      </c>
      <c r="C628" s="122">
        <v>0.004812661184254209</v>
      </c>
      <c r="D628" s="84" t="s">
        <v>1883</v>
      </c>
      <c r="E628" s="84" t="b">
        <v>0</v>
      </c>
      <c r="F628" s="84" t="b">
        <v>0</v>
      </c>
      <c r="G628" s="84" t="b">
        <v>0</v>
      </c>
    </row>
    <row r="629" spans="1:7" ht="15">
      <c r="A629" s="84" t="s">
        <v>2504</v>
      </c>
      <c r="B629" s="84">
        <v>3</v>
      </c>
      <c r="C629" s="122">
        <v>0.004076265763439599</v>
      </c>
      <c r="D629" s="84" t="s">
        <v>1883</v>
      </c>
      <c r="E629" s="84" t="b">
        <v>0</v>
      </c>
      <c r="F629" s="84" t="b">
        <v>0</v>
      </c>
      <c r="G629" s="84" t="b">
        <v>0</v>
      </c>
    </row>
    <row r="630" spans="1:7" ht="15">
      <c r="A630" s="84" t="s">
        <v>2580</v>
      </c>
      <c r="B630" s="84">
        <v>3</v>
      </c>
      <c r="C630" s="122">
        <v>0.004076265763439599</v>
      </c>
      <c r="D630" s="84" t="s">
        <v>1883</v>
      </c>
      <c r="E630" s="84" t="b">
        <v>0</v>
      </c>
      <c r="F630" s="84" t="b">
        <v>0</v>
      </c>
      <c r="G630" s="84" t="b">
        <v>0</v>
      </c>
    </row>
    <row r="631" spans="1:7" ht="15">
      <c r="A631" s="84" t="s">
        <v>2528</v>
      </c>
      <c r="B631" s="84">
        <v>3</v>
      </c>
      <c r="C631" s="122">
        <v>0.004076265763439599</v>
      </c>
      <c r="D631" s="84" t="s">
        <v>1883</v>
      </c>
      <c r="E631" s="84" t="b">
        <v>0</v>
      </c>
      <c r="F631" s="84" t="b">
        <v>0</v>
      </c>
      <c r="G631" s="84" t="b">
        <v>0</v>
      </c>
    </row>
    <row r="632" spans="1:7" ht="15">
      <c r="A632" s="84" t="s">
        <v>2581</v>
      </c>
      <c r="B632" s="84">
        <v>3</v>
      </c>
      <c r="C632" s="122">
        <v>0.004076265763439599</v>
      </c>
      <c r="D632" s="84" t="s">
        <v>1883</v>
      </c>
      <c r="E632" s="84" t="b">
        <v>0</v>
      </c>
      <c r="F632" s="84" t="b">
        <v>0</v>
      </c>
      <c r="G632" s="84" t="b">
        <v>0</v>
      </c>
    </row>
    <row r="633" spans="1:7" ht="15">
      <c r="A633" s="84" t="s">
        <v>2011</v>
      </c>
      <c r="B633" s="84">
        <v>3</v>
      </c>
      <c r="C633" s="122">
        <v>0.004076265763439599</v>
      </c>
      <c r="D633" s="84" t="s">
        <v>1883</v>
      </c>
      <c r="E633" s="84" t="b">
        <v>0</v>
      </c>
      <c r="F633" s="84" t="b">
        <v>0</v>
      </c>
      <c r="G633" s="84" t="b">
        <v>0</v>
      </c>
    </row>
    <row r="634" spans="1:7" ht="15">
      <c r="A634" s="84" t="s">
        <v>258</v>
      </c>
      <c r="B634" s="84">
        <v>3</v>
      </c>
      <c r="C634" s="122">
        <v>0.004076265763439599</v>
      </c>
      <c r="D634" s="84" t="s">
        <v>1883</v>
      </c>
      <c r="E634" s="84" t="b">
        <v>0</v>
      </c>
      <c r="F634" s="84" t="b">
        <v>0</v>
      </c>
      <c r="G634" s="84" t="b">
        <v>0</v>
      </c>
    </row>
    <row r="635" spans="1:7" ht="15">
      <c r="A635" s="84" t="s">
        <v>2582</v>
      </c>
      <c r="B635" s="84">
        <v>3</v>
      </c>
      <c r="C635" s="122">
        <v>0.004076265763439599</v>
      </c>
      <c r="D635" s="84" t="s">
        <v>1883</v>
      </c>
      <c r="E635" s="84" t="b">
        <v>0</v>
      </c>
      <c r="F635" s="84" t="b">
        <v>0</v>
      </c>
      <c r="G635" s="84" t="b">
        <v>0</v>
      </c>
    </row>
    <row r="636" spans="1:7" ht="15">
      <c r="A636" s="84" t="s">
        <v>2470</v>
      </c>
      <c r="B636" s="84">
        <v>3</v>
      </c>
      <c r="C636" s="122">
        <v>0.004076265763439599</v>
      </c>
      <c r="D636" s="84" t="s">
        <v>1883</v>
      </c>
      <c r="E636" s="84" t="b">
        <v>0</v>
      </c>
      <c r="F636" s="84" t="b">
        <v>0</v>
      </c>
      <c r="G636" s="84" t="b">
        <v>0</v>
      </c>
    </row>
    <row r="637" spans="1:7" ht="15">
      <c r="A637" s="84" t="s">
        <v>2583</v>
      </c>
      <c r="B637" s="84">
        <v>3</v>
      </c>
      <c r="C637" s="122">
        <v>0.004076265763439599</v>
      </c>
      <c r="D637" s="84" t="s">
        <v>1883</v>
      </c>
      <c r="E637" s="84" t="b">
        <v>0</v>
      </c>
      <c r="F637" s="84" t="b">
        <v>0</v>
      </c>
      <c r="G637" s="84" t="b">
        <v>0</v>
      </c>
    </row>
    <row r="638" spans="1:7" ht="15">
      <c r="A638" s="84" t="s">
        <v>2507</v>
      </c>
      <c r="B638" s="84">
        <v>3</v>
      </c>
      <c r="C638" s="122">
        <v>0.004076265763439599</v>
      </c>
      <c r="D638" s="84" t="s">
        <v>1883</v>
      </c>
      <c r="E638" s="84" t="b">
        <v>0</v>
      </c>
      <c r="F638" s="84" t="b">
        <v>1</v>
      </c>
      <c r="G638" s="84" t="b">
        <v>0</v>
      </c>
    </row>
    <row r="639" spans="1:7" ht="15">
      <c r="A639" s="84" t="s">
        <v>2491</v>
      </c>
      <c r="B639" s="84">
        <v>3</v>
      </c>
      <c r="C639" s="122">
        <v>0.004076265763439599</v>
      </c>
      <c r="D639" s="84" t="s">
        <v>1883</v>
      </c>
      <c r="E639" s="84" t="b">
        <v>0</v>
      </c>
      <c r="F639" s="84" t="b">
        <v>0</v>
      </c>
      <c r="G639" s="84" t="b">
        <v>0</v>
      </c>
    </row>
    <row r="640" spans="1:7" ht="15">
      <c r="A640" s="84" t="s">
        <v>1981</v>
      </c>
      <c r="B640" s="84">
        <v>3</v>
      </c>
      <c r="C640" s="122">
        <v>0.004076265763439599</v>
      </c>
      <c r="D640" s="84" t="s">
        <v>1883</v>
      </c>
      <c r="E640" s="84" t="b">
        <v>0</v>
      </c>
      <c r="F640" s="84" t="b">
        <v>0</v>
      </c>
      <c r="G640" s="84" t="b">
        <v>0</v>
      </c>
    </row>
    <row r="641" spans="1:7" ht="15">
      <c r="A641" s="84" t="s">
        <v>2599</v>
      </c>
      <c r="B641" s="84">
        <v>3</v>
      </c>
      <c r="C641" s="122">
        <v>0.004076265763439599</v>
      </c>
      <c r="D641" s="84" t="s">
        <v>1883</v>
      </c>
      <c r="E641" s="84" t="b">
        <v>0</v>
      </c>
      <c r="F641" s="84" t="b">
        <v>0</v>
      </c>
      <c r="G641" s="84" t="b">
        <v>0</v>
      </c>
    </row>
    <row r="642" spans="1:7" ht="15">
      <c r="A642" s="84" t="s">
        <v>2601</v>
      </c>
      <c r="B642" s="84">
        <v>3</v>
      </c>
      <c r="C642" s="122">
        <v>0.004076265763439599</v>
      </c>
      <c r="D642" s="84" t="s">
        <v>1883</v>
      </c>
      <c r="E642" s="84" t="b">
        <v>0</v>
      </c>
      <c r="F642" s="84" t="b">
        <v>0</v>
      </c>
      <c r="G642" s="84" t="b">
        <v>0</v>
      </c>
    </row>
    <row r="643" spans="1:7" ht="15">
      <c r="A643" s="84" t="s">
        <v>2049</v>
      </c>
      <c r="B643" s="84">
        <v>3</v>
      </c>
      <c r="C643" s="122">
        <v>0.004076265763439599</v>
      </c>
      <c r="D643" s="84" t="s">
        <v>1883</v>
      </c>
      <c r="E643" s="84" t="b">
        <v>0</v>
      </c>
      <c r="F643" s="84" t="b">
        <v>0</v>
      </c>
      <c r="G643" s="84" t="b">
        <v>0</v>
      </c>
    </row>
    <row r="644" spans="1:7" ht="15">
      <c r="A644" s="84" t="s">
        <v>2534</v>
      </c>
      <c r="B644" s="84">
        <v>3</v>
      </c>
      <c r="C644" s="122">
        <v>0.004076265763439599</v>
      </c>
      <c r="D644" s="84" t="s">
        <v>1883</v>
      </c>
      <c r="E644" s="84" t="b">
        <v>0</v>
      </c>
      <c r="F644" s="84" t="b">
        <v>0</v>
      </c>
      <c r="G644" s="84" t="b">
        <v>0</v>
      </c>
    </row>
    <row r="645" spans="1:7" ht="15">
      <c r="A645" s="84" t="s">
        <v>2535</v>
      </c>
      <c r="B645" s="84">
        <v>3</v>
      </c>
      <c r="C645" s="122">
        <v>0.004076265763439599</v>
      </c>
      <c r="D645" s="84" t="s">
        <v>1883</v>
      </c>
      <c r="E645" s="84" t="b">
        <v>0</v>
      </c>
      <c r="F645" s="84" t="b">
        <v>0</v>
      </c>
      <c r="G645" s="84" t="b">
        <v>0</v>
      </c>
    </row>
    <row r="646" spans="1:7" ht="15">
      <c r="A646" s="84" t="s">
        <v>2526</v>
      </c>
      <c r="B646" s="84">
        <v>3</v>
      </c>
      <c r="C646" s="122">
        <v>0.004076265763439599</v>
      </c>
      <c r="D646" s="84" t="s">
        <v>1883</v>
      </c>
      <c r="E646" s="84" t="b">
        <v>0</v>
      </c>
      <c r="F646" s="84" t="b">
        <v>0</v>
      </c>
      <c r="G646" s="84" t="b">
        <v>0</v>
      </c>
    </row>
    <row r="647" spans="1:7" ht="15">
      <c r="A647" s="84" t="s">
        <v>2584</v>
      </c>
      <c r="B647" s="84">
        <v>3</v>
      </c>
      <c r="C647" s="122">
        <v>0.004076265763439599</v>
      </c>
      <c r="D647" s="84" t="s">
        <v>1883</v>
      </c>
      <c r="E647" s="84" t="b">
        <v>0</v>
      </c>
      <c r="F647" s="84" t="b">
        <v>0</v>
      </c>
      <c r="G647" s="84" t="b">
        <v>0</v>
      </c>
    </row>
    <row r="648" spans="1:7" ht="15">
      <c r="A648" s="84" t="s">
        <v>2634</v>
      </c>
      <c r="B648" s="84">
        <v>3</v>
      </c>
      <c r="C648" s="122">
        <v>0.004076265763439599</v>
      </c>
      <c r="D648" s="84" t="s">
        <v>1883</v>
      </c>
      <c r="E648" s="84" t="b">
        <v>0</v>
      </c>
      <c r="F648" s="84" t="b">
        <v>0</v>
      </c>
      <c r="G648" s="84" t="b">
        <v>0</v>
      </c>
    </row>
    <row r="649" spans="1:7" ht="15">
      <c r="A649" s="84" t="s">
        <v>2598</v>
      </c>
      <c r="B649" s="84">
        <v>3</v>
      </c>
      <c r="C649" s="122">
        <v>0.004076265763439599</v>
      </c>
      <c r="D649" s="84" t="s">
        <v>1883</v>
      </c>
      <c r="E649" s="84" t="b">
        <v>0</v>
      </c>
      <c r="F649" s="84" t="b">
        <v>0</v>
      </c>
      <c r="G649" s="84" t="b">
        <v>0</v>
      </c>
    </row>
    <row r="650" spans="1:7" ht="15">
      <c r="A650" s="84" t="s">
        <v>2600</v>
      </c>
      <c r="B650" s="84">
        <v>3</v>
      </c>
      <c r="C650" s="122">
        <v>0.004076265763439599</v>
      </c>
      <c r="D650" s="84" t="s">
        <v>1883</v>
      </c>
      <c r="E650" s="84" t="b">
        <v>0</v>
      </c>
      <c r="F650" s="84" t="b">
        <v>0</v>
      </c>
      <c r="G650" s="84" t="b">
        <v>0</v>
      </c>
    </row>
    <row r="651" spans="1:7" ht="15">
      <c r="A651" s="84" t="s">
        <v>2635</v>
      </c>
      <c r="B651" s="84">
        <v>3</v>
      </c>
      <c r="C651" s="122">
        <v>0.004076265763439599</v>
      </c>
      <c r="D651" s="84" t="s">
        <v>1883</v>
      </c>
      <c r="E651" s="84" t="b">
        <v>0</v>
      </c>
      <c r="F651" s="84" t="b">
        <v>0</v>
      </c>
      <c r="G651" s="84" t="b">
        <v>0</v>
      </c>
    </row>
    <row r="652" spans="1:7" ht="15">
      <c r="A652" s="84" t="s">
        <v>2602</v>
      </c>
      <c r="B652" s="84">
        <v>3</v>
      </c>
      <c r="C652" s="122">
        <v>0.004076265763439599</v>
      </c>
      <c r="D652" s="84" t="s">
        <v>1883</v>
      </c>
      <c r="E652" s="84" t="b">
        <v>0</v>
      </c>
      <c r="F652" s="84" t="b">
        <v>0</v>
      </c>
      <c r="G652" s="84" t="b">
        <v>0</v>
      </c>
    </row>
    <row r="653" spans="1:7" ht="15">
      <c r="A653" s="84" t="s">
        <v>2603</v>
      </c>
      <c r="B653" s="84">
        <v>3</v>
      </c>
      <c r="C653" s="122">
        <v>0.004076265763439599</v>
      </c>
      <c r="D653" s="84" t="s">
        <v>1883</v>
      </c>
      <c r="E653" s="84" t="b">
        <v>0</v>
      </c>
      <c r="F653" s="84" t="b">
        <v>0</v>
      </c>
      <c r="G653" s="84" t="b">
        <v>0</v>
      </c>
    </row>
    <row r="654" spans="1:7" ht="15">
      <c r="A654" s="84" t="s">
        <v>2604</v>
      </c>
      <c r="B654" s="84">
        <v>3</v>
      </c>
      <c r="C654" s="122">
        <v>0.004076265763439599</v>
      </c>
      <c r="D654" s="84" t="s">
        <v>1883</v>
      </c>
      <c r="E654" s="84" t="b">
        <v>0</v>
      </c>
      <c r="F654" s="84" t="b">
        <v>0</v>
      </c>
      <c r="G654" s="84" t="b">
        <v>0</v>
      </c>
    </row>
    <row r="655" spans="1:7" ht="15">
      <c r="A655" s="84" t="s">
        <v>2605</v>
      </c>
      <c r="B655" s="84">
        <v>3</v>
      </c>
      <c r="C655" s="122">
        <v>0.004076265763439599</v>
      </c>
      <c r="D655" s="84" t="s">
        <v>1883</v>
      </c>
      <c r="E655" s="84" t="b">
        <v>0</v>
      </c>
      <c r="F655" s="84" t="b">
        <v>0</v>
      </c>
      <c r="G655" s="84" t="b">
        <v>0</v>
      </c>
    </row>
    <row r="656" spans="1:7" ht="15">
      <c r="A656" s="84" t="s">
        <v>2606</v>
      </c>
      <c r="B656" s="84">
        <v>3</v>
      </c>
      <c r="C656" s="122">
        <v>0.004076265763439599</v>
      </c>
      <c r="D656" s="84" t="s">
        <v>1883</v>
      </c>
      <c r="E656" s="84" t="b">
        <v>0</v>
      </c>
      <c r="F656" s="84" t="b">
        <v>0</v>
      </c>
      <c r="G656" s="84" t="b">
        <v>0</v>
      </c>
    </row>
    <row r="657" spans="1:7" ht="15">
      <c r="A657" s="84" t="s">
        <v>2607</v>
      </c>
      <c r="B657" s="84">
        <v>3</v>
      </c>
      <c r="C657" s="122">
        <v>0.004076265763439599</v>
      </c>
      <c r="D657" s="84" t="s">
        <v>1883</v>
      </c>
      <c r="E657" s="84" t="b">
        <v>0</v>
      </c>
      <c r="F657" s="84" t="b">
        <v>0</v>
      </c>
      <c r="G657" s="84" t="b">
        <v>0</v>
      </c>
    </row>
    <row r="658" spans="1:7" ht="15">
      <c r="A658" s="84" t="s">
        <v>2608</v>
      </c>
      <c r="B658" s="84">
        <v>3</v>
      </c>
      <c r="C658" s="122">
        <v>0.004076265763439599</v>
      </c>
      <c r="D658" s="84" t="s">
        <v>1883</v>
      </c>
      <c r="E658" s="84" t="b">
        <v>0</v>
      </c>
      <c r="F658" s="84" t="b">
        <v>0</v>
      </c>
      <c r="G658" s="84" t="b">
        <v>0</v>
      </c>
    </row>
    <row r="659" spans="1:7" ht="15">
      <c r="A659" s="84" t="s">
        <v>2585</v>
      </c>
      <c r="B659" s="84">
        <v>3</v>
      </c>
      <c r="C659" s="122">
        <v>0.004076265763439599</v>
      </c>
      <c r="D659" s="84" t="s">
        <v>1883</v>
      </c>
      <c r="E659" s="84" t="b">
        <v>0</v>
      </c>
      <c r="F659" s="84" t="b">
        <v>0</v>
      </c>
      <c r="G659" s="84" t="b">
        <v>0</v>
      </c>
    </row>
    <row r="660" spans="1:7" ht="15">
      <c r="A660" s="84" t="s">
        <v>2596</v>
      </c>
      <c r="B660" s="84">
        <v>3</v>
      </c>
      <c r="C660" s="122">
        <v>0.004076265763439599</v>
      </c>
      <c r="D660" s="84" t="s">
        <v>1883</v>
      </c>
      <c r="E660" s="84" t="b">
        <v>0</v>
      </c>
      <c r="F660" s="84" t="b">
        <v>0</v>
      </c>
      <c r="G660" s="84" t="b">
        <v>0</v>
      </c>
    </row>
    <row r="661" spans="1:7" ht="15">
      <c r="A661" s="84" t="s">
        <v>2597</v>
      </c>
      <c r="B661" s="84">
        <v>3</v>
      </c>
      <c r="C661" s="122">
        <v>0.004076265763439599</v>
      </c>
      <c r="D661" s="84" t="s">
        <v>1883</v>
      </c>
      <c r="E661" s="84" t="b">
        <v>0</v>
      </c>
      <c r="F661" s="84" t="b">
        <v>0</v>
      </c>
      <c r="G661" s="84" t="b">
        <v>0</v>
      </c>
    </row>
    <row r="662" spans="1:7" ht="15">
      <c r="A662" s="84" t="s">
        <v>1982</v>
      </c>
      <c r="B662" s="84">
        <v>3</v>
      </c>
      <c r="C662" s="122">
        <v>0.004076265763439599</v>
      </c>
      <c r="D662" s="84" t="s">
        <v>1883</v>
      </c>
      <c r="E662" s="84" t="b">
        <v>0</v>
      </c>
      <c r="F662" s="84" t="b">
        <v>0</v>
      </c>
      <c r="G662" s="84" t="b">
        <v>0</v>
      </c>
    </row>
    <row r="663" spans="1:7" ht="15">
      <c r="A663" s="84" t="s">
        <v>2542</v>
      </c>
      <c r="B663" s="84">
        <v>3</v>
      </c>
      <c r="C663" s="122">
        <v>0.004076265763439599</v>
      </c>
      <c r="D663" s="84" t="s">
        <v>1883</v>
      </c>
      <c r="E663" s="84" t="b">
        <v>0</v>
      </c>
      <c r="F663" s="84" t="b">
        <v>0</v>
      </c>
      <c r="G663" s="84" t="b">
        <v>0</v>
      </c>
    </row>
    <row r="664" spans="1:7" ht="15">
      <c r="A664" s="84" t="s">
        <v>262</v>
      </c>
      <c r="B664" s="84">
        <v>3</v>
      </c>
      <c r="C664" s="122">
        <v>0.004076265763439599</v>
      </c>
      <c r="D664" s="84" t="s">
        <v>1883</v>
      </c>
      <c r="E664" s="84" t="b">
        <v>0</v>
      </c>
      <c r="F664" s="84" t="b">
        <v>0</v>
      </c>
      <c r="G664" s="84" t="b">
        <v>0</v>
      </c>
    </row>
    <row r="665" spans="1:7" ht="15">
      <c r="A665" s="84" t="s">
        <v>2594</v>
      </c>
      <c r="B665" s="84">
        <v>3</v>
      </c>
      <c r="C665" s="122">
        <v>0.004076265763439599</v>
      </c>
      <c r="D665" s="84" t="s">
        <v>1883</v>
      </c>
      <c r="E665" s="84" t="b">
        <v>0</v>
      </c>
      <c r="F665" s="84" t="b">
        <v>0</v>
      </c>
      <c r="G665" s="84" t="b">
        <v>0</v>
      </c>
    </row>
    <row r="666" spans="1:7" ht="15">
      <c r="A666" s="84" t="s">
        <v>2659</v>
      </c>
      <c r="B666" s="84">
        <v>2</v>
      </c>
      <c r="C666" s="122">
        <v>0.00315609396862519</v>
      </c>
      <c r="D666" s="84" t="s">
        <v>1883</v>
      </c>
      <c r="E666" s="84" t="b">
        <v>0</v>
      </c>
      <c r="F666" s="84" t="b">
        <v>0</v>
      </c>
      <c r="G666" s="84" t="b">
        <v>0</v>
      </c>
    </row>
    <row r="667" spans="1:7" ht="15">
      <c r="A667" s="84" t="s">
        <v>2660</v>
      </c>
      <c r="B667" s="84">
        <v>2</v>
      </c>
      <c r="C667" s="122">
        <v>0.00315609396862519</v>
      </c>
      <c r="D667" s="84" t="s">
        <v>1883</v>
      </c>
      <c r="E667" s="84" t="b">
        <v>0</v>
      </c>
      <c r="F667" s="84" t="b">
        <v>0</v>
      </c>
      <c r="G667" s="84" t="b">
        <v>0</v>
      </c>
    </row>
    <row r="668" spans="1:7" ht="15">
      <c r="A668" s="84" t="s">
        <v>2661</v>
      </c>
      <c r="B668" s="84">
        <v>2</v>
      </c>
      <c r="C668" s="122">
        <v>0.00315609396862519</v>
      </c>
      <c r="D668" s="84" t="s">
        <v>1883</v>
      </c>
      <c r="E668" s="84" t="b">
        <v>0</v>
      </c>
      <c r="F668" s="84" t="b">
        <v>0</v>
      </c>
      <c r="G668" s="84" t="b">
        <v>0</v>
      </c>
    </row>
    <row r="669" spans="1:7" ht="15">
      <c r="A669" s="84" t="s">
        <v>2662</v>
      </c>
      <c r="B669" s="84">
        <v>2</v>
      </c>
      <c r="C669" s="122">
        <v>0.00315609396862519</v>
      </c>
      <c r="D669" s="84" t="s">
        <v>1883</v>
      </c>
      <c r="E669" s="84" t="b">
        <v>0</v>
      </c>
      <c r="F669" s="84" t="b">
        <v>0</v>
      </c>
      <c r="G669" s="84" t="b">
        <v>0</v>
      </c>
    </row>
    <row r="670" spans="1:7" ht="15">
      <c r="A670" s="84" t="s">
        <v>2663</v>
      </c>
      <c r="B670" s="84">
        <v>2</v>
      </c>
      <c r="C670" s="122">
        <v>0.00315609396862519</v>
      </c>
      <c r="D670" s="84" t="s">
        <v>1883</v>
      </c>
      <c r="E670" s="84" t="b">
        <v>0</v>
      </c>
      <c r="F670" s="84" t="b">
        <v>0</v>
      </c>
      <c r="G670" s="84" t="b">
        <v>0</v>
      </c>
    </row>
    <row r="671" spans="1:7" ht="15">
      <c r="A671" s="84" t="s">
        <v>2664</v>
      </c>
      <c r="B671" s="84">
        <v>2</v>
      </c>
      <c r="C671" s="122">
        <v>0.00315609396862519</v>
      </c>
      <c r="D671" s="84" t="s">
        <v>1883</v>
      </c>
      <c r="E671" s="84" t="b">
        <v>0</v>
      </c>
      <c r="F671" s="84" t="b">
        <v>0</v>
      </c>
      <c r="G671" s="84" t="b">
        <v>0</v>
      </c>
    </row>
    <row r="672" spans="1:7" ht="15">
      <c r="A672" s="84" t="s">
        <v>2802</v>
      </c>
      <c r="B672" s="84">
        <v>2</v>
      </c>
      <c r="C672" s="122">
        <v>0.00315609396862519</v>
      </c>
      <c r="D672" s="84" t="s">
        <v>1883</v>
      </c>
      <c r="E672" s="84" t="b">
        <v>0</v>
      </c>
      <c r="F672" s="84" t="b">
        <v>0</v>
      </c>
      <c r="G672" s="84" t="b">
        <v>0</v>
      </c>
    </row>
    <row r="673" spans="1:7" ht="15">
      <c r="A673" s="84" t="s">
        <v>2803</v>
      </c>
      <c r="B673" s="84">
        <v>2</v>
      </c>
      <c r="C673" s="122">
        <v>0.00315609396862519</v>
      </c>
      <c r="D673" s="84" t="s">
        <v>1883</v>
      </c>
      <c r="E673" s="84" t="b">
        <v>0</v>
      </c>
      <c r="F673" s="84" t="b">
        <v>0</v>
      </c>
      <c r="G673" s="84" t="b">
        <v>0</v>
      </c>
    </row>
    <row r="674" spans="1:7" ht="15">
      <c r="A674" s="84" t="s">
        <v>2804</v>
      </c>
      <c r="B674" s="84">
        <v>2</v>
      </c>
      <c r="C674" s="122">
        <v>0.00315609396862519</v>
      </c>
      <c r="D674" s="84" t="s">
        <v>1883</v>
      </c>
      <c r="E674" s="84" t="b">
        <v>0</v>
      </c>
      <c r="F674" s="84" t="b">
        <v>0</v>
      </c>
      <c r="G674" s="84" t="b">
        <v>0</v>
      </c>
    </row>
    <row r="675" spans="1:7" ht="15">
      <c r="A675" s="84" t="s">
        <v>2799</v>
      </c>
      <c r="B675" s="84">
        <v>2</v>
      </c>
      <c r="C675" s="122">
        <v>0.00315609396862519</v>
      </c>
      <c r="D675" s="84" t="s">
        <v>1883</v>
      </c>
      <c r="E675" s="84" t="b">
        <v>0</v>
      </c>
      <c r="F675" s="84" t="b">
        <v>0</v>
      </c>
      <c r="G675" s="84" t="b">
        <v>0</v>
      </c>
    </row>
    <row r="676" spans="1:7" ht="15">
      <c r="A676" s="84" t="s">
        <v>2800</v>
      </c>
      <c r="B676" s="84">
        <v>2</v>
      </c>
      <c r="C676" s="122">
        <v>0.00315609396862519</v>
      </c>
      <c r="D676" s="84" t="s">
        <v>1883</v>
      </c>
      <c r="E676" s="84" t="b">
        <v>0</v>
      </c>
      <c r="F676" s="84" t="b">
        <v>0</v>
      </c>
      <c r="G676" s="84" t="b">
        <v>0</v>
      </c>
    </row>
    <row r="677" spans="1:7" ht="15">
      <c r="A677" s="84" t="s">
        <v>2801</v>
      </c>
      <c r="B677" s="84">
        <v>2</v>
      </c>
      <c r="C677" s="122">
        <v>0.00315609396862519</v>
      </c>
      <c r="D677" s="84" t="s">
        <v>1883</v>
      </c>
      <c r="E677" s="84" t="b">
        <v>0</v>
      </c>
      <c r="F677" s="84" t="b">
        <v>0</v>
      </c>
      <c r="G677" s="84" t="b">
        <v>0</v>
      </c>
    </row>
    <row r="678" spans="1:7" ht="15">
      <c r="A678" s="84" t="s">
        <v>2567</v>
      </c>
      <c r="B678" s="84">
        <v>2</v>
      </c>
      <c r="C678" s="122">
        <v>0.00315609396862519</v>
      </c>
      <c r="D678" s="84" t="s">
        <v>1883</v>
      </c>
      <c r="E678" s="84" t="b">
        <v>0</v>
      </c>
      <c r="F678" s="84" t="b">
        <v>0</v>
      </c>
      <c r="G678" s="84" t="b">
        <v>0</v>
      </c>
    </row>
    <row r="679" spans="1:7" ht="15">
      <c r="A679" s="84" t="s">
        <v>2496</v>
      </c>
      <c r="B679" s="84">
        <v>2</v>
      </c>
      <c r="C679" s="122">
        <v>0.00315609396862519</v>
      </c>
      <c r="D679" s="84" t="s">
        <v>1883</v>
      </c>
      <c r="E679" s="84" t="b">
        <v>0</v>
      </c>
      <c r="F679" s="84" t="b">
        <v>0</v>
      </c>
      <c r="G679" s="84" t="b">
        <v>0</v>
      </c>
    </row>
    <row r="680" spans="1:7" ht="15">
      <c r="A680" s="84" t="s">
        <v>2590</v>
      </c>
      <c r="B680" s="84">
        <v>2</v>
      </c>
      <c r="C680" s="122">
        <v>0.00315609396862519</v>
      </c>
      <c r="D680" s="84" t="s">
        <v>1883</v>
      </c>
      <c r="E680" s="84" t="b">
        <v>0</v>
      </c>
      <c r="F680" s="84" t="b">
        <v>0</v>
      </c>
      <c r="G680" s="84" t="b">
        <v>0</v>
      </c>
    </row>
    <row r="681" spans="1:7" ht="15">
      <c r="A681" s="84" t="s">
        <v>2591</v>
      </c>
      <c r="B681" s="84">
        <v>2</v>
      </c>
      <c r="C681" s="122">
        <v>0.00315609396862519</v>
      </c>
      <c r="D681" s="84" t="s">
        <v>1883</v>
      </c>
      <c r="E681" s="84" t="b">
        <v>0</v>
      </c>
      <c r="F681" s="84" t="b">
        <v>0</v>
      </c>
      <c r="G681" s="84" t="b">
        <v>0</v>
      </c>
    </row>
    <row r="682" spans="1:7" ht="15">
      <c r="A682" s="84" t="s">
        <v>2592</v>
      </c>
      <c r="B682" s="84">
        <v>2</v>
      </c>
      <c r="C682" s="122">
        <v>0.00315609396862519</v>
      </c>
      <c r="D682" s="84" t="s">
        <v>1883</v>
      </c>
      <c r="E682" s="84" t="b">
        <v>0</v>
      </c>
      <c r="F682" s="84" t="b">
        <v>0</v>
      </c>
      <c r="G682" s="84" t="b">
        <v>0</v>
      </c>
    </row>
    <row r="683" spans="1:7" ht="15">
      <c r="A683" s="84" t="s">
        <v>2593</v>
      </c>
      <c r="B683" s="84">
        <v>2</v>
      </c>
      <c r="C683" s="122">
        <v>0.00315609396862519</v>
      </c>
      <c r="D683" s="84" t="s">
        <v>1883</v>
      </c>
      <c r="E683" s="84" t="b">
        <v>0</v>
      </c>
      <c r="F683" s="84" t="b">
        <v>0</v>
      </c>
      <c r="G683" s="84" t="b">
        <v>0</v>
      </c>
    </row>
    <row r="684" spans="1:7" ht="15">
      <c r="A684" s="84" t="s">
        <v>2673</v>
      </c>
      <c r="B684" s="84">
        <v>2</v>
      </c>
      <c r="C684" s="122">
        <v>0.00315609396862519</v>
      </c>
      <c r="D684" s="84" t="s">
        <v>1883</v>
      </c>
      <c r="E684" s="84" t="b">
        <v>0</v>
      </c>
      <c r="F684" s="84" t="b">
        <v>0</v>
      </c>
      <c r="G684" s="84" t="b">
        <v>0</v>
      </c>
    </row>
    <row r="685" spans="1:7" ht="15">
      <c r="A685" s="84" t="s">
        <v>1973</v>
      </c>
      <c r="B685" s="84">
        <v>2</v>
      </c>
      <c r="C685" s="122">
        <v>0.00315609396862519</v>
      </c>
      <c r="D685" s="84" t="s">
        <v>1883</v>
      </c>
      <c r="E685" s="84" t="b">
        <v>0</v>
      </c>
      <c r="F685" s="84" t="b">
        <v>0</v>
      </c>
      <c r="G685" s="84" t="b">
        <v>0</v>
      </c>
    </row>
    <row r="686" spans="1:7" ht="15">
      <c r="A686" s="84" t="s">
        <v>2525</v>
      </c>
      <c r="B686" s="84">
        <v>2</v>
      </c>
      <c r="C686" s="122">
        <v>0.00315609396862519</v>
      </c>
      <c r="D686" s="84" t="s">
        <v>1883</v>
      </c>
      <c r="E686" s="84" t="b">
        <v>0</v>
      </c>
      <c r="F686" s="84" t="b">
        <v>0</v>
      </c>
      <c r="G686" s="84" t="b">
        <v>0</v>
      </c>
    </row>
    <row r="687" spans="1:7" ht="15">
      <c r="A687" s="84" t="s">
        <v>2510</v>
      </c>
      <c r="B687" s="84">
        <v>2</v>
      </c>
      <c r="C687" s="122">
        <v>0.00315609396862519</v>
      </c>
      <c r="D687" s="84" t="s">
        <v>1883</v>
      </c>
      <c r="E687" s="84" t="b">
        <v>0</v>
      </c>
      <c r="F687" s="84" t="b">
        <v>0</v>
      </c>
      <c r="G687" s="84" t="b">
        <v>0</v>
      </c>
    </row>
    <row r="688" spans="1:7" ht="15">
      <c r="A688" s="84" t="s">
        <v>2697</v>
      </c>
      <c r="B688" s="84">
        <v>2</v>
      </c>
      <c r="C688" s="122">
        <v>0.00315609396862519</v>
      </c>
      <c r="D688" s="84" t="s">
        <v>1883</v>
      </c>
      <c r="E688" s="84" t="b">
        <v>0</v>
      </c>
      <c r="F688" s="84" t="b">
        <v>0</v>
      </c>
      <c r="G688" s="84" t="b">
        <v>0</v>
      </c>
    </row>
    <row r="689" spans="1:7" ht="15">
      <c r="A689" s="84" t="s">
        <v>2698</v>
      </c>
      <c r="B689" s="84">
        <v>2</v>
      </c>
      <c r="C689" s="122">
        <v>0.00315609396862519</v>
      </c>
      <c r="D689" s="84" t="s">
        <v>1883</v>
      </c>
      <c r="E689" s="84" t="b">
        <v>0</v>
      </c>
      <c r="F689" s="84" t="b">
        <v>0</v>
      </c>
      <c r="G689" s="84" t="b">
        <v>0</v>
      </c>
    </row>
    <row r="690" spans="1:7" ht="15">
      <c r="A690" s="84" t="s">
        <v>2699</v>
      </c>
      <c r="B690" s="84">
        <v>2</v>
      </c>
      <c r="C690" s="122">
        <v>0.00315609396862519</v>
      </c>
      <c r="D690" s="84" t="s">
        <v>1883</v>
      </c>
      <c r="E690" s="84" t="b">
        <v>0</v>
      </c>
      <c r="F690" s="84" t="b">
        <v>0</v>
      </c>
      <c r="G690" s="84" t="b">
        <v>0</v>
      </c>
    </row>
    <row r="691" spans="1:7" ht="15">
      <c r="A691" s="84" t="s">
        <v>2700</v>
      </c>
      <c r="B691" s="84">
        <v>2</v>
      </c>
      <c r="C691" s="122">
        <v>0.00315609396862519</v>
      </c>
      <c r="D691" s="84" t="s">
        <v>1883</v>
      </c>
      <c r="E691" s="84" t="b">
        <v>0</v>
      </c>
      <c r="F691" s="84" t="b">
        <v>0</v>
      </c>
      <c r="G691" s="84" t="b">
        <v>0</v>
      </c>
    </row>
    <row r="692" spans="1:7" ht="15">
      <c r="A692" s="84" t="s">
        <v>2798</v>
      </c>
      <c r="B692" s="84">
        <v>2</v>
      </c>
      <c r="C692" s="122">
        <v>0.00315609396862519</v>
      </c>
      <c r="D692" s="84" t="s">
        <v>1883</v>
      </c>
      <c r="E692" s="84" t="b">
        <v>0</v>
      </c>
      <c r="F692" s="84" t="b">
        <v>0</v>
      </c>
      <c r="G692" s="84" t="b">
        <v>0</v>
      </c>
    </row>
    <row r="693" spans="1:7" ht="15">
      <c r="A693" s="84" t="s">
        <v>2797</v>
      </c>
      <c r="B693" s="84">
        <v>2</v>
      </c>
      <c r="C693" s="122">
        <v>0.00315609396862519</v>
      </c>
      <c r="D693" s="84" t="s">
        <v>1883</v>
      </c>
      <c r="E693" s="84" t="b">
        <v>0</v>
      </c>
      <c r="F693" s="84" t="b">
        <v>0</v>
      </c>
      <c r="G693" s="84" t="b">
        <v>0</v>
      </c>
    </row>
    <row r="694" spans="1:7" ht="15">
      <c r="A694" s="84" t="s">
        <v>1986</v>
      </c>
      <c r="B694" s="84">
        <v>2</v>
      </c>
      <c r="C694" s="122">
        <v>0.00315609396862519</v>
      </c>
      <c r="D694" s="84" t="s">
        <v>1883</v>
      </c>
      <c r="E694" s="84" t="b">
        <v>0</v>
      </c>
      <c r="F694" s="84" t="b">
        <v>0</v>
      </c>
      <c r="G694" s="84" t="b">
        <v>0</v>
      </c>
    </row>
    <row r="695" spans="1:7" ht="15">
      <c r="A695" s="84" t="s">
        <v>2688</v>
      </c>
      <c r="B695" s="84">
        <v>2</v>
      </c>
      <c r="C695" s="122">
        <v>0.00315609396862519</v>
      </c>
      <c r="D695" s="84" t="s">
        <v>1883</v>
      </c>
      <c r="E695" s="84" t="b">
        <v>0</v>
      </c>
      <c r="F695" s="84" t="b">
        <v>0</v>
      </c>
      <c r="G695" s="84" t="b">
        <v>0</v>
      </c>
    </row>
    <row r="696" spans="1:7" ht="15">
      <c r="A696" s="84" t="s">
        <v>2689</v>
      </c>
      <c r="B696" s="84">
        <v>2</v>
      </c>
      <c r="C696" s="122">
        <v>0.00315609396862519</v>
      </c>
      <c r="D696" s="84" t="s">
        <v>1883</v>
      </c>
      <c r="E696" s="84" t="b">
        <v>0</v>
      </c>
      <c r="F696" s="84" t="b">
        <v>0</v>
      </c>
      <c r="G696" s="84" t="b">
        <v>0</v>
      </c>
    </row>
    <row r="697" spans="1:7" ht="15">
      <c r="A697" s="84" t="s">
        <v>2690</v>
      </c>
      <c r="B697" s="84">
        <v>2</v>
      </c>
      <c r="C697" s="122">
        <v>0.00315609396862519</v>
      </c>
      <c r="D697" s="84" t="s">
        <v>1883</v>
      </c>
      <c r="E697" s="84" t="b">
        <v>0</v>
      </c>
      <c r="F697" s="84" t="b">
        <v>0</v>
      </c>
      <c r="G697" s="84" t="b">
        <v>0</v>
      </c>
    </row>
    <row r="698" spans="1:7" ht="15">
      <c r="A698" s="84" t="s">
        <v>2691</v>
      </c>
      <c r="B698" s="84">
        <v>2</v>
      </c>
      <c r="C698" s="122">
        <v>0.00315609396862519</v>
      </c>
      <c r="D698" s="84" t="s">
        <v>1883</v>
      </c>
      <c r="E698" s="84" t="b">
        <v>0</v>
      </c>
      <c r="F698" s="84" t="b">
        <v>0</v>
      </c>
      <c r="G698" s="84" t="b">
        <v>0</v>
      </c>
    </row>
    <row r="699" spans="1:7" ht="15">
      <c r="A699" s="84" t="s">
        <v>2692</v>
      </c>
      <c r="B699" s="84">
        <v>2</v>
      </c>
      <c r="C699" s="122">
        <v>0.00315609396862519</v>
      </c>
      <c r="D699" s="84" t="s">
        <v>1883</v>
      </c>
      <c r="E699" s="84" t="b">
        <v>0</v>
      </c>
      <c r="F699" s="84" t="b">
        <v>0</v>
      </c>
      <c r="G699" s="84" t="b">
        <v>0</v>
      </c>
    </row>
    <row r="700" spans="1:7" ht="15">
      <c r="A700" s="84" t="s">
        <v>2693</v>
      </c>
      <c r="B700" s="84">
        <v>2</v>
      </c>
      <c r="C700" s="122">
        <v>0.00315609396862519</v>
      </c>
      <c r="D700" s="84" t="s">
        <v>1883</v>
      </c>
      <c r="E700" s="84" t="b">
        <v>0</v>
      </c>
      <c r="F700" s="84" t="b">
        <v>0</v>
      </c>
      <c r="G700" s="84" t="b">
        <v>0</v>
      </c>
    </row>
    <row r="701" spans="1:7" ht="15">
      <c r="A701" s="84" t="s">
        <v>2694</v>
      </c>
      <c r="B701" s="84">
        <v>2</v>
      </c>
      <c r="C701" s="122">
        <v>0.00315609396862519</v>
      </c>
      <c r="D701" s="84" t="s">
        <v>1883</v>
      </c>
      <c r="E701" s="84" t="b">
        <v>0</v>
      </c>
      <c r="F701" s="84" t="b">
        <v>0</v>
      </c>
      <c r="G701" s="84" t="b">
        <v>0</v>
      </c>
    </row>
    <row r="702" spans="1:7" ht="15">
      <c r="A702" s="84" t="s">
        <v>2695</v>
      </c>
      <c r="B702" s="84">
        <v>2</v>
      </c>
      <c r="C702" s="122">
        <v>0.00315609396862519</v>
      </c>
      <c r="D702" s="84" t="s">
        <v>1883</v>
      </c>
      <c r="E702" s="84" t="b">
        <v>1</v>
      </c>
      <c r="F702" s="84" t="b">
        <v>0</v>
      </c>
      <c r="G702" s="84" t="b">
        <v>0</v>
      </c>
    </row>
    <row r="703" spans="1:7" ht="15">
      <c r="A703" s="84" t="s">
        <v>2696</v>
      </c>
      <c r="B703" s="84">
        <v>2</v>
      </c>
      <c r="C703" s="122">
        <v>0.00315609396862519</v>
      </c>
      <c r="D703" s="84" t="s">
        <v>1883</v>
      </c>
      <c r="E703" s="84" t="b">
        <v>0</v>
      </c>
      <c r="F703" s="84" t="b">
        <v>0</v>
      </c>
      <c r="G703" s="84" t="b">
        <v>0</v>
      </c>
    </row>
    <row r="704" spans="1:7" ht="15">
      <c r="A704" s="84" t="s">
        <v>2682</v>
      </c>
      <c r="B704" s="84">
        <v>2</v>
      </c>
      <c r="C704" s="122">
        <v>0.00315609396862519</v>
      </c>
      <c r="D704" s="84" t="s">
        <v>1883</v>
      </c>
      <c r="E704" s="84" t="b">
        <v>0</v>
      </c>
      <c r="F704" s="84" t="b">
        <v>0</v>
      </c>
      <c r="G704" s="84" t="b">
        <v>0</v>
      </c>
    </row>
    <row r="705" spans="1:7" ht="15">
      <c r="A705" s="84" t="s">
        <v>2683</v>
      </c>
      <c r="B705" s="84">
        <v>2</v>
      </c>
      <c r="C705" s="122">
        <v>0.00315609396862519</v>
      </c>
      <c r="D705" s="84" t="s">
        <v>1883</v>
      </c>
      <c r="E705" s="84" t="b">
        <v>0</v>
      </c>
      <c r="F705" s="84" t="b">
        <v>0</v>
      </c>
      <c r="G705" s="84" t="b">
        <v>0</v>
      </c>
    </row>
    <row r="706" spans="1:7" ht="15">
      <c r="A706" s="84" t="s">
        <v>2684</v>
      </c>
      <c r="B706" s="84">
        <v>2</v>
      </c>
      <c r="C706" s="122">
        <v>0.00315609396862519</v>
      </c>
      <c r="D706" s="84" t="s">
        <v>1883</v>
      </c>
      <c r="E706" s="84" t="b">
        <v>0</v>
      </c>
      <c r="F706" s="84" t="b">
        <v>0</v>
      </c>
      <c r="G706" s="84" t="b">
        <v>0</v>
      </c>
    </row>
    <row r="707" spans="1:7" ht="15">
      <c r="A707" s="84" t="s">
        <v>2685</v>
      </c>
      <c r="B707" s="84">
        <v>2</v>
      </c>
      <c r="C707" s="122">
        <v>0.00315609396862519</v>
      </c>
      <c r="D707" s="84" t="s">
        <v>1883</v>
      </c>
      <c r="E707" s="84" t="b">
        <v>0</v>
      </c>
      <c r="F707" s="84" t="b">
        <v>0</v>
      </c>
      <c r="G707" s="84" t="b">
        <v>0</v>
      </c>
    </row>
    <row r="708" spans="1:7" ht="15">
      <c r="A708" s="84" t="s">
        <v>2513</v>
      </c>
      <c r="B708" s="84">
        <v>2</v>
      </c>
      <c r="C708" s="122">
        <v>0.00315609396862519</v>
      </c>
      <c r="D708" s="84" t="s">
        <v>1883</v>
      </c>
      <c r="E708" s="84" t="b">
        <v>0</v>
      </c>
      <c r="F708" s="84" t="b">
        <v>0</v>
      </c>
      <c r="G708" s="84" t="b">
        <v>0</v>
      </c>
    </row>
    <row r="709" spans="1:7" ht="15">
      <c r="A709" s="84" t="s">
        <v>2686</v>
      </c>
      <c r="B709" s="84">
        <v>2</v>
      </c>
      <c r="C709" s="122">
        <v>0.00315609396862519</v>
      </c>
      <c r="D709" s="84" t="s">
        <v>1883</v>
      </c>
      <c r="E709" s="84" t="b">
        <v>0</v>
      </c>
      <c r="F709" s="84" t="b">
        <v>0</v>
      </c>
      <c r="G709" s="84" t="b">
        <v>0</v>
      </c>
    </row>
    <row r="710" spans="1:7" ht="15">
      <c r="A710" s="84" t="s">
        <v>2687</v>
      </c>
      <c r="B710" s="84">
        <v>2</v>
      </c>
      <c r="C710" s="122">
        <v>0.00315609396862519</v>
      </c>
      <c r="D710" s="84" t="s">
        <v>1883</v>
      </c>
      <c r="E710" s="84" t="b">
        <v>0</v>
      </c>
      <c r="F710" s="84" t="b">
        <v>0</v>
      </c>
      <c r="G710" s="84" t="b">
        <v>0</v>
      </c>
    </row>
    <row r="711" spans="1:7" ht="15">
      <c r="A711" s="84" t="s">
        <v>2672</v>
      </c>
      <c r="B711" s="84">
        <v>2</v>
      </c>
      <c r="C711" s="122">
        <v>0.00315609396862519</v>
      </c>
      <c r="D711" s="84" t="s">
        <v>1883</v>
      </c>
      <c r="E711" s="84" t="b">
        <v>0</v>
      </c>
      <c r="F711" s="84" t="b">
        <v>0</v>
      </c>
      <c r="G711" s="84" t="b">
        <v>0</v>
      </c>
    </row>
    <row r="712" spans="1:7" ht="15">
      <c r="A712" s="84" t="s">
        <v>2665</v>
      </c>
      <c r="B712" s="84">
        <v>2</v>
      </c>
      <c r="C712" s="122">
        <v>0.00315609396862519</v>
      </c>
      <c r="D712" s="84" t="s">
        <v>1883</v>
      </c>
      <c r="E712" s="84" t="b">
        <v>0</v>
      </c>
      <c r="F712" s="84" t="b">
        <v>0</v>
      </c>
      <c r="G712" s="84" t="b">
        <v>0</v>
      </c>
    </row>
    <row r="713" spans="1:7" ht="15">
      <c r="A713" s="84" t="s">
        <v>2666</v>
      </c>
      <c r="B713" s="84">
        <v>2</v>
      </c>
      <c r="C713" s="122">
        <v>0.00315609396862519</v>
      </c>
      <c r="D713" s="84" t="s">
        <v>1883</v>
      </c>
      <c r="E713" s="84" t="b">
        <v>0</v>
      </c>
      <c r="F713" s="84" t="b">
        <v>0</v>
      </c>
      <c r="G713" s="84" t="b">
        <v>0</v>
      </c>
    </row>
    <row r="714" spans="1:7" ht="15">
      <c r="A714" s="84" t="s">
        <v>2667</v>
      </c>
      <c r="B714" s="84">
        <v>2</v>
      </c>
      <c r="C714" s="122">
        <v>0.00315609396862519</v>
      </c>
      <c r="D714" s="84" t="s">
        <v>1883</v>
      </c>
      <c r="E714" s="84" t="b">
        <v>0</v>
      </c>
      <c r="F714" s="84" t="b">
        <v>0</v>
      </c>
      <c r="G714" s="84" t="b">
        <v>0</v>
      </c>
    </row>
    <row r="715" spans="1:7" ht="15">
      <c r="A715" s="84" t="s">
        <v>2668</v>
      </c>
      <c r="B715" s="84">
        <v>2</v>
      </c>
      <c r="C715" s="122">
        <v>0.00315609396862519</v>
      </c>
      <c r="D715" s="84" t="s">
        <v>1883</v>
      </c>
      <c r="E715" s="84" t="b">
        <v>0</v>
      </c>
      <c r="F715" s="84" t="b">
        <v>0</v>
      </c>
      <c r="G715" s="84" t="b">
        <v>0</v>
      </c>
    </row>
    <row r="716" spans="1:7" ht="15">
      <c r="A716" s="84" t="s">
        <v>2669</v>
      </c>
      <c r="B716" s="84">
        <v>2</v>
      </c>
      <c r="C716" s="122">
        <v>0.00315609396862519</v>
      </c>
      <c r="D716" s="84" t="s">
        <v>1883</v>
      </c>
      <c r="E716" s="84" t="b">
        <v>0</v>
      </c>
      <c r="F716" s="84" t="b">
        <v>0</v>
      </c>
      <c r="G716" s="84" t="b">
        <v>0</v>
      </c>
    </row>
    <row r="717" spans="1:7" ht="15">
      <c r="A717" s="84" t="s">
        <v>2670</v>
      </c>
      <c r="B717" s="84">
        <v>2</v>
      </c>
      <c r="C717" s="122">
        <v>0.00315609396862519</v>
      </c>
      <c r="D717" s="84" t="s">
        <v>1883</v>
      </c>
      <c r="E717" s="84" t="b">
        <v>0</v>
      </c>
      <c r="F717" s="84" t="b">
        <v>0</v>
      </c>
      <c r="G717" s="84" t="b">
        <v>0</v>
      </c>
    </row>
    <row r="718" spans="1:7" ht="15">
      <c r="A718" s="84" t="s">
        <v>2671</v>
      </c>
      <c r="B718" s="84">
        <v>2</v>
      </c>
      <c r="C718" s="122">
        <v>0.00315609396862519</v>
      </c>
      <c r="D718" s="84" t="s">
        <v>1883</v>
      </c>
      <c r="E718" s="84" t="b">
        <v>0</v>
      </c>
      <c r="F718" s="84" t="b">
        <v>0</v>
      </c>
      <c r="G718" s="84" t="b">
        <v>0</v>
      </c>
    </row>
    <row r="719" spans="1:7" ht="15">
      <c r="A719" s="84" t="s">
        <v>2701</v>
      </c>
      <c r="B719" s="84">
        <v>2</v>
      </c>
      <c r="C719" s="122">
        <v>0.00315609396862519</v>
      </c>
      <c r="D719" s="84" t="s">
        <v>1883</v>
      </c>
      <c r="E719" s="84" t="b">
        <v>0</v>
      </c>
      <c r="F719" s="84" t="b">
        <v>0</v>
      </c>
      <c r="G719" s="84" t="b">
        <v>0</v>
      </c>
    </row>
    <row r="720" spans="1:7" ht="15">
      <c r="A720" s="84" t="s">
        <v>2595</v>
      </c>
      <c r="B720" s="84">
        <v>2</v>
      </c>
      <c r="C720" s="122">
        <v>0.003905857345123275</v>
      </c>
      <c r="D720" s="84" t="s">
        <v>1883</v>
      </c>
      <c r="E720" s="84" t="b">
        <v>0</v>
      </c>
      <c r="F720" s="84" t="b">
        <v>0</v>
      </c>
      <c r="G720" s="84" t="b">
        <v>0</v>
      </c>
    </row>
    <row r="721" spans="1:7" ht="15">
      <c r="A721" s="84" t="s">
        <v>257</v>
      </c>
      <c r="B721" s="84">
        <v>2</v>
      </c>
      <c r="C721" s="122">
        <v>0.00315609396862519</v>
      </c>
      <c r="D721" s="84" t="s">
        <v>1883</v>
      </c>
      <c r="E721" s="84" t="b">
        <v>0</v>
      </c>
      <c r="F721" s="84" t="b">
        <v>0</v>
      </c>
      <c r="G721" s="84" t="b">
        <v>0</v>
      </c>
    </row>
    <row r="722" spans="1:7" ht="15">
      <c r="A722" s="84" t="s">
        <v>2675</v>
      </c>
      <c r="B722" s="84">
        <v>2</v>
      </c>
      <c r="C722" s="122">
        <v>0.00315609396862519</v>
      </c>
      <c r="D722" s="84" t="s">
        <v>1883</v>
      </c>
      <c r="E722" s="84" t="b">
        <v>0</v>
      </c>
      <c r="F722" s="84" t="b">
        <v>0</v>
      </c>
      <c r="G722" s="84" t="b">
        <v>0</v>
      </c>
    </row>
    <row r="723" spans="1:7" ht="15">
      <c r="A723" s="84" t="s">
        <v>637</v>
      </c>
      <c r="B723" s="84">
        <v>73</v>
      </c>
      <c r="C723" s="122">
        <v>0.0007249525236436689</v>
      </c>
      <c r="D723" s="84" t="s">
        <v>1884</v>
      </c>
      <c r="E723" s="84" t="b">
        <v>0</v>
      </c>
      <c r="F723" s="84" t="b">
        <v>0</v>
      </c>
      <c r="G723" s="84" t="b">
        <v>0</v>
      </c>
    </row>
    <row r="724" spans="1:7" ht="15">
      <c r="A724" s="84" t="s">
        <v>2046</v>
      </c>
      <c r="B724" s="84">
        <v>49</v>
      </c>
      <c r="C724" s="122">
        <v>0.014744111504908676</v>
      </c>
      <c r="D724" s="84" t="s">
        <v>1884</v>
      </c>
      <c r="E724" s="84" t="b">
        <v>0</v>
      </c>
      <c r="F724" s="84" t="b">
        <v>0</v>
      </c>
      <c r="G724" s="84" t="b">
        <v>0</v>
      </c>
    </row>
    <row r="725" spans="1:7" ht="15">
      <c r="A725" s="84" t="s">
        <v>645</v>
      </c>
      <c r="B725" s="84">
        <v>32</v>
      </c>
      <c r="C725" s="122">
        <v>0.02269976139233651</v>
      </c>
      <c r="D725" s="84" t="s">
        <v>1884</v>
      </c>
      <c r="E725" s="84" t="b">
        <v>0</v>
      </c>
      <c r="F725" s="84" t="b">
        <v>0</v>
      </c>
      <c r="G725" s="84" t="b">
        <v>0</v>
      </c>
    </row>
    <row r="726" spans="1:7" ht="15">
      <c r="A726" s="84" t="s">
        <v>2047</v>
      </c>
      <c r="B726" s="84">
        <v>28</v>
      </c>
      <c r="C726" s="122">
        <v>0.019862291218294446</v>
      </c>
      <c r="D726" s="84" t="s">
        <v>1884</v>
      </c>
      <c r="E726" s="84" t="b">
        <v>0</v>
      </c>
      <c r="F726" s="84" t="b">
        <v>0</v>
      </c>
      <c r="G726" s="84" t="b">
        <v>0</v>
      </c>
    </row>
    <row r="727" spans="1:7" ht="15">
      <c r="A727" s="84" t="s">
        <v>2062</v>
      </c>
      <c r="B727" s="84">
        <v>27</v>
      </c>
      <c r="C727" s="122">
        <v>0.019869638320073445</v>
      </c>
      <c r="D727" s="84" t="s">
        <v>1884</v>
      </c>
      <c r="E727" s="84" t="b">
        <v>0</v>
      </c>
      <c r="F727" s="84" t="b">
        <v>0</v>
      </c>
      <c r="G727" s="84" t="b">
        <v>0</v>
      </c>
    </row>
    <row r="728" spans="1:7" ht="15">
      <c r="A728" s="84" t="s">
        <v>1973</v>
      </c>
      <c r="B728" s="84">
        <v>27</v>
      </c>
      <c r="C728" s="122">
        <v>0.02219084522104705</v>
      </c>
      <c r="D728" s="84" t="s">
        <v>1884</v>
      </c>
      <c r="E728" s="84" t="b">
        <v>0</v>
      </c>
      <c r="F728" s="84" t="b">
        <v>0</v>
      </c>
      <c r="G728" s="84" t="b">
        <v>0</v>
      </c>
    </row>
    <row r="729" spans="1:7" ht="15">
      <c r="A729" s="84" t="s">
        <v>2063</v>
      </c>
      <c r="B729" s="84">
        <v>27</v>
      </c>
      <c r="C729" s="122">
        <v>0.021386346552254354</v>
      </c>
      <c r="D729" s="84" t="s">
        <v>1884</v>
      </c>
      <c r="E729" s="84" t="b">
        <v>0</v>
      </c>
      <c r="F729" s="84" t="b">
        <v>0</v>
      </c>
      <c r="G729" s="84" t="b">
        <v>0</v>
      </c>
    </row>
    <row r="730" spans="1:7" ht="15">
      <c r="A730" s="84" t="s">
        <v>2064</v>
      </c>
      <c r="B730" s="84">
        <v>25</v>
      </c>
      <c r="C730" s="122">
        <v>0.019802172733568848</v>
      </c>
      <c r="D730" s="84" t="s">
        <v>1884</v>
      </c>
      <c r="E730" s="84" t="b">
        <v>1</v>
      </c>
      <c r="F730" s="84" t="b">
        <v>0</v>
      </c>
      <c r="G730" s="84" t="b">
        <v>0</v>
      </c>
    </row>
    <row r="731" spans="1:7" ht="15">
      <c r="A731" s="84" t="s">
        <v>2065</v>
      </c>
      <c r="B731" s="84">
        <v>25</v>
      </c>
      <c r="C731" s="122">
        <v>0.019802172733568848</v>
      </c>
      <c r="D731" s="84" t="s">
        <v>1884</v>
      </c>
      <c r="E731" s="84" t="b">
        <v>0</v>
      </c>
      <c r="F731" s="84" t="b">
        <v>0</v>
      </c>
      <c r="G731" s="84" t="b">
        <v>0</v>
      </c>
    </row>
    <row r="732" spans="1:7" ht="15">
      <c r="A732" s="84" t="s">
        <v>2066</v>
      </c>
      <c r="B732" s="84">
        <v>24</v>
      </c>
      <c r="C732" s="122">
        <v>0.019725195752041826</v>
      </c>
      <c r="D732" s="84" t="s">
        <v>1884</v>
      </c>
      <c r="E732" s="84" t="b">
        <v>0</v>
      </c>
      <c r="F732" s="84" t="b">
        <v>0</v>
      </c>
      <c r="G732" s="84" t="b">
        <v>0</v>
      </c>
    </row>
    <row r="733" spans="1:7" ht="15">
      <c r="A733" s="84" t="s">
        <v>2463</v>
      </c>
      <c r="B733" s="84">
        <v>21</v>
      </c>
      <c r="C733" s="122">
        <v>0.019306320882249067</v>
      </c>
      <c r="D733" s="84" t="s">
        <v>1884</v>
      </c>
      <c r="E733" s="84" t="b">
        <v>1</v>
      </c>
      <c r="F733" s="84" t="b">
        <v>0</v>
      </c>
      <c r="G733" s="84" t="b">
        <v>0</v>
      </c>
    </row>
    <row r="734" spans="1:7" ht="15">
      <c r="A734" s="84" t="s">
        <v>1989</v>
      </c>
      <c r="B734" s="84">
        <v>9</v>
      </c>
      <c r="C734" s="122">
        <v>0.013840172928781279</v>
      </c>
      <c r="D734" s="84" t="s">
        <v>1884</v>
      </c>
      <c r="E734" s="84" t="b">
        <v>0</v>
      </c>
      <c r="F734" s="84" t="b">
        <v>0</v>
      </c>
      <c r="G734" s="84" t="b">
        <v>0</v>
      </c>
    </row>
    <row r="735" spans="1:7" ht="15">
      <c r="A735" s="84" t="s">
        <v>2521</v>
      </c>
      <c r="B735" s="84">
        <v>5</v>
      </c>
      <c r="C735" s="122">
        <v>0.0098341320621425</v>
      </c>
      <c r="D735" s="84" t="s">
        <v>1884</v>
      </c>
      <c r="E735" s="84" t="b">
        <v>0</v>
      </c>
      <c r="F735" s="84" t="b">
        <v>0</v>
      </c>
      <c r="G735" s="84" t="b">
        <v>0</v>
      </c>
    </row>
    <row r="736" spans="1:7" ht="15">
      <c r="A736" s="84" t="s">
        <v>2522</v>
      </c>
      <c r="B736" s="84">
        <v>5</v>
      </c>
      <c r="C736" s="122">
        <v>0.011698407269002637</v>
      </c>
      <c r="D736" s="84" t="s">
        <v>1884</v>
      </c>
      <c r="E736" s="84" t="b">
        <v>0</v>
      </c>
      <c r="F736" s="84" t="b">
        <v>0</v>
      </c>
      <c r="G736" s="84" t="b">
        <v>0</v>
      </c>
    </row>
    <row r="737" spans="1:7" ht="15">
      <c r="A737" s="84" t="s">
        <v>269</v>
      </c>
      <c r="B737" s="84">
        <v>5</v>
      </c>
      <c r="C737" s="122">
        <v>0.0098341320621425</v>
      </c>
      <c r="D737" s="84" t="s">
        <v>1884</v>
      </c>
      <c r="E737" s="84" t="b">
        <v>0</v>
      </c>
      <c r="F737" s="84" t="b">
        <v>0</v>
      </c>
      <c r="G737" s="84" t="b">
        <v>0</v>
      </c>
    </row>
    <row r="738" spans="1:7" ht="15">
      <c r="A738" s="84" t="s">
        <v>2503</v>
      </c>
      <c r="B738" s="84">
        <v>4</v>
      </c>
      <c r="C738" s="122">
        <v>0.008518801535482446</v>
      </c>
      <c r="D738" s="84" t="s">
        <v>1884</v>
      </c>
      <c r="E738" s="84" t="b">
        <v>0</v>
      </c>
      <c r="F738" s="84" t="b">
        <v>0</v>
      </c>
      <c r="G738" s="84" t="b">
        <v>0</v>
      </c>
    </row>
    <row r="739" spans="1:7" ht="15">
      <c r="A739" s="84" t="s">
        <v>2524</v>
      </c>
      <c r="B739" s="84">
        <v>4</v>
      </c>
      <c r="C739" s="122">
        <v>0.008518801535482446</v>
      </c>
      <c r="D739" s="84" t="s">
        <v>1884</v>
      </c>
      <c r="E739" s="84" t="b">
        <v>0</v>
      </c>
      <c r="F739" s="84" t="b">
        <v>0</v>
      </c>
      <c r="G739" s="84" t="b">
        <v>0</v>
      </c>
    </row>
    <row r="740" spans="1:7" ht="15">
      <c r="A740" s="84" t="s">
        <v>2502</v>
      </c>
      <c r="B740" s="84">
        <v>4</v>
      </c>
      <c r="C740" s="122">
        <v>0.008518801535482446</v>
      </c>
      <c r="D740" s="84" t="s">
        <v>1884</v>
      </c>
      <c r="E740" s="84" t="b">
        <v>0</v>
      </c>
      <c r="F740" s="84" t="b">
        <v>0</v>
      </c>
      <c r="G740" s="84" t="b">
        <v>0</v>
      </c>
    </row>
    <row r="741" spans="1:7" ht="15">
      <c r="A741" s="84" t="s">
        <v>2488</v>
      </c>
      <c r="B741" s="84">
        <v>4</v>
      </c>
      <c r="C741" s="122">
        <v>0.008518801535482446</v>
      </c>
      <c r="D741" s="84" t="s">
        <v>1884</v>
      </c>
      <c r="E741" s="84" t="b">
        <v>0</v>
      </c>
      <c r="F741" s="84" t="b">
        <v>0</v>
      </c>
      <c r="G741" s="84" t="b">
        <v>0</v>
      </c>
    </row>
    <row r="742" spans="1:7" ht="15">
      <c r="A742" s="84" t="s">
        <v>2561</v>
      </c>
      <c r="B742" s="84">
        <v>4</v>
      </c>
      <c r="C742" s="122">
        <v>0.008518801535482446</v>
      </c>
      <c r="D742" s="84" t="s">
        <v>1884</v>
      </c>
      <c r="E742" s="84" t="b">
        <v>0</v>
      </c>
      <c r="F742" s="84" t="b">
        <v>0</v>
      </c>
      <c r="G742" s="84" t="b">
        <v>0</v>
      </c>
    </row>
    <row r="743" spans="1:7" ht="15">
      <c r="A743" s="84" t="s">
        <v>2562</v>
      </c>
      <c r="B743" s="84">
        <v>4</v>
      </c>
      <c r="C743" s="122">
        <v>0.00935872581520211</v>
      </c>
      <c r="D743" s="84" t="s">
        <v>1884</v>
      </c>
      <c r="E743" s="84" t="b">
        <v>0</v>
      </c>
      <c r="F743" s="84" t="b">
        <v>0</v>
      </c>
      <c r="G743" s="84" t="b">
        <v>0</v>
      </c>
    </row>
    <row r="744" spans="1:7" ht="15">
      <c r="A744" s="84" t="s">
        <v>1991</v>
      </c>
      <c r="B744" s="84">
        <v>4</v>
      </c>
      <c r="C744" s="122">
        <v>0.008518801535482446</v>
      </c>
      <c r="D744" s="84" t="s">
        <v>1884</v>
      </c>
      <c r="E744" s="84" t="b">
        <v>0</v>
      </c>
      <c r="F744" s="84" t="b">
        <v>0</v>
      </c>
      <c r="G744" s="84" t="b">
        <v>0</v>
      </c>
    </row>
    <row r="745" spans="1:7" ht="15">
      <c r="A745" s="84" t="s">
        <v>2557</v>
      </c>
      <c r="B745" s="84">
        <v>3</v>
      </c>
      <c r="C745" s="122">
        <v>0.007019044361401583</v>
      </c>
      <c r="D745" s="84" t="s">
        <v>1884</v>
      </c>
      <c r="E745" s="84" t="b">
        <v>0</v>
      </c>
      <c r="F745" s="84" t="b">
        <v>0</v>
      </c>
      <c r="G745" s="84" t="b">
        <v>0</v>
      </c>
    </row>
    <row r="746" spans="1:7" ht="15">
      <c r="A746" s="84" t="s">
        <v>2510</v>
      </c>
      <c r="B746" s="84">
        <v>3</v>
      </c>
      <c r="C746" s="122">
        <v>0.007019044361401583</v>
      </c>
      <c r="D746" s="84" t="s">
        <v>1884</v>
      </c>
      <c r="E746" s="84" t="b">
        <v>0</v>
      </c>
      <c r="F746" s="84" t="b">
        <v>0</v>
      </c>
      <c r="G746" s="84" t="b">
        <v>0</v>
      </c>
    </row>
    <row r="747" spans="1:7" ht="15">
      <c r="A747" s="84" t="s">
        <v>2633</v>
      </c>
      <c r="B747" s="84">
        <v>3</v>
      </c>
      <c r="C747" s="122">
        <v>0.007019044361401583</v>
      </c>
      <c r="D747" s="84" t="s">
        <v>1884</v>
      </c>
      <c r="E747" s="84" t="b">
        <v>0</v>
      </c>
      <c r="F747" s="84" t="b">
        <v>0</v>
      </c>
      <c r="G747" s="84" t="b">
        <v>0</v>
      </c>
    </row>
    <row r="748" spans="1:7" ht="15">
      <c r="A748" s="84" t="s">
        <v>2513</v>
      </c>
      <c r="B748" s="84">
        <v>3</v>
      </c>
      <c r="C748" s="122">
        <v>0.007019044361401583</v>
      </c>
      <c r="D748" s="84" t="s">
        <v>1884</v>
      </c>
      <c r="E748" s="84" t="b">
        <v>0</v>
      </c>
      <c r="F748" s="84" t="b">
        <v>0</v>
      </c>
      <c r="G748" s="84" t="b">
        <v>0</v>
      </c>
    </row>
    <row r="749" spans="1:7" ht="15">
      <c r="A749" s="84" t="s">
        <v>2575</v>
      </c>
      <c r="B749" s="84">
        <v>3</v>
      </c>
      <c r="C749" s="122">
        <v>0.007019044361401583</v>
      </c>
      <c r="D749" s="84" t="s">
        <v>1884</v>
      </c>
      <c r="E749" s="84" t="b">
        <v>1</v>
      </c>
      <c r="F749" s="84" t="b">
        <v>0</v>
      </c>
      <c r="G749" s="84" t="b">
        <v>0</v>
      </c>
    </row>
    <row r="750" spans="1:7" ht="15">
      <c r="A750" s="84" t="s">
        <v>2475</v>
      </c>
      <c r="B750" s="84">
        <v>3</v>
      </c>
      <c r="C750" s="122">
        <v>0.007019044361401583</v>
      </c>
      <c r="D750" s="84" t="s">
        <v>1884</v>
      </c>
      <c r="E750" s="84" t="b">
        <v>0</v>
      </c>
      <c r="F750" s="84" t="b">
        <v>0</v>
      </c>
      <c r="G750" s="84" t="b">
        <v>0</v>
      </c>
    </row>
    <row r="751" spans="1:7" ht="15">
      <c r="A751" s="84" t="s">
        <v>1972</v>
      </c>
      <c r="B751" s="84">
        <v>3</v>
      </c>
      <c r="C751" s="122">
        <v>0.007019044361401583</v>
      </c>
      <c r="D751" s="84" t="s">
        <v>1884</v>
      </c>
      <c r="E751" s="84" t="b">
        <v>1</v>
      </c>
      <c r="F751" s="84" t="b">
        <v>0</v>
      </c>
      <c r="G751" s="84" t="b">
        <v>0</v>
      </c>
    </row>
    <row r="752" spans="1:7" ht="15">
      <c r="A752" s="84" t="s">
        <v>1979</v>
      </c>
      <c r="B752" s="84">
        <v>3</v>
      </c>
      <c r="C752" s="122">
        <v>0.007019044361401583</v>
      </c>
      <c r="D752" s="84" t="s">
        <v>1884</v>
      </c>
      <c r="E752" s="84" t="b">
        <v>0</v>
      </c>
      <c r="F752" s="84" t="b">
        <v>0</v>
      </c>
      <c r="G752" s="84" t="b">
        <v>0</v>
      </c>
    </row>
    <row r="753" spans="1:7" ht="15">
      <c r="A753" s="84" t="s">
        <v>2631</v>
      </c>
      <c r="B753" s="84">
        <v>3</v>
      </c>
      <c r="C753" s="122">
        <v>0.007019044361401583</v>
      </c>
      <c r="D753" s="84" t="s">
        <v>1884</v>
      </c>
      <c r="E753" s="84" t="b">
        <v>0</v>
      </c>
      <c r="F753" s="84" t="b">
        <v>0</v>
      </c>
      <c r="G753" s="84" t="b">
        <v>0</v>
      </c>
    </row>
    <row r="754" spans="1:7" ht="15">
      <c r="A754" s="84" t="s">
        <v>2609</v>
      </c>
      <c r="B754" s="84">
        <v>3</v>
      </c>
      <c r="C754" s="122">
        <v>0.007019044361401583</v>
      </c>
      <c r="D754" s="84" t="s">
        <v>1884</v>
      </c>
      <c r="E754" s="84" t="b">
        <v>0</v>
      </c>
      <c r="F754" s="84" t="b">
        <v>0</v>
      </c>
      <c r="G754" s="84" t="b">
        <v>0</v>
      </c>
    </row>
    <row r="755" spans="1:7" ht="15">
      <c r="A755" s="84" t="s">
        <v>2632</v>
      </c>
      <c r="B755" s="84">
        <v>3</v>
      </c>
      <c r="C755" s="122">
        <v>0.007019044361401583</v>
      </c>
      <c r="D755" s="84" t="s">
        <v>1884</v>
      </c>
      <c r="E755" s="84" t="b">
        <v>0</v>
      </c>
      <c r="F755" s="84" t="b">
        <v>0</v>
      </c>
      <c r="G755" s="84" t="b">
        <v>0</v>
      </c>
    </row>
    <row r="756" spans="1:7" ht="15">
      <c r="A756" s="84" t="s">
        <v>2087</v>
      </c>
      <c r="B756" s="84">
        <v>3</v>
      </c>
      <c r="C756" s="122">
        <v>0.007906899449077286</v>
      </c>
      <c r="D756" s="84" t="s">
        <v>1884</v>
      </c>
      <c r="E756" s="84" t="b">
        <v>0</v>
      </c>
      <c r="F756" s="84" t="b">
        <v>0</v>
      </c>
      <c r="G756" s="84" t="b">
        <v>0</v>
      </c>
    </row>
    <row r="757" spans="1:7" ht="15">
      <c r="A757" s="84" t="s">
        <v>2566</v>
      </c>
      <c r="B757" s="84">
        <v>3</v>
      </c>
      <c r="C757" s="122">
        <v>0.007019044361401583</v>
      </c>
      <c r="D757" s="84" t="s">
        <v>1884</v>
      </c>
      <c r="E757" s="84" t="b">
        <v>0</v>
      </c>
      <c r="F757" s="84" t="b">
        <v>0</v>
      </c>
      <c r="G757" s="84" t="b">
        <v>0</v>
      </c>
    </row>
    <row r="758" spans="1:7" ht="15">
      <c r="A758" s="84" t="s">
        <v>299</v>
      </c>
      <c r="B758" s="84">
        <v>2</v>
      </c>
      <c r="C758" s="122">
        <v>0.005271266299384857</v>
      </c>
      <c r="D758" s="84" t="s">
        <v>1884</v>
      </c>
      <c r="E758" s="84" t="b">
        <v>0</v>
      </c>
      <c r="F758" s="84" t="b">
        <v>0</v>
      </c>
      <c r="G758" s="84" t="b">
        <v>0</v>
      </c>
    </row>
    <row r="759" spans="1:7" ht="15">
      <c r="A759" s="84" t="s">
        <v>2775</v>
      </c>
      <c r="B759" s="84">
        <v>2</v>
      </c>
      <c r="C759" s="122">
        <v>0.005271266299384857</v>
      </c>
      <c r="D759" s="84" t="s">
        <v>1884</v>
      </c>
      <c r="E759" s="84" t="b">
        <v>0</v>
      </c>
      <c r="F759" s="84" t="b">
        <v>0</v>
      </c>
      <c r="G759" s="84" t="b">
        <v>0</v>
      </c>
    </row>
    <row r="760" spans="1:7" ht="15">
      <c r="A760" s="84" t="s">
        <v>2779</v>
      </c>
      <c r="B760" s="84">
        <v>2</v>
      </c>
      <c r="C760" s="122">
        <v>0.005271266299384857</v>
      </c>
      <c r="D760" s="84" t="s">
        <v>1884</v>
      </c>
      <c r="E760" s="84" t="b">
        <v>0</v>
      </c>
      <c r="F760" s="84" t="b">
        <v>0</v>
      </c>
      <c r="G760" s="84" t="b">
        <v>0</v>
      </c>
    </row>
    <row r="761" spans="1:7" ht="15">
      <c r="A761" s="84" t="s">
        <v>2780</v>
      </c>
      <c r="B761" s="84">
        <v>2</v>
      </c>
      <c r="C761" s="122">
        <v>0.005271266299384857</v>
      </c>
      <c r="D761" s="84" t="s">
        <v>1884</v>
      </c>
      <c r="E761" s="84" t="b">
        <v>0</v>
      </c>
      <c r="F761" s="84" t="b">
        <v>0</v>
      </c>
      <c r="G761" s="84" t="b">
        <v>0</v>
      </c>
    </row>
    <row r="762" spans="1:7" ht="15">
      <c r="A762" s="84" t="s">
        <v>2781</v>
      </c>
      <c r="B762" s="84">
        <v>2</v>
      </c>
      <c r="C762" s="122">
        <v>0.005271266299384857</v>
      </c>
      <c r="D762" s="84" t="s">
        <v>1884</v>
      </c>
      <c r="E762" s="84" t="b">
        <v>1</v>
      </c>
      <c r="F762" s="84" t="b">
        <v>0</v>
      </c>
      <c r="G762" s="84" t="b">
        <v>0</v>
      </c>
    </row>
    <row r="763" spans="1:7" ht="15">
      <c r="A763" s="84" t="s">
        <v>2782</v>
      </c>
      <c r="B763" s="84">
        <v>2</v>
      </c>
      <c r="C763" s="122">
        <v>0.005271266299384857</v>
      </c>
      <c r="D763" s="84" t="s">
        <v>1884</v>
      </c>
      <c r="E763" s="84" t="b">
        <v>0</v>
      </c>
      <c r="F763" s="84" t="b">
        <v>0</v>
      </c>
      <c r="G763" s="84" t="b">
        <v>0</v>
      </c>
    </row>
    <row r="764" spans="1:7" ht="15">
      <c r="A764" s="84" t="s">
        <v>2783</v>
      </c>
      <c r="B764" s="84">
        <v>2</v>
      </c>
      <c r="C764" s="122">
        <v>0.005271266299384857</v>
      </c>
      <c r="D764" s="84" t="s">
        <v>1884</v>
      </c>
      <c r="E764" s="84" t="b">
        <v>0</v>
      </c>
      <c r="F764" s="84" t="b">
        <v>0</v>
      </c>
      <c r="G764" s="84" t="b">
        <v>0</v>
      </c>
    </row>
    <row r="765" spans="1:7" ht="15">
      <c r="A765" s="84" t="s">
        <v>2484</v>
      </c>
      <c r="B765" s="84">
        <v>2</v>
      </c>
      <c r="C765" s="122">
        <v>0.005271266299384857</v>
      </c>
      <c r="D765" s="84" t="s">
        <v>1884</v>
      </c>
      <c r="E765" s="84" t="b">
        <v>0</v>
      </c>
      <c r="F765" s="84" t="b">
        <v>0</v>
      </c>
      <c r="G765" s="84" t="b">
        <v>0</v>
      </c>
    </row>
    <row r="766" spans="1:7" ht="15">
      <c r="A766" s="84" t="s">
        <v>2620</v>
      </c>
      <c r="B766" s="84">
        <v>2</v>
      </c>
      <c r="C766" s="122">
        <v>0.005271266299384857</v>
      </c>
      <c r="D766" s="84" t="s">
        <v>1884</v>
      </c>
      <c r="E766" s="84" t="b">
        <v>0</v>
      </c>
      <c r="F766" s="84" t="b">
        <v>0</v>
      </c>
      <c r="G766" s="84" t="b">
        <v>0</v>
      </c>
    </row>
    <row r="767" spans="1:7" ht="15">
      <c r="A767" s="84" t="s">
        <v>2784</v>
      </c>
      <c r="B767" s="84">
        <v>2</v>
      </c>
      <c r="C767" s="122">
        <v>0.005271266299384857</v>
      </c>
      <c r="D767" s="84" t="s">
        <v>1884</v>
      </c>
      <c r="E767" s="84" t="b">
        <v>1</v>
      </c>
      <c r="F767" s="84" t="b">
        <v>0</v>
      </c>
      <c r="G767" s="84" t="b">
        <v>0</v>
      </c>
    </row>
    <row r="768" spans="1:7" ht="15">
      <c r="A768" s="84" t="s">
        <v>2770</v>
      </c>
      <c r="B768" s="84">
        <v>2</v>
      </c>
      <c r="C768" s="122">
        <v>0.005271266299384857</v>
      </c>
      <c r="D768" s="84" t="s">
        <v>1884</v>
      </c>
      <c r="E768" s="84" t="b">
        <v>0</v>
      </c>
      <c r="F768" s="84" t="b">
        <v>0</v>
      </c>
      <c r="G768" s="84" t="b">
        <v>0</v>
      </c>
    </row>
    <row r="769" spans="1:7" ht="15">
      <c r="A769" s="84" t="s">
        <v>2494</v>
      </c>
      <c r="B769" s="84">
        <v>2</v>
      </c>
      <c r="C769" s="122">
        <v>0.005271266299384857</v>
      </c>
      <c r="D769" s="84" t="s">
        <v>1884</v>
      </c>
      <c r="E769" s="84" t="b">
        <v>0</v>
      </c>
      <c r="F769" s="84" t="b">
        <v>0</v>
      </c>
      <c r="G769" s="84" t="b">
        <v>0</v>
      </c>
    </row>
    <row r="770" spans="1:7" ht="15">
      <c r="A770" s="84" t="s">
        <v>2777</v>
      </c>
      <c r="B770" s="84">
        <v>2</v>
      </c>
      <c r="C770" s="122">
        <v>0.006283131831028492</v>
      </c>
      <c r="D770" s="84" t="s">
        <v>1884</v>
      </c>
      <c r="E770" s="84" t="b">
        <v>0</v>
      </c>
      <c r="F770" s="84" t="b">
        <v>0</v>
      </c>
      <c r="G770" s="84" t="b">
        <v>0</v>
      </c>
    </row>
    <row r="771" spans="1:7" ht="15">
      <c r="A771" s="84" t="s">
        <v>2774</v>
      </c>
      <c r="B771" s="84">
        <v>2</v>
      </c>
      <c r="C771" s="122">
        <v>0.005271266299384857</v>
      </c>
      <c r="D771" s="84" t="s">
        <v>1884</v>
      </c>
      <c r="E771" s="84" t="b">
        <v>0</v>
      </c>
      <c r="F771" s="84" t="b">
        <v>0</v>
      </c>
      <c r="G771" s="84" t="b">
        <v>0</v>
      </c>
    </row>
    <row r="772" spans="1:7" ht="15">
      <c r="A772" s="84" t="s">
        <v>2772</v>
      </c>
      <c r="B772" s="84">
        <v>2</v>
      </c>
      <c r="C772" s="122">
        <v>0.005271266299384857</v>
      </c>
      <c r="D772" s="84" t="s">
        <v>1884</v>
      </c>
      <c r="E772" s="84" t="b">
        <v>0</v>
      </c>
      <c r="F772" s="84" t="b">
        <v>0</v>
      </c>
      <c r="G772" s="84" t="b">
        <v>0</v>
      </c>
    </row>
    <row r="773" spans="1:7" ht="15">
      <c r="A773" s="84" t="s">
        <v>2776</v>
      </c>
      <c r="B773" s="84">
        <v>2</v>
      </c>
      <c r="C773" s="122">
        <v>0.005271266299384857</v>
      </c>
      <c r="D773" s="84" t="s">
        <v>1884</v>
      </c>
      <c r="E773" s="84" t="b">
        <v>0</v>
      </c>
      <c r="F773" s="84" t="b">
        <v>0</v>
      </c>
      <c r="G773" s="84" t="b">
        <v>0</v>
      </c>
    </row>
    <row r="774" spans="1:7" ht="15">
      <c r="A774" s="84" t="s">
        <v>2771</v>
      </c>
      <c r="B774" s="84">
        <v>2</v>
      </c>
      <c r="C774" s="122">
        <v>0.005271266299384857</v>
      </c>
      <c r="D774" s="84" t="s">
        <v>1884</v>
      </c>
      <c r="E774" s="84" t="b">
        <v>0</v>
      </c>
      <c r="F774" s="84" t="b">
        <v>0</v>
      </c>
      <c r="G774" s="84" t="b">
        <v>0</v>
      </c>
    </row>
    <row r="775" spans="1:7" ht="15">
      <c r="A775" s="84" t="s">
        <v>2767</v>
      </c>
      <c r="B775" s="84">
        <v>2</v>
      </c>
      <c r="C775" s="122">
        <v>0.005271266299384857</v>
      </c>
      <c r="D775" s="84" t="s">
        <v>1884</v>
      </c>
      <c r="E775" s="84" t="b">
        <v>0</v>
      </c>
      <c r="F775" s="84" t="b">
        <v>0</v>
      </c>
      <c r="G775" s="84" t="b">
        <v>0</v>
      </c>
    </row>
    <row r="776" spans="1:7" ht="15">
      <c r="A776" s="84" t="s">
        <v>2702</v>
      </c>
      <c r="B776" s="84">
        <v>2</v>
      </c>
      <c r="C776" s="122">
        <v>0.005271266299384857</v>
      </c>
      <c r="D776" s="84" t="s">
        <v>1884</v>
      </c>
      <c r="E776" s="84" t="b">
        <v>0</v>
      </c>
      <c r="F776" s="84" t="b">
        <v>0</v>
      </c>
      <c r="G776" s="84" t="b">
        <v>0</v>
      </c>
    </row>
    <row r="777" spans="1:7" ht="15">
      <c r="A777" s="84" t="s">
        <v>2703</v>
      </c>
      <c r="B777" s="84">
        <v>2</v>
      </c>
      <c r="C777" s="122">
        <v>0.005271266299384857</v>
      </c>
      <c r="D777" s="84" t="s">
        <v>1884</v>
      </c>
      <c r="E777" s="84" t="b">
        <v>0</v>
      </c>
      <c r="F777" s="84" t="b">
        <v>1</v>
      </c>
      <c r="G777" s="84" t="b">
        <v>0</v>
      </c>
    </row>
    <row r="778" spans="1:7" ht="15">
      <c r="A778" s="84" t="s">
        <v>2704</v>
      </c>
      <c r="B778" s="84">
        <v>2</v>
      </c>
      <c r="C778" s="122">
        <v>0.005271266299384857</v>
      </c>
      <c r="D778" s="84" t="s">
        <v>1884</v>
      </c>
      <c r="E778" s="84" t="b">
        <v>0</v>
      </c>
      <c r="F778" s="84" t="b">
        <v>1</v>
      </c>
      <c r="G778" s="84" t="b">
        <v>0</v>
      </c>
    </row>
    <row r="779" spans="1:7" ht="15">
      <c r="A779" s="84" t="s">
        <v>2768</v>
      </c>
      <c r="B779" s="84">
        <v>2</v>
      </c>
      <c r="C779" s="122">
        <v>0.006283131831028492</v>
      </c>
      <c r="D779" s="84" t="s">
        <v>1884</v>
      </c>
      <c r="E779" s="84" t="b">
        <v>0</v>
      </c>
      <c r="F779" s="84" t="b">
        <v>0</v>
      </c>
      <c r="G779" s="84" t="b">
        <v>0</v>
      </c>
    </row>
    <row r="780" spans="1:7" ht="15">
      <c r="A780" s="84" t="s">
        <v>2641</v>
      </c>
      <c r="B780" s="84">
        <v>2</v>
      </c>
      <c r="C780" s="122">
        <v>0.005271266299384857</v>
      </c>
      <c r="D780" s="84" t="s">
        <v>1884</v>
      </c>
      <c r="E780" s="84" t="b">
        <v>0</v>
      </c>
      <c r="F780" s="84" t="b">
        <v>0</v>
      </c>
      <c r="G780" s="84" t="b">
        <v>0</v>
      </c>
    </row>
    <row r="781" spans="1:7" ht="15">
      <c r="A781" s="84" t="s">
        <v>2560</v>
      </c>
      <c r="B781" s="84">
        <v>2</v>
      </c>
      <c r="C781" s="122">
        <v>0.005271266299384857</v>
      </c>
      <c r="D781" s="84" t="s">
        <v>1884</v>
      </c>
      <c r="E781" s="84" t="b">
        <v>0</v>
      </c>
      <c r="F781" s="84" t="b">
        <v>0</v>
      </c>
      <c r="G781" s="84" t="b">
        <v>0</v>
      </c>
    </row>
    <row r="782" spans="1:7" ht="15">
      <c r="A782" s="84" t="s">
        <v>298</v>
      </c>
      <c r="B782" s="84">
        <v>2</v>
      </c>
      <c r="C782" s="122">
        <v>0.005271266299384857</v>
      </c>
      <c r="D782" s="84" t="s">
        <v>1884</v>
      </c>
      <c r="E782" s="84" t="b">
        <v>0</v>
      </c>
      <c r="F782" s="84" t="b">
        <v>0</v>
      </c>
      <c r="G782" s="84" t="b">
        <v>0</v>
      </c>
    </row>
    <row r="783" spans="1:7" ht="15">
      <c r="A783" s="84" t="s">
        <v>2638</v>
      </c>
      <c r="B783" s="84">
        <v>2</v>
      </c>
      <c r="C783" s="122">
        <v>0.005271266299384857</v>
      </c>
      <c r="D783" s="84" t="s">
        <v>1884</v>
      </c>
      <c r="E783" s="84" t="b">
        <v>0</v>
      </c>
      <c r="F783" s="84" t="b">
        <v>0</v>
      </c>
      <c r="G783" s="84" t="b">
        <v>0</v>
      </c>
    </row>
    <row r="784" spans="1:7" ht="15">
      <c r="A784" s="84" t="s">
        <v>2639</v>
      </c>
      <c r="B784" s="84">
        <v>2</v>
      </c>
      <c r="C784" s="122">
        <v>0.005271266299384857</v>
      </c>
      <c r="D784" s="84" t="s">
        <v>1884</v>
      </c>
      <c r="E784" s="84" t="b">
        <v>0</v>
      </c>
      <c r="F784" s="84" t="b">
        <v>0</v>
      </c>
      <c r="G784" s="84" t="b">
        <v>0</v>
      </c>
    </row>
    <row r="785" spans="1:7" ht="15">
      <c r="A785" s="84" t="s">
        <v>2640</v>
      </c>
      <c r="B785" s="84">
        <v>2</v>
      </c>
      <c r="C785" s="122">
        <v>0.005271266299384857</v>
      </c>
      <c r="D785" s="84" t="s">
        <v>1884</v>
      </c>
      <c r="E785" s="84" t="b">
        <v>0</v>
      </c>
      <c r="F785" s="84" t="b">
        <v>0</v>
      </c>
      <c r="G785" s="84" t="b">
        <v>0</v>
      </c>
    </row>
    <row r="786" spans="1:7" ht="15">
      <c r="A786" s="84" t="s">
        <v>637</v>
      </c>
      <c r="B786" s="84">
        <v>7</v>
      </c>
      <c r="C786" s="122">
        <v>0.00909975176164091</v>
      </c>
      <c r="D786" s="84" t="s">
        <v>1886</v>
      </c>
      <c r="E786" s="84" t="b">
        <v>0</v>
      </c>
      <c r="F786" s="84" t="b">
        <v>0</v>
      </c>
      <c r="G786" s="84" t="b">
        <v>0</v>
      </c>
    </row>
    <row r="787" spans="1:7" ht="15">
      <c r="A787" s="84" t="s">
        <v>229</v>
      </c>
      <c r="B787" s="84">
        <v>7</v>
      </c>
      <c r="C787" s="122">
        <v>0.00909975176164091</v>
      </c>
      <c r="D787" s="84" t="s">
        <v>1886</v>
      </c>
      <c r="E787" s="84" t="b">
        <v>0</v>
      </c>
      <c r="F787" s="84" t="b">
        <v>0</v>
      </c>
      <c r="G787" s="84" t="b">
        <v>0</v>
      </c>
    </row>
    <row r="788" spans="1:7" ht="15">
      <c r="A788" s="84" t="s">
        <v>2069</v>
      </c>
      <c r="B788" s="84">
        <v>6</v>
      </c>
      <c r="C788" s="122">
        <v>0.010459924560579394</v>
      </c>
      <c r="D788" s="84" t="s">
        <v>1886</v>
      </c>
      <c r="E788" s="84" t="b">
        <v>0</v>
      </c>
      <c r="F788" s="84" t="b">
        <v>0</v>
      </c>
      <c r="G788" s="84" t="b">
        <v>0</v>
      </c>
    </row>
    <row r="789" spans="1:7" ht="15">
      <c r="A789" s="84" t="s">
        <v>1996</v>
      </c>
      <c r="B789" s="84">
        <v>5</v>
      </c>
      <c r="C789" s="122">
        <v>0.011338499364973718</v>
      </c>
      <c r="D789" s="84" t="s">
        <v>1886</v>
      </c>
      <c r="E789" s="84" t="b">
        <v>0</v>
      </c>
      <c r="F789" s="84" t="b">
        <v>0</v>
      </c>
      <c r="G789" s="84" t="b">
        <v>0</v>
      </c>
    </row>
    <row r="790" spans="1:7" ht="15">
      <c r="A790" s="84" t="s">
        <v>2070</v>
      </c>
      <c r="B790" s="84">
        <v>5</v>
      </c>
      <c r="C790" s="122">
        <v>0.011338499364973718</v>
      </c>
      <c r="D790" s="84" t="s">
        <v>1886</v>
      </c>
      <c r="E790" s="84" t="b">
        <v>0</v>
      </c>
      <c r="F790" s="84" t="b">
        <v>0</v>
      </c>
      <c r="G790" s="84" t="b">
        <v>0</v>
      </c>
    </row>
    <row r="791" spans="1:7" ht="15">
      <c r="A791" s="84" t="s">
        <v>265</v>
      </c>
      <c r="B791" s="84">
        <v>4</v>
      </c>
      <c r="C791" s="122">
        <v>0.011637952154444043</v>
      </c>
      <c r="D791" s="84" t="s">
        <v>1886</v>
      </c>
      <c r="E791" s="84" t="b">
        <v>0</v>
      </c>
      <c r="F791" s="84" t="b">
        <v>0</v>
      </c>
      <c r="G791" s="84" t="b">
        <v>0</v>
      </c>
    </row>
    <row r="792" spans="1:7" ht="15">
      <c r="A792" s="84" t="s">
        <v>2071</v>
      </c>
      <c r="B792" s="84">
        <v>4</v>
      </c>
      <c r="C792" s="122">
        <v>0.01961225667534421</v>
      </c>
      <c r="D792" s="84" t="s">
        <v>1886</v>
      </c>
      <c r="E792" s="84" t="b">
        <v>0</v>
      </c>
      <c r="F792" s="84" t="b">
        <v>0</v>
      </c>
      <c r="G792" s="84" t="b">
        <v>0</v>
      </c>
    </row>
    <row r="793" spans="1:7" ht="15">
      <c r="A793" s="84" t="s">
        <v>1995</v>
      </c>
      <c r="B793" s="84">
        <v>4</v>
      </c>
      <c r="C793" s="122">
        <v>0.011637952154444043</v>
      </c>
      <c r="D793" s="84" t="s">
        <v>1886</v>
      </c>
      <c r="E793" s="84" t="b">
        <v>0</v>
      </c>
      <c r="F793" s="84" t="b">
        <v>0</v>
      </c>
      <c r="G793" s="84" t="b">
        <v>0</v>
      </c>
    </row>
    <row r="794" spans="1:7" ht="15">
      <c r="A794" s="84" t="s">
        <v>2072</v>
      </c>
      <c r="B794" s="84">
        <v>4</v>
      </c>
      <c r="C794" s="122">
        <v>0.011637952154444043</v>
      </c>
      <c r="D794" s="84" t="s">
        <v>1886</v>
      </c>
      <c r="E794" s="84" t="b">
        <v>0</v>
      </c>
      <c r="F794" s="84" t="b">
        <v>0</v>
      </c>
      <c r="G794" s="84" t="b">
        <v>0</v>
      </c>
    </row>
    <row r="795" spans="1:7" ht="15">
      <c r="A795" s="84" t="s">
        <v>2073</v>
      </c>
      <c r="B795" s="84">
        <v>4</v>
      </c>
      <c r="C795" s="122">
        <v>0.011637952154444043</v>
      </c>
      <c r="D795" s="84" t="s">
        <v>1886</v>
      </c>
      <c r="E795" s="84" t="b">
        <v>0</v>
      </c>
      <c r="F795" s="84" t="b">
        <v>0</v>
      </c>
      <c r="G795" s="84" t="b">
        <v>0</v>
      </c>
    </row>
    <row r="796" spans="1:7" ht="15">
      <c r="A796" s="84" t="s">
        <v>2555</v>
      </c>
      <c r="B796" s="84">
        <v>4</v>
      </c>
      <c r="C796" s="122">
        <v>0.011637952154444043</v>
      </c>
      <c r="D796" s="84" t="s">
        <v>1886</v>
      </c>
      <c r="E796" s="84" t="b">
        <v>0</v>
      </c>
      <c r="F796" s="84" t="b">
        <v>0</v>
      </c>
      <c r="G796" s="84" t="b">
        <v>0</v>
      </c>
    </row>
    <row r="797" spans="1:7" ht="15">
      <c r="A797" s="84" t="s">
        <v>2556</v>
      </c>
      <c r="B797" s="84">
        <v>4</v>
      </c>
      <c r="C797" s="122">
        <v>0.011637952154444043</v>
      </c>
      <c r="D797" s="84" t="s">
        <v>1886</v>
      </c>
      <c r="E797" s="84" t="b">
        <v>0</v>
      </c>
      <c r="F797" s="84" t="b">
        <v>0</v>
      </c>
      <c r="G797" s="84" t="b">
        <v>0</v>
      </c>
    </row>
    <row r="798" spans="1:7" ht="15">
      <c r="A798" s="84" t="s">
        <v>1999</v>
      </c>
      <c r="B798" s="84">
        <v>3</v>
      </c>
      <c r="C798" s="122">
        <v>0.020689920897183283</v>
      </c>
      <c r="D798" s="84" t="s">
        <v>1886</v>
      </c>
      <c r="E798" s="84" t="b">
        <v>0</v>
      </c>
      <c r="F798" s="84" t="b">
        <v>0</v>
      </c>
      <c r="G798" s="84" t="b">
        <v>0</v>
      </c>
    </row>
    <row r="799" spans="1:7" ht="15">
      <c r="A799" s="84" t="s">
        <v>1997</v>
      </c>
      <c r="B799" s="84">
        <v>3</v>
      </c>
      <c r="C799" s="122">
        <v>0.011210690670964819</v>
      </c>
      <c r="D799" s="84" t="s">
        <v>1886</v>
      </c>
      <c r="E799" s="84" t="b">
        <v>0</v>
      </c>
      <c r="F799" s="84" t="b">
        <v>0</v>
      </c>
      <c r="G799" s="84" t="b">
        <v>0</v>
      </c>
    </row>
    <row r="800" spans="1:7" ht="15">
      <c r="A800" s="84" t="s">
        <v>2470</v>
      </c>
      <c r="B800" s="84">
        <v>2</v>
      </c>
      <c r="C800" s="122">
        <v>0.009806128337672105</v>
      </c>
      <c r="D800" s="84" t="s">
        <v>1886</v>
      </c>
      <c r="E800" s="84" t="b">
        <v>0</v>
      </c>
      <c r="F800" s="84" t="b">
        <v>0</v>
      </c>
      <c r="G800" s="84" t="b">
        <v>0</v>
      </c>
    </row>
    <row r="801" spans="1:7" ht="15">
      <c r="A801" s="84" t="s">
        <v>2719</v>
      </c>
      <c r="B801" s="84">
        <v>2</v>
      </c>
      <c r="C801" s="122">
        <v>0.009806128337672105</v>
      </c>
      <c r="D801" s="84" t="s">
        <v>1886</v>
      </c>
      <c r="E801" s="84" t="b">
        <v>0</v>
      </c>
      <c r="F801" s="84" t="b">
        <v>0</v>
      </c>
      <c r="G801" s="84" t="b">
        <v>0</v>
      </c>
    </row>
    <row r="802" spans="1:7" ht="15">
      <c r="A802" s="84" t="s">
        <v>2720</v>
      </c>
      <c r="B802" s="84">
        <v>2</v>
      </c>
      <c r="C802" s="122">
        <v>0.009806128337672105</v>
      </c>
      <c r="D802" s="84" t="s">
        <v>1886</v>
      </c>
      <c r="E802" s="84" t="b">
        <v>0</v>
      </c>
      <c r="F802" s="84" t="b">
        <v>0</v>
      </c>
      <c r="G802" s="84" t="b">
        <v>0</v>
      </c>
    </row>
    <row r="803" spans="1:7" ht="15">
      <c r="A803" s="84" t="s">
        <v>2721</v>
      </c>
      <c r="B803" s="84">
        <v>2</v>
      </c>
      <c r="C803" s="122">
        <v>0.009806128337672105</v>
      </c>
      <c r="D803" s="84" t="s">
        <v>1886</v>
      </c>
      <c r="E803" s="84" t="b">
        <v>0</v>
      </c>
      <c r="F803" s="84" t="b">
        <v>0</v>
      </c>
      <c r="G803" s="84" t="b">
        <v>0</v>
      </c>
    </row>
    <row r="804" spans="1:7" ht="15">
      <c r="A804" s="84" t="s">
        <v>2722</v>
      </c>
      <c r="B804" s="84">
        <v>2</v>
      </c>
      <c r="C804" s="122">
        <v>0.009806128337672105</v>
      </c>
      <c r="D804" s="84" t="s">
        <v>1886</v>
      </c>
      <c r="E804" s="84" t="b">
        <v>0</v>
      </c>
      <c r="F804" s="84" t="b">
        <v>0</v>
      </c>
      <c r="G804" s="84" t="b">
        <v>0</v>
      </c>
    </row>
    <row r="805" spans="1:7" ht="15">
      <c r="A805" s="84" t="s">
        <v>2723</v>
      </c>
      <c r="B805" s="84">
        <v>2</v>
      </c>
      <c r="C805" s="122">
        <v>0.009806128337672105</v>
      </c>
      <c r="D805" s="84" t="s">
        <v>1886</v>
      </c>
      <c r="E805" s="84" t="b">
        <v>0</v>
      </c>
      <c r="F805" s="84" t="b">
        <v>0</v>
      </c>
      <c r="G805" s="84" t="b">
        <v>0</v>
      </c>
    </row>
    <row r="806" spans="1:7" ht="15">
      <c r="A806" s="84" t="s">
        <v>2724</v>
      </c>
      <c r="B806" s="84">
        <v>2</v>
      </c>
      <c r="C806" s="122">
        <v>0.009806128337672105</v>
      </c>
      <c r="D806" s="84" t="s">
        <v>1886</v>
      </c>
      <c r="E806" s="84" t="b">
        <v>0</v>
      </c>
      <c r="F806" s="84" t="b">
        <v>0</v>
      </c>
      <c r="G806" s="84" t="b">
        <v>0</v>
      </c>
    </row>
    <row r="807" spans="1:7" ht="15">
      <c r="A807" s="84" t="s">
        <v>2725</v>
      </c>
      <c r="B807" s="84">
        <v>2</v>
      </c>
      <c r="C807" s="122">
        <v>0.009806128337672105</v>
      </c>
      <c r="D807" s="84" t="s">
        <v>1886</v>
      </c>
      <c r="E807" s="84" t="b">
        <v>0</v>
      </c>
      <c r="F807" s="84" t="b">
        <v>0</v>
      </c>
      <c r="G807" s="84" t="b">
        <v>0</v>
      </c>
    </row>
    <row r="808" spans="1:7" ht="15">
      <c r="A808" s="84" t="s">
        <v>2577</v>
      </c>
      <c r="B808" s="84">
        <v>2</v>
      </c>
      <c r="C808" s="122">
        <v>0.009806128337672105</v>
      </c>
      <c r="D808" s="84" t="s">
        <v>1886</v>
      </c>
      <c r="E808" s="84" t="b">
        <v>0</v>
      </c>
      <c r="F808" s="84" t="b">
        <v>0</v>
      </c>
      <c r="G808" s="84" t="b">
        <v>0</v>
      </c>
    </row>
    <row r="809" spans="1:7" ht="15">
      <c r="A809" s="84" t="s">
        <v>2726</v>
      </c>
      <c r="B809" s="84">
        <v>2</v>
      </c>
      <c r="C809" s="122">
        <v>0.009806128337672105</v>
      </c>
      <c r="D809" s="84" t="s">
        <v>1886</v>
      </c>
      <c r="E809" s="84" t="b">
        <v>0</v>
      </c>
      <c r="F809" s="84" t="b">
        <v>0</v>
      </c>
      <c r="G809" s="84" t="b">
        <v>0</v>
      </c>
    </row>
    <row r="810" spans="1:7" ht="15">
      <c r="A810" s="84" t="s">
        <v>2727</v>
      </c>
      <c r="B810" s="84">
        <v>2</v>
      </c>
      <c r="C810" s="122">
        <v>0.009806128337672105</v>
      </c>
      <c r="D810" s="84" t="s">
        <v>1886</v>
      </c>
      <c r="E810" s="84" t="b">
        <v>0</v>
      </c>
      <c r="F810" s="84" t="b">
        <v>0</v>
      </c>
      <c r="G810" s="84" t="b">
        <v>0</v>
      </c>
    </row>
    <row r="811" spans="1:7" ht="15">
      <c r="A811" s="84" t="s">
        <v>2728</v>
      </c>
      <c r="B811" s="84">
        <v>2</v>
      </c>
      <c r="C811" s="122">
        <v>0.009806128337672105</v>
      </c>
      <c r="D811" s="84" t="s">
        <v>1886</v>
      </c>
      <c r="E811" s="84" t="b">
        <v>0</v>
      </c>
      <c r="F811" s="84" t="b">
        <v>0</v>
      </c>
      <c r="G811" s="84" t="b">
        <v>0</v>
      </c>
    </row>
    <row r="812" spans="1:7" ht="15">
      <c r="A812" s="84" t="s">
        <v>2758</v>
      </c>
      <c r="B812" s="84">
        <v>2</v>
      </c>
      <c r="C812" s="122">
        <v>0.013793280598122187</v>
      </c>
      <c r="D812" s="84" t="s">
        <v>1886</v>
      </c>
      <c r="E812" s="84" t="b">
        <v>0</v>
      </c>
      <c r="F812" s="84" t="b">
        <v>0</v>
      </c>
      <c r="G812" s="84" t="b">
        <v>0</v>
      </c>
    </row>
    <row r="813" spans="1:7" ht="15">
      <c r="A813" s="84" t="s">
        <v>2579</v>
      </c>
      <c r="B813" s="84">
        <v>2</v>
      </c>
      <c r="C813" s="122">
        <v>0.009806128337672105</v>
      </c>
      <c r="D813" s="84" t="s">
        <v>1886</v>
      </c>
      <c r="E813" s="84" t="b">
        <v>0</v>
      </c>
      <c r="F813" s="84" t="b">
        <v>0</v>
      </c>
      <c r="G813" s="84" t="b">
        <v>0</v>
      </c>
    </row>
    <row r="814" spans="1:7" ht="15">
      <c r="A814" s="84" t="s">
        <v>1998</v>
      </c>
      <c r="B814" s="84">
        <v>2</v>
      </c>
      <c r="C814" s="122">
        <v>0.009806128337672105</v>
      </c>
      <c r="D814" s="84" t="s">
        <v>1886</v>
      </c>
      <c r="E814" s="84" t="b">
        <v>0</v>
      </c>
      <c r="F814" s="84" t="b">
        <v>0</v>
      </c>
      <c r="G814" s="84" t="b">
        <v>0</v>
      </c>
    </row>
    <row r="815" spans="1:7" ht="15">
      <c r="A815" s="84" t="s">
        <v>2559</v>
      </c>
      <c r="B815" s="84">
        <v>2</v>
      </c>
      <c r="C815" s="122">
        <v>0.009806128337672105</v>
      </c>
      <c r="D815" s="84" t="s">
        <v>1886</v>
      </c>
      <c r="E815" s="84" t="b">
        <v>0</v>
      </c>
      <c r="F815" s="84" t="b">
        <v>0</v>
      </c>
      <c r="G815" s="84" t="b">
        <v>0</v>
      </c>
    </row>
    <row r="816" spans="1:7" ht="15">
      <c r="A816" s="84" t="s">
        <v>2762</v>
      </c>
      <c r="B816" s="84">
        <v>2</v>
      </c>
      <c r="C816" s="122">
        <v>0.009806128337672105</v>
      </c>
      <c r="D816" s="84" t="s">
        <v>1886</v>
      </c>
      <c r="E816" s="84" t="b">
        <v>1</v>
      </c>
      <c r="F816" s="84" t="b">
        <v>0</v>
      </c>
      <c r="G816" s="84" t="b">
        <v>0</v>
      </c>
    </row>
    <row r="817" spans="1:7" ht="15">
      <c r="A817" s="84" t="s">
        <v>2763</v>
      </c>
      <c r="B817" s="84">
        <v>2</v>
      </c>
      <c r="C817" s="122">
        <v>0.009806128337672105</v>
      </c>
      <c r="D817" s="84" t="s">
        <v>1886</v>
      </c>
      <c r="E817" s="84" t="b">
        <v>0</v>
      </c>
      <c r="F817" s="84" t="b">
        <v>0</v>
      </c>
      <c r="G817" s="84" t="b">
        <v>0</v>
      </c>
    </row>
    <row r="818" spans="1:7" ht="15">
      <c r="A818" s="84" t="s">
        <v>2764</v>
      </c>
      <c r="B818" s="84">
        <v>2</v>
      </c>
      <c r="C818" s="122">
        <v>0.009806128337672105</v>
      </c>
      <c r="D818" s="84" t="s">
        <v>1886</v>
      </c>
      <c r="E818" s="84" t="b">
        <v>0</v>
      </c>
      <c r="F818" s="84" t="b">
        <v>0</v>
      </c>
      <c r="G818" s="84" t="b">
        <v>0</v>
      </c>
    </row>
    <row r="819" spans="1:7" ht="15">
      <c r="A819" s="84" t="s">
        <v>2765</v>
      </c>
      <c r="B819" s="84">
        <v>2</v>
      </c>
      <c r="C819" s="122">
        <v>0.009806128337672105</v>
      </c>
      <c r="D819" s="84" t="s">
        <v>1886</v>
      </c>
      <c r="E819" s="84" t="b">
        <v>0</v>
      </c>
      <c r="F819" s="84" t="b">
        <v>0</v>
      </c>
      <c r="G819" s="84" t="b">
        <v>0</v>
      </c>
    </row>
    <row r="820" spans="1:7" ht="15">
      <c r="A820" s="84" t="s">
        <v>230</v>
      </c>
      <c r="B820" s="84">
        <v>7</v>
      </c>
      <c r="C820" s="122">
        <v>0.006759374662602119</v>
      </c>
      <c r="D820" s="84" t="s">
        <v>1887</v>
      </c>
      <c r="E820" s="84" t="b">
        <v>0</v>
      </c>
      <c r="F820" s="84" t="b">
        <v>0</v>
      </c>
      <c r="G820" s="84" t="b">
        <v>0</v>
      </c>
    </row>
    <row r="821" spans="1:7" ht="15">
      <c r="A821" s="84" t="s">
        <v>1975</v>
      </c>
      <c r="B821" s="84">
        <v>6</v>
      </c>
      <c r="C821" s="122">
        <v>0</v>
      </c>
      <c r="D821" s="84" t="s">
        <v>1887</v>
      </c>
      <c r="E821" s="84" t="b">
        <v>0</v>
      </c>
      <c r="F821" s="84" t="b">
        <v>0</v>
      </c>
      <c r="G821" s="84" t="b">
        <v>0</v>
      </c>
    </row>
    <row r="822" spans="1:7" ht="15">
      <c r="A822" s="84" t="s">
        <v>2004</v>
      </c>
      <c r="B822" s="84">
        <v>4</v>
      </c>
      <c r="C822" s="122">
        <v>0.00858981751491128</v>
      </c>
      <c r="D822" s="84" t="s">
        <v>1887</v>
      </c>
      <c r="E822" s="84" t="b">
        <v>0</v>
      </c>
      <c r="F822" s="84" t="b">
        <v>0</v>
      </c>
      <c r="G822" s="84" t="b">
        <v>0</v>
      </c>
    </row>
    <row r="823" spans="1:7" ht="15">
      <c r="A823" s="84" t="s">
        <v>286</v>
      </c>
      <c r="B823" s="84">
        <v>4</v>
      </c>
      <c r="C823" s="122">
        <v>0.00858981751491128</v>
      </c>
      <c r="D823" s="84" t="s">
        <v>1887</v>
      </c>
      <c r="E823" s="84" t="b">
        <v>0</v>
      </c>
      <c r="F823" s="84" t="b">
        <v>0</v>
      </c>
      <c r="G823" s="84" t="b">
        <v>0</v>
      </c>
    </row>
    <row r="824" spans="1:7" ht="15">
      <c r="A824" s="84" t="s">
        <v>2075</v>
      </c>
      <c r="B824" s="84">
        <v>3</v>
      </c>
      <c r="C824" s="122">
        <v>0.011013292524291994</v>
      </c>
      <c r="D824" s="84" t="s">
        <v>1887</v>
      </c>
      <c r="E824" s="84" t="b">
        <v>0</v>
      </c>
      <c r="F824" s="84" t="b">
        <v>0</v>
      </c>
      <c r="G824" s="84" t="b">
        <v>0</v>
      </c>
    </row>
    <row r="825" spans="1:7" ht="15">
      <c r="A825" s="84" t="s">
        <v>2076</v>
      </c>
      <c r="B825" s="84">
        <v>3</v>
      </c>
      <c r="C825" s="122">
        <v>0.011013292524291994</v>
      </c>
      <c r="D825" s="84" t="s">
        <v>1887</v>
      </c>
      <c r="E825" s="84" t="b">
        <v>0</v>
      </c>
      <c r="F825" s="84" t="b">
        <v>0</v>
      </c>
      <c r="G825" s="84" t="b">
        <v>0</v>
      </c>
    </row>
    <row r="826" spans="1:7" ht="15">
      <c r="A826" s="84" t="s">
        <v>2077</v>
      </c>
      <c r="B826" s="84">
        <v>3</v>
      </c>
      <c r="C826" s="122">
        <v>0.011013292524291994</v>
      </c>
      <c r="D826" s="84" t="s">
        <v>1887</v>
      </c>
      <c r="E826" s="84" t="b">
        <v>0</v>
      </c>
      <c r="F826" s="84" t="b">
        <v>0</v>
      </c>
      <c r="G826" s="84" t="b">
        <v>0</v>
      </c>
    </row>
    <row r="827" spans="1:7" ht="15">
      <c r="A827" s="84" t="s">
        <v>2078</v>
      </c>
      <c r="B827" s="84">
        <v>3</v>
      </c>
      <c r="C827" s="122">
        <v>0.011013292524291994</v>
      </c>
      <c r="D827" s="84" t="s">
        <v>1887</v>
      </c>
      <c r="E827" s="84" t="b">
        <v>0</v>
      </c>
      <c r="F827" s="84" t="b">
        <v>0</v>
      </c>
      <c r="G827" s="84" t="b">
        <v>0</v>
      </c>
    </row>
    <row r="828" spans="1:7" ht="15">
      <c r="A828" s="84" t="s">
        <v>2005</v>
      </c>
      <c r="B828" s="84">
        <v>3</v>
      </c>
      <c r="C828" s="122">
        <v>0.011013292524291994</v>
      </c>
      <c r="D828" s="84" t="s">
        <v>1887</v>
      </c>
      <c r="E828" s="84" t="b">
        <v>0</v>
      </c>
      <c r="F828" s="84" t="b">
        <v>0</v>
      </c>
      <c r="G828" s="84" t="b">
        <v>0</v>
      </c>
    </row>
    <row r="829" spans="1:7" ht="15">
      <c r="A829" s="84" t="s">
        <v>1999</v>
      </c>
      <c r="B829" s="84">
        <v>3</v>
      </c>
      <c r="C829" s="122">
        <v>0.011013292524291994</v>
      </c>
      <c r="D829" s="84" t="s">
        <v>1887</v>
      </c>
      <c r="E829" s="84" t="b">
        <v>0</v>
      </c>
      <c r="F829" s="84" t="b">
        <v>0</v>
      </c>
      <c r="G829" s="84" t="b">
        <v>0</v>
      </c>
    </row>
    <row r="830" spans="1:7" ht="15">
      <c r="A830" s="84" t="s">
        <v>2558</v>
      </c>
      <c r="B830" s="84">
        <v>3</v>
      </c>
      <c r="C830" s="122">
        <v>0.011013292524291994</v>
      </c>
      <c r="D830" s="84" t="s">
        <v>1887</v>
      </c>
      <c r="E830" s="84" t="b">
        <v>0</v>
      </c>
      <c r="F830" s="84" t="b">
        <v>0</v>
      </c>
      <c r="G830" s="84" t="b">
        <v>0</v>
      </c>
    </row>
    <row r="831" spans="1:7" ht="15">
      <c r="A831" s="84" t="s">
        <v>2554</v>
      </c>
      <c r="B831" s="84">
        <v>3</v>
      </c>
      <c r="C831" s="122">
        <v>0.011013292524291994</v>
      </c>
      <c r="D831" s="84" t="s">
        <v>1887</v>
      </c>
      <c r="E831" s="84" t="b">
        <v>0</v>
      </c>
      <c r="F831" s="84" t="b">
        <v>0</v>
      </c>
      <c r="G831" s="84" t="b">
        <v>0</v>
      </c>
    </row>
    <row r="832" spans="1:7" ht="15">
      <c r="A832" s="84" t="s">
        <v>2627</v>
      </c>
      <c r="B832" s="84">
        <v>3</v>
      </c>
      <c r="C832" s="122">
        <v>0.011013292524291994</v>
      </c>
      <c r="D832" s="84" t="s">
        <v>1887</v>
      </c>
      <c r="E832" s="84" t="b">
        <v>0</v>
      </c>
      <c r="F832" s="84" t="b">
        <v>0</v>
      </c>
      <c r="G832" s="84" t="b">
        <v>0</v>
      </c>
    </row>
    <row r="833" spans="1:7" ht="15">
      <c r="A833" s="84" t="s">
        <v>2056</v>
      </c>
      <c r="B833" s="84">
        <v>3</v>
      </c>
      <c r="C833" s="122">
        <v>0.011013292524291994</v>
      </c>
      <c r="D833" s="84" t="s">
        <v>1887</v>
      </c>
      <c r="E833" s="84" t="b">
        <v>0</v>
      </c>
      <c r="F833" s="84" t="b">
        <v>0</v>
      </c>
      <c r="G833" s="84" t="b">
        <v>0</v>
      </c>
    </row>
    <row r="834" spans="1:7" ht="15">
      <c r="A834" s="84" t="s">
        <v>2060</v>
      </c>
      <c r="B834" s="84">
        <v>3</v>
      </c>
      <c r="C834" s="122">
        <v>0.011013292524291994</v>
      </c>
      <c r="D834" s="84" t="s">
        <v>1887</v>
      </c>
      <c r="E834" s="84" t="b">
        <v>0</v>
      </c>
      <c r="F834" s="84" t="b">
        <v>0</v>
      </c>
      <c r="G834" s="84" t="b">
        <v>0</v>
      </c>
    </row>
    <row r="835" spans="1:7" ht="15">
      <c r="A835" s="84" t="s">
        <v>2006</v>
      </c>
      <c r="B835" s="84">
        <v>3</v>
      </c>
      <c r="C835" s="122">
        <v>0.011013292524291994</v>
      </c>
      <c r="D835" s="84" t="s">
        <v>1887</v>
      </c>
      <c r="E835" s="84" t="b">
        <v>0</v>
      </c>
      <c r="F835" s="84" t="b">
        <v>0</v>
      </c>
      <c r="G835" s="84" t="b">
        <v>0</v>
      </c>
    </row>
    <row r="836" spans="1:7" ht="15">
      <c r="A836" s="84" t="s">
        <v>2628</v>
      </c>
      <c r="B836" s="84">
        <v>3</v>
      </c>
      <c r="C836" s="122">
        <v>0.011013292524291994</v>
      </c>
      <c r="D836" s="84" t="s">
        <v>1887</v>
      </c>
      <c r="E836" s="84" t="b">
        <v>0</v>
      </c>
      <c r="F836" s="84" t="b">
        <v>0</v>
      </c>
      <c r="G836" s="84" t="b">
        <v>0</v>
      </c>
    </row>
    <row r="837" spans="1:7" ht="15">
      <c r="A837" s="84" t="s">
        <v>2087</v>
      </c>
      <c r="B837" s="84">
        <v>3</v>
      </c>
      <c r="C837" s="122">
        <v>0.011013292524291994</v>
      </c>
      <c r="D837" s="84" t="s">
        <v>1887</v>
      </c>
      <c r="E837" s="84" t="b">
        <v>0</v>
      </c>
      <c r="F837" s="84" t="b">
        <v>0</v>
      </c>
      <c r="G837" s="84" t="b">
        <v>0</v>
      </c>
    </row>
    <row r="838" spans="1:7" ht="15">
      <c r="A838" s="84" t="s">
        <v>2629</v>
      </c>
      <c r="B838" s="84">
        <v>3</v>
      </c>
      <c r="C838" s="122">
        <v>0.011013292524291994</v>
      </c>
      <c r="D838" s="84" t="s">
        <v>1887</v>
      </c>
      <c r="E838" s="84" t="b">
        <v>0</v>
      </c>
      <c r="F838" s="84" t="b">
        <v>0</v>
      </c>
      <c r="G838" s="84" t="b">
        <v>0</v>
      </c>
    </row>
    <row r="839" spans="1:7" ht="15">
      <c r="A839" s="84" t="s">
        <v>2630</v>
      </c>
      <c r="B839" s="84">
        <v>3</v>
      </c>
      <c r="C839" s="122">
        <v>0.011013292524291994</v>
      </c>
      <c r="D839" s="84" t="s">
        <v>1887</v>
      </c>
      <c r="E839" s="84" t="b">
        <v>0</v>
      </c>
      <c r="F839" s="84" t="b">
        <v>0</v>
      </c>
      <c r="G839" s="84" t="b">
        <v>0</v>
      </c>
    </row>
    <row r="840" spans="1:7" ht="15">
      <c r="A840" s="84" t="s">
        <v>285</v>
      </c>
      <c r="B840" s="84">
        <v>2</v>
      </c>
      <c r="C840" s="122">
        <v>0.011637103773650303</v>
      </c>
      <c r="D840" s="84" t="s">
        <v>1887</v>
      </c>
      <c r="E840" s="84" t="b">
        <v>0</v>
      </c>
      <c r="F840" s="84" t="b">
        <v>0</v>
      </c>
      <c r="G840" s="84" t="b">
        <v>0</v>
      </c>
    </row>
    <row r="841" spans="1:7" ht="15">
      <c r="A841" s="84" t="s">
        <v>2464</v>
      </c>
      <c r="B841" s="84">
        <v>2</v>
      </c>
      <c r="C841" s="122">
        <v>0.011637103773650303</v>
      </c>
      <c r="D841" s="84" t="s">
        <v>1887</v>
      </c>
      <c r="E841" s="84" t="b">
        <v>0</v>
      </c>
      <c r="F841" s="84" t="b">
        <v>0</v>
      </c>
      <c r="G841" s="84" t="b">
        <v>0</v>
      </c>
    </row>
    <row r="842" spans="1:7" ht="15">
      <c r="A842" s="84" t="s">
        <v>637</v>
      </c>
      <c r="B842" s="84">
        <v>2</v>
      </c>
      <c r="C842" s="122">
        <v>0.011637103773650303</v>
      </c>
      <c r="D842" s="84" t="s">
        <v>1887</v>
      </c>
      <c r="E842" s="84" t="b">
        <v>0</v>
      </c>
      <c r="F842" s="84" t="b">
        <v>0</v>
      </c>
      <c r="G842" s="84" t="b">
        <v>0</v>
      </c>
    </row>
    <row r="843" spans="1:7" ht="15">
      <c r="A843" s="84" t="s">
        <v>284</v>
      </c>
      <c r="B843" s="84">
        <v>2</v>
      </c>
      <c r="C843" s="122">
        <v>0.011637103773650303</v>
      </c>
      <c r="D843" s="84" t="s">
        <v>1887</v>
      </c>
      <c r="E843" s="84" t="b">
        <v>0</v>
      </c>
      <c r="F843" s="84" t="b">
        <v>0</v>
      </c>
      <c r="G843" s="84" t="b">
        <v>0</v>
      </c>
    </row>
    <row r="844" spans="1:7" ht="15">
      <c r="A844" s="84" t="s">
        <v>2011</v>
      </c>
      <c r="B844" s="84">
        <v>6</v>
      </c>
      <c r="C844" s="122">
        <v>0</v>
      </c>
      <c r="D844" s="84" t="s">
        <v>1888</v>
      </c>
      <c r="E844" s="84" t="b">
        <v>0</v>
      </c>
      <c r="F844" s="84" t="b">
        <v>0</v>
      </c>
      <c r="G844" s="84" t="b">
        <v>0</v>
      </c>
    </row>
    <row r="845" spans="1:7" ht="15">
      <c r="A845" s="84" t="s">
        <v>2080</v>
      </c>
      <c r="B845" s="84">
        <v>4</v>
      </c>
      <c r="C845" s="122">
        <v>0</v>
      </c>
      <c r="D845" s="84" t="s">
        <v>1888</v>
      </c>
      <c r="E845" s="84" t="b">
        <v>0</v>
      </c>
      <c r="F845" s="84" t="b">
        <v>0</v>
      </c>
      <c r="G845" s="84" t="b">
        <v>0</v>
      </c>
    </row>
    <row r="846" spans="1:7" ht="15">
      <c r="A846" s="84" t="s">
        <v>2081</v>
      </c>
      <c r="B846" s="84">
        <v>3</v>
      </c>
      <c r="C846" s="122">
        <v>0.00585650327851406</v>
      </c>
      <c r="D846" s="84" t="s">
        <v>1888</v>
      </c>
      <c r="E846" s="84" t="b">
        <v>0</v>
      </c>
      <c r="F846" s="84" t="b">
        <v>0</v>
      </c>
      <c r="G846" s="84" t="b">
        <v>0</v>
      </c>
    </row>
    <row r="847" spans="1:7" ht="15">
      <c r="A847" s="84" t="s">
        <v>637</v>
      </c>
      <c r="B847" s="84">
        <v>3</v>
      </c>
      <c r="C847" s="122">
        <v>0.00585650327851406</v>
      </c>
      <c r="D847" s="84" t="s">
        <v>1888</v>
      </c>
      <c r="E847" s="84" t="b">
        <v>0</v>
      </c>
      <c r="F847" s="84" t="b">
        <v>0</v>
      </c>
      <c r="G847" s="84" t="b">
        <v>0</v>
      </c>
    </row>
    <row r="848" spans="1:7" ht="15">
      <c r="A848" s="84" t="s">
        <v>2082</v>
      </c>
      <c r="B848" s="84">
        <v>3</v>
      </c>
      <c r="C848" s="122">
        <v>0.00585650327851406</v>
      </c>
      <c r="D848" s="84" t="s">
        <v>1888</v>
      </c>
      <c r="E848" s="84" t="b">
        <v>1</v>
      </c>
      <c r="F848" s="84" t="b">
        <v>0</v>
      </c>
      <c r="G848" s="84" t="b">
        <v>0</v>
      </c>
    </row>
    <row r="849" spans="1:7" ht="15">
      <c r="A849" s="84" t="s">
        <v>2083</v>
      </c>
      <c r="B849" s="84">
        <v>3</v>
      </c>
      <c r="C849" s="122">
        <v>0.00585650327851406</v>
      </c>
      <c r="D849" s="84" t="s">
        <v>1888</v>
      </c>
      <c r="E849" s="84" t="b">
        <v>0</v>
      </c>
      <c r="F849" s="84" t="b">
        <v>0</v>
      </c>
      <c r="G849" s="84" t="b">
        <v>0</v>
      </c>
    </row>
    <row r="850" spans="1:7" ht="15">
      <c r="A850" s="84" t="s">
        <v>2084</v>
      </c>
      <c r="B850" s="84">
        <v>3</v>
      </c>
      <c r="C850" s="122">
        <v>0.00585650327851406</v>
      </c>
      <c r="D850" s="84" t="s">
        <v>1888</v>
      </c>
      <c r="E850" s="84" t="b">
        <v>0</v>
      </c>
      <c r="F850" s="84" t="b">
        <v>0</v>
      </c>
      <c r="G850" s="84" t="b">
        <v>0</v>
      </c>
    </row>
    <row r="851" spans="1:7" ht="15">
      <c r="A851" s="84" t="s">
        <v>2085</v>
      </c>
      <c r="B851" s="84">
        <v>3</v>
      </c>
      <c r="C851" s="122">
        <v>0.00585650327851406</v>
      </c>
      <c r="D851" s="84" t="s">
        <v>1888</v>
      </c>
      <c r="E851" s="84" t="b">
        <v>0</v>
      </c>
      <c r="F851" s="84" t="b">
        <v>0</v>
      </c>
      <c r="G851" s="84" t="b">
        <v>0</v>
      </c>
    </row>
    <row r="852" spans="1:7" ht="15">
      <c r="A852" s="84" t="s">
        <v>2086</v>
      </c>
      <c r="B852" s="84">
        <v>3</v>
      </c>
      <c r="C852" s="122">
        <v>0.00585650327851406</v>
      </c>
      <c r="D852" s="84" t="s">
        <v>1888</v>
      </c>
      <c r="E852" s="84" t="b">
        <v>0</v>
      </c>
      <c r="F852" s="84" t="b">
        <v>0</v>
      </c>
      <c r="G852" s="84" t="b">
        <v>0</v>
      </c>
    </row>
    <row r="853" spans="1:7" ht="15">
      <c r="A853" s="84" t="s">
        <v>2087</v>
      </c>
      <c r="B853" s="84">
        <v>3</v>
      </c>
      <c r="C853" s="122">
        <v>0.00585650327851406</v>
      </c>
      <c r="D853" s="84" t="s">
        <v>1888</v>
      </c>
      <c r="E853" s="84" t="b">
        <v>0</v>
      </c>
      <c r="F853" s="84" t="b">
        <v>0</v>
      </c>
      <c r="G853" s="84" t="b">
        <v>0</v>
      </c>
    </row>
    <row r="854" spans="1:7" ht="15">
      <c r="A854" s="84" t="s">
        <v>2637</v>
      </c>
      <c r="B854" s="84">
        <v>3</v>
      </c>
      <c r="C854" s="122">
        <v>0.00585650327851406</v>
      </c>
      <c r="D854" s="84" t="s">
        <v>1888</v>
      </c>
      <c r="E854" s="84" t="b">
        <v>0</v>
      </c>
      <c r="F854" s="84" t="b">
        <v>0</v>
      </c>
      <c r="G854" s="84" t="b">
        <v>0</v>
      </c>
    </row>
    <row r="855" spans="1:7" ht="15">
      <c r="A855" s="84" t="s">
        <v>2807</v>
      </c>
      <c r="B855" s="84">
        <v>2</v>
      </c>
      <c r="C855" s="122">
        <v>0.009407187364499412</v>
      </c>
      <c r="D855" s="84" t="s">
        <v>1888</v>
      </c>
      <c r="E855" s="84" t="b">
        <v>0</v>
      </c>
      <c r="F855" s="84" t="b">
        <v>0</v>
      </c>
      <c r="G855" s="84" t="b">
        <v>0</v>
      </c>
    </row>
    <row r="856" spans="1:7" ht="15">
      <c r="A856" s="84" t="s">
        <v>2808</v>
      </c>
      <c r="B856" s="84">
        <v>2</v>
      </c>
      <c r="C856" s="122">
        <v>0.009407187364499412</v>
      </c>
      <c r="D856" s="84" t="s">
        <v>1888</v>
      </c>
      <c r="E856" s="84" t="b">
        <v>0</v>
      </c>
      <c r="F856" s="84" t="b">
        <v>0</v>
      </c>
      <c r="G856" s="84" t="b">
        <v>0</v>
      </c>
    </row>
    <row r="857" spans="1:7" ht="15">
      <c r="A857" s="84" t="s">
        <v>2809</v>
      </c>
      <c r="B857" s="84">
        <v>2</v>
      </c>
      <c r="C857" s="122">
        <v>0.009407187364499412</v>
      </c>
      <c r="D857" s="84" t="s">
        <v>1888</v>
      </c>
      <c r="E857" s="84" t="b">
        <v>0</v>
      </c>
      <c r="F857" s="84" t="b">
        <v>0</v>
      </c>
      <c r="G857" s="84" t="b">
        <v>0</v>
      </c>
    </row>
    <row r="858" spans="1:7" ht="15">
      <c r="A858" s="84" t="s">
        <v>277</v>
      </c>
      <c r="B858" s="84">
        <v>2</v>
      </c>
      <c r="C858" s="122">
        <v>0.009407187364499412</v>
      </c>
      <c r="D858" s="84" t="s">
        <v>1888</v>
      </c>
      <c r="E858" s="84" t="b">
        <v>0</v>
      </c>
      <c r="F858" s="84" t="b">
        <v>0</v>
      </c>
      <c r="G858" s="84" t="b">
        <v>0</v>
      </c>
    </row>
    <row r="859" spans="1:7" ht="15">
      <c r="A859" s="84" t="s">
        <v>2810</v>
      </c>
      <c r="B859" s="84">
        <v>2</v>
      </c>
      <c r="C859" s="122">
        <v>0.009407187364499412</v>
      </c>
      <c r="D859" s="84" t="s">
        <v>1888</v>
      </c>
      <c r="E859" s="84" t="b">
        <v>0</v>
      </c>
      <c r="F859" s="84" t="b">
        <v>0</v>
      </c>
      <c r="G859" s="84" t="b">
        <v>0</v>
      </c>
    </row>
    <row r="860" spans="1:7" ht="15">
      <c r="A860" s="84" t="s">
        <v>2811</v>
      </c>
      <c r="B860" s="84">
        <v>2</v>
      </c>
      <c r="C860" s="122">
        <v>0.009407187364499412</v>
      </c>
      <c r="D860" s="84" t="s">
        <v>1888</v>
      </c>
      <c r="E860" s="84" t="b">
        <v>0</v>
      </c>
      <c r="F860" s="84" t="b">
        <v>0</v>
      </c>
      <c r="G860" s="84" t="b">
        <v>0</v>
      </c>
    </row>
    <row r="861" spans="1:7" ht="15">
      <c r="A861" s="84" t="s">
        <v>2070</v>
      </c>
      <c r="B861" s="84">
        <v>2</v>
      </c>
      <c r="C861" s="122">
        <v>0.009407187364499412</v>
      </c>
      <c r="D861" s="84" t="s">
        <v>1888</v>
      </c>
      <c r="E861" s="84" t="b">
        <v>0</v>
      </c>
      <c r="F861" s="84" t="b">
        <v>0</v>
      </c>
      <c r="G861" s="84" t="b">
        <v>0</v>
      </c>
    </row>
    <row r="862" spans="1:7" ht="15">
      <c r="A862" s="84" t="s">
        <v>1978</v>
      </c>
      <c r="B862" s="84">
        <v>2</v>
      </c>
      <c r="C862" s="122">
        <v>0.009407187364499412</v>
      </c>
      <c r="D862" s="84" t="s">
        <v>1888</v>
      </c>
      <c r="E862" s="84" t="b">
        <v>0</v>
      </c>
      <c r="F862" s="84" t="b">
        <v>0</v>
      </c>
      <c r="G862" s="84" t="b">
        <v>0</v>
      </c>
    </row>
    <row r="863" spans="1:7" ht="15">
      <c r="A863" s="84" t="s">
        <v>2812</v>
      </c>
      <c r="B863" s="84">
        <v>2</v>
      </c>
      <c r="C863" s="122">
        <v>0.009407187364499412</v>
      </c>
      <c r="D863" s="84" t="s">
        <v>1888</v>
      </c>
      <c r="E863" s="84" t="b">
        <v>0</v>
      </c>
      <c r="F863" s="84" t="b">
        <v>0</v>
      </c>
      <c r="G863" s="84" t="b">
        <v>0</v>
      </c>
    </row>
    <row r="864" spans="1:7" ht="15">
      <c r="A864" s="84" t="s">
        <v>223</v>
      </c>
      <c r="B864" s="84">
        <v>2</v>
      </c>
      <c r="C864" s="122">
        <v>0.009407187364499412</v>
      </c>
      <c r="D864" s="84" t="s">
        <v>1888</v>
      </c>
      <c r="E864" s="84" t="b">
        <v>0</v>
      </c>
      <c r="F864" s="84" t="b">
        <v>0</v>
      </c>
      <c r="G864" s="84" t="b">
        <v>0</v>
      </c>
    </row>
    <row r="865" spans="1:7" ht="15">
      <c r="A865" s="84" t="s">
        <v>2089</v>
      </c>
      <c r="B865" s="84">
        <v>3</v>
      </c>
      <c r="C865" s="122">
        <v>0</v>
      </c>
      <c r="D865" s="84" t="s">
        <v>1889</v>
      </c>
      <c r="E865" s="84" t="b">
        <v>0</v>
      </c>
      <c r="F865" s="84" t="b">
        <v>0</v>
      </c>
      <c r="G865" s="84" t="b">
        <v>0</v>
      </c>
    </row>
    <row r="866" spans="1:7" ht="15">
      <c r="A866" s="84" t="s">
        <v>278</v>
      </c>
      <c r="B866" s="84">
        <v>3</v>
      </c>
      <c r="C866" s="122">
        <v>0</v>
      </c>
      <c r="D866" s="84" t="s">
        <v>1889</v>
      </c>
      <c r="E866" s="84" t="b">
        <v>0</v>
      </c>
      <c r="F866" s="84" t="b">
        <v>0</v>
      </c>
      <c r="G866" s="84" t="b">
        <v>0</v>
      </c>
    </row>
    <row r="867" spans="1:7" ht="15">
      <c r="A867" s="84" t="s">
        <v>2090</v>
      </c>
      <c r="B867" s="84">
        <v>2</v>
      </c>
      <c r="C867" s="122">
        <v>0</v>
      </c>
      <c r="D867" s="84" t="s">
        <v>1889</v>
      </c>
      <c r="E867" s="84" t="b">
        <v>1</v>
      </c>
      <c r="F867" s="84" t="b">
        <v>0</v>
      </c>
      <c r="G867" s="84" t="b">
        <v>0</v>
      </c>
    </row>
    <row r="868" spans="1:7" ht="15">
      <c r="A868" s="84" t="s">
        <v>2091</v>
      </c>
      <c r="B868" s="84">
        <v>2</v>
      </c>
      <c r="C868" s="122">
        <v>0</v>
      </c>
      <c r="D868" s="84" t="s">
        <v>1889</v>
      </c>
      <c r="E868" s="84" t="b">
        <v>0</v>
      </c>
      <c r="F868" s="84" t="b">
        <v>0</v>
      </c>
      <c r="G868" s="84" t="b">
        <v>0</v>
      </c>
    </row>
    <row r="869" spans="1:7" ht="15">
      <c r="A869" s="84" t="s">
        <v>2092</v>
      </c>
      <c r="B869" s="84">
        <v>2</v>
      </c>
      <c r="C869" s="122">
        <v>0</v>
      </c>
      <c r="D869" s="84" t="s">
        <v>1889</v>
      </c>
      <c r="E869" s="84" t="b">
        <v>0</v>
      </c>
      <c r="F869" s="84" t="b">
        <v>0</v>
      </c>
      <c r="G869" s="84" t="b">
        <v>0</v>
      </c>
    </row>
    <row r="870" spans="1:7" ht="15">
      <c r="A870" s="84" t="s">
        <v>2093</v>
      </c>
      <c r="B870" s="84">
        <v>2</v>
      </c>
      <c r="C870" s="122">
        <v>0</v>
      </c>
      <c r="D870" s="84" t="s">
        <v>1889</v>
      </c>
      <c r="E870" s="84" t="b">
        <v>0</v>
      </c>
      <c r="F870" s="84" t="b">
        <v>0</v>
      </c>
      <c r="G870" s="84" t="b">
        <v>0</v>
      </c>
    </row>
    <row r="871" spans="1:7" ht="15">
      <c r="A871" s="84" t="s">
        <v>280</v>
      </c>
      <c r="B871" s="84">
        <v>2</v>
      </c>
      <c r="C871" s="122">
        <v>0</v>
      </c>
      <c r="D871" s="84" t="s">
        <v>1889</v>
      </c>
      <c r="E871" s="84" t="b">
        <v>0</v>
      </c>
      <c r="F871" s="84" t="b">
        <v>0</v>
      </c>
      <c r="G871" s="84" t="b">
        <v>0</v>
      </c>
    </row>
    <row r="872" spans="1:7" ht="15">
      <c r="A872" s="84" t="s">
        <v>279</v>
      </c>
      <c r="B872" s="84">
        <v>2</v>
      </c>
      <c r="C872" s="122">
        <v>0</v>
      </c>
      <c r="D872" s="84" t="s">
        <v>1889</v>
      </c>
      <c r="E872" s="84" t="b">
        <v>0</v>
      </c>
      <c r="F872" s="84" t="b">
        <v>0</v>
      </c>
      <c r="G872" s="84" t="b">
        <v>0</v>
      </c>
    </row>
    <row r="873" spans="1:7" ht="15">
      <c r="A873" s="84" t="s">
        <v>2094</v>
      </c>
      <c r="B873" s="84">
        <v>2</v>
      </c>
      <c r="C873" s="122">
        <v>0</v>
      </c>
      <c r="D873" s="84" t="s">
        <v>1889</v>
      </c>
      <c r="E873" s="84" t="b">
        <v>0</v>
      </c>
      <c r="F873" s="84" t="b">
        <v>0</v>
      </c>
      <c r="G873" s="84" t="b">
        <v>0</v>
      </c>
    </row>
    <row r="874" spans="1:7" ht="15">
      <c r="A874" s="84" t="s">
        <v>2095</v>
      </c>
      <c r="B874" s="84">
        <v>2</v>
      </c>
      <c r="C874" s="122">
        <v>0</v>
      </c>
      <c r="D874" s="84" t="s">
        <v>1889</v>
      </c>
      <c r="E874" s="84" t="b">
        <v>0</v>
      </c>
      <c r="F874" s="84" t="b">
        <v>0</v>
      </c>
      <c r="G874" s="84" t="b">
        <v>0</v>
      </c>
    </row>
    <row r="875" spans="1:7" ht="15">
      <c r="A875" s="84" t="s">
        <v>2796</v>
      </c>
      <c r="B875" s="84">
        <v>2</v>
      </c>
      <c r="C875" s="122">
        <v>0</v>
      </c>
      <c r="D875" s="84" t="s">
        <v>1889</v>
      </c>
      <c r="E875" s="84" t="b">
        <v>0</v>
      </c>
      <c r="F875" s="84" t="b">
        <v>0</v>
      </c>
      <c r="G875" s="84" t="b">
        <v>0</v>
      </c>
    </row>
    <row r="876" spans="1:7" ht="15">
      <c r="A876" s="84" t="s">
        <v>2621</v>
      </c>
      <c r="B876" s="84">
        <v>2</v>
      </c>
      <c r="C876" s="122">
        <v>0</v>
      </c>
      <c r="D876" s="84" t="s">
        <v>1889</v>
      </c>
      <c r="E876" s="84" t="b">
        <v>1</v>
      </c>
      <c r="F876" s="84" t="b">
        <v>0</v>
      </c>
      <c r="G876" s="84" t="b">
        <v>0</v>
      </c>
    </row>
    <row r="877" spans="1:7" ht="15">
      <c r="A877" s="84" t="s">
        <v>293</v>
      </c>
      <c r="B877" s="84">
        <v>2</v>
      </c>
      <c r="C877" s="122">
        <v>0</v>
      </c>
      <c r="D877" s="84" t="s">
        <v>1890</v>
      </c>
      <c r="E877" s="84" t="b">
        <v>0</v>
      </c>
      <c r="F877" s="84" t="b">
        <v>0</v>
      </c>
      <c r="G877" s="84" t="b">
        <v>0</v>
      </c>
    </row>
    <row r="878" spans="1:7" ht="15">
      <c r="A878" s="84" t="s">
        <v>645</v>
      </c>
      <c r="B878" s="84">
        <v>3</v>
      </c>
      <c r="C878" s="122">
        <v>0</v>
      </c>
      <c r="D878" s="84" t="s">
        <v>1891</v>
      </c>
      <c r="E878" s="84" t="b">
        <v>0</v>
      </c>
      <c r="F878" s="84" t="b">
        <v>0</v>
      </c>
      <c r="G878" s="84" t="b">
        <v>0</v>
      </c>
    </row>
    <row r="879" spans="1:7" ht="15">
      <c r="A879" s="84" t="s">
        <v>2054</v>
      </c>
      <c r="B879" s="84">
        <v>2</v>
      </c>
      <c r="C879" s="122">
        <v>0</v>
      </c>
      <c r="D879" s="84" t="s">
        <v>1891</v>
      </c>
      <c r="E879" s="84" t="b">
        <v>0</v>
      </c>
      <c r="F879" s="84" t="b">
        <v>0</v>
      </c>
      <c r="G879" s="84" t="b">
        <v>0</v>
      </c>
    </row>
    <row r="880" spans="1:7" ht="15">
      <c r="A880" s="84" t="s">
        <v>2023</v>
      </c>
      <c r="B880" s="84">
        <v>2</v>
      </c>
      <c r="C880" s="122">
        <v>0</v>
      </c>
      <c r="D880" s="84" t="s">
        <v>1891</v>
      </c>
      <c r="E880" s="84" t="b">
        <v>0</v>
      </c>
      <c r="F880" s="84" t="b">
        <v>0</v>
      </c>
      <c r="G880" s="84" t="b">
        <v>0</v>
      </c>
    </row>
    <row r="881" spans="1:7" ht="15">
      <c r="A881" s="84" t="s">
        <v>637</v>
      </c>
      <c r="B881" s="84">
        <v>2</v>
      </c>
      <c r="C881" s="122">
        <v>0</v>
      </c>
      <c r="D881" s="84" t="s">
        <v>1891</v>
      </c>
      <c r="E881" s="84" t="b">
        <v>0</v>
      </c>
      <c r="F881" s="84" t="b">
        <v>0</v>
      </c>
      <c r="G881" s="84" t="b">
        <v>0</v>
      </c>
    </row>
    <row r="882" spans="1:7" ht="15">
      <c r="A882" s="84" t="s">
        <v>288</v>
      </c>
      <c r="B882" s="84">
        <v>2</v>
      </c>
      <c r="C882" s="122">
        <v>0</v>
      </c>
      <c r="D882" s="84" t="s">
        <v>1891</v>
      </c>
      <c r="E882" s="84" t="b">
        <v>0</v>
      </c>
      <c r="F882" s="84" t="b">
        <v>0</v>
      </c>
      <c r="G882" s="84" t="b">
        <v>0</v>
      </c>
    </row>
    <row r="883" spans="1:7" ht="15">
      <c r="A883" s="84" t="s">
        <v>2026</v>
      </c>
      <c r="B883" s="84">
        <v>2</v>
      </c>
      <c r="C883" s="122">
        <v>0.013683181621090055</v>
      </c>
      <c r="D883" s="84" t="s">
        <v>1891</v>
      </c>
      <c r="E883" s="84" t="b">
        <v>0</v>
      </c>
      <c r="F883" s="84" t="b">
        <v>0</v>
      </c>
      <c r="G883" s="84" t="b">
        <v>0</v>
      </c>
    </row>
    <row r="884" spans="1:7" ht="15">
      <c r="A884" s="84" t="s">
        <v>2056</v>
      </c>
      <c r="B884" s="84">
        <v>4</v>
      </c>
      <c r="C884" s="122">
        <v>0</v>
      </c>
      <c r="D884" s="84" t="s">
        <v>1892</v>
      </c>
      <c r="E884" s="84" t="b">
        <v>0</v>
      </c>
      <c r="F884" s="84" t="b">
        <v>0</v>
      </c>
      <c r="G884" s="84" t="b">
        <v>0</v>
      </c>
    </row>
    <row r="885" spans="1:7" ht="15">
      <c r="A885" s="84" t="s">
        <v>266</v>
      </c>
      <c r="B885" s="84">
        <v>4</v>
      </c>
      <c r="C885" s="122">
        <v>0</v>
      </c>
      <c r="D885" s="84" t="s">
        <v>1892</v>
      </c>
      <c r="E885" s="84" t="b">
        <v>0</v>
      </c>
      <c r="F885" s="84" t="b">
        <v>0</v>
      </c>
      <c r="G885" s="84" t="b">
        <v>0</v>
      </c>
    </row>
    <row r="886" spans="1:7" ht="15">
      <c r="A886" s="84" t="s">
        <v>672</v>
      </c>
      <c r="B886" s="84">
        <v>4</v>
      </c>
      <c r="C886" s="122">
        <v>0</v>
      </c>
      <c r="D886" s="84" t="s">
        <v>1892</v>
      </c>
      <c r="E886" s="84" t="b">
        <v>0</v>
      </c>
      <c r="F886" s="84" t="b">
        <v>0</v>
      </c>
      <c r="G886" s="84" t="b">
        <v>0</v>
      </c>
    </row>
    <row r="887" spans="1:7" ht="15">
      <c r="A887" s="84" t="s">
        <v>637</v>
      </c>
      <c r="B887" s="84">
        <v>3</v>
      </c>
      <c r="C887" s="122">
        <v>0.006246936830414997</v>
      </c>
      <c r="D887" s="84" t="s">
        <v>1892</v>
      </c>
      <c r="E887" s="84" t="b">
        <v>0</v>
      </c>
      <c r="F887" s="84" t="b">
        <v>0</v>
      </c>
      <c r="G887" s="84" t="b">
        <v>0</v>
      </c>
    </row>
    <row r="888" spans="1:7" ht="15">
      <c r="A888" s="84" t="s">
        <v>2060</v>
      </c>
      <c r="B888" s="84">
        <v>3</v>
      </c>
      <c r="C888" s="122">
        <v>0.006246936830414997</v>
      </c>
      <c r="D888" s="84" t="s">
        <v>1892</v>
      </c>
      <c r="E888" s="84" t="b">
        <v>0</v>
      </c>
      <c r="F888" s="84" t="b">
        <v>0</v>
      </c>
      <c r="G888" s="84" t="b">
        <v>0</v>
      </c>
    </row>
    <row r="889" spans="1:7" ht="15">
      <c r="A889" s="84" t="s">
        <v>2087</v>
      </c>
      <c r="B889" s="84">
        <v>3</v>
      </c>
      <c r="C889" s="122">
        <v>0.006246936830414997</v>
      </c>
      <c r="D889" s="84" t="s">
        <v>1892</v>
      </c>
      <c r="E889" s="84" t="b">
        <v>0</v>
      </c>
      <c r="F889" s="84" t="b">
        <v>0</v>
      </c>
      <c r="G889" s="84" t="b">
        <v>0</v>
      </c>
    </row>
    <row r="890" spans="1:7" ht="15">
      <c r="A890" s="84" t="s">
        <v>2464</v>
      </c>
      <c r="B890" s="84">
        <v>2</v>
      </c>
      <c r="C890" s="122">
        <v>0.020068666377598746</v>
      </c>
      <c r="D890" s="84" t="s">
        <v>1892</v>
      </c>
      <c r="E890" s="84" t="b">
        <v>0</v>
      </c>
      <c r="F890" s="84" t="b">
        <v>0</v>
      </c>
      <c r="G890" s="84" t="b">
        <v>0</v>
      </c>
    </row>
    <row r="891" spans="1:7" ht="15">
      <c r="A891" s="84" t="s">
        <v>2525</v>
      </c>
      <c r="B891" s="84">
        <v>2</v>
      </c>
      <c r="C891" s="122">
        <v>0.020068666377598746</v>
      </c>
      <c r="D891" s="84" t="s">
        <v>1892</v>
      </c>
      <c r="E891" s="84" t="b">
        <v>0</v>
      </c>
      <c r="F891" s="84" t="b">
        <v>0</v>
      </c>
      <c r="G891" s="84" t="b">
        <v>0</v>
      </c>
    </row>
    <row r="892" spans="1:7" ht="15">
      <c r="A892" s="84" t="s">
        <v>2643</v>
      </c>
      <c r="B892" s="84">
        <v>2</v>
      </c>
      <c r="C892" s="122">
        <v>0.010034333188799373</v>
      </c>
      <c r="D892" s="84" t="s">
        <v>1892</v>
      </c>
      <c r="E892" s="84" t="b">
        <v>0</v>
      </c>
      <c r="F892" s="84" t="b">
        <v>0</v>
      </c>
      <c r="G892" s="84" t="b">
        <v>0</v>
      </c>
    </row>
    <row r="893" spans="1:7" ht="15">
      <c r="A893" s="84" t="s">
        <v>2568</v>
      </c>
      <c r="B893" s="84">
        <v>2</v>
      </c>
      <c r="C893" s="122">
        <v>0.010034333188799373</v>
      </c>
      <c r="D893" s="84" t="s">
        <v>1892</v>
      </c>
      <c r="E893" s="84" t="b">
        <v>0</v>
      </c>
      <c r="F893" s="84" t="b">
        <v>0</v>
      </c>
      <c r="G893" s="84" t="b">
        <v>0</v>
      </c>
    </row>
    <row r="894" spans="1:7" ht="15">
      <c r="A894" s="84" t="s">
        <v>2644</v>
      </c>
      <c r="B894" s="84">
        <v>2</v>
      </c>
      <c r="C894" s="122">
        <v>0.010034333188799373</v>
      </c>
      <c r="D894" s="84" t="s">
        <v>1892</v>
      </c>
      <c r="E894" s="84" t="b">
        <v>1</v>
      </c>
      <c r="F894" s="84" t="b">
        <v>0</v>
      </c>
      <c r="G894" s="84" t="b">
        <v>0</v>
      </c>
    </row>
    <row r="895" spans="1:7" ht="15">
      <c r="A895" s="84" t="s">
        <v>2488</v>
      </c>
      <c r="B895" s="84">
        <v>2</v>
      </c>
      <c r="C895" s="122">
        <v>0.010034333188799373</v>
      </c>
      <c r="D895" s="84" t="s">
        <v>1892</v>
      </c>
      <c r="E895" s="84" t="b">
        <v>0</v>
      </c>
      <c r="F895" s="84" t="b">
        <v>0</v>
      </c>
      <c r="G895" s="84" t="b">
        <v>0</v>
      </c>
    </row>
    <row r="896" spans="1:7" ht="15">
      <c r="A896" s="84" t="s">
        <v>2645</v>
      </c>
      <c r="B896" s="84">
        <v>2</v>
      </c>
      <c r="C896" s="122">
        <v>0.010034333188799373</v>
      </c>
      <c r="D896" s="84" t="s">
        <v>1892</v>
      </c>
      <c r="E896" s="84" t="b">
        <v>0</v>
      </c>
      <c r="F896" s="84" t="b">
        <v>0</v>
      </c>
      <c r="G896" s="84" t="b">
        <v>0</v>
      </c>
    </row>
    <row r="897" spans="1:7" ht="15">
      <c r="A897" s="84" t="s">
        <v>2646</v>
      </c>
      <c r="B897" s="84">
        <v>2</v>
      </c>
      <c r="C897" s="122">
        <v>0.010034333188799373</v>
      </c>
      <c r="D897" s="84" t="s">
        <v>1892</v>
      </c>
      <c r="E897" s="84" t="b">
        <v>0</v>
      </c>
      <c r="F897" s="84" t="b">
        <v>0</v>
      </c>
      <c r="G897" s="84" t="b">
        <v>0</v>
      </c>
    </row>
    <row r="898" spans="1:7" ht="15">
      <c r="A898" s="84" t="s">
        <v>2569</v>
      </c>
      <c r="B898" s="84">
        <v>2</v>
      </c>
      <c r="C898" s="122">
        <v>0.010034333188799373</v>
      </c>
      <c r="D898" s="84" t="s">
        <v>1892</v>
      </c>
      <c r="E898" s="84" t="b">
        <v>0</v>
      </c>
      <c r="F898" s="84" t="b">
        <v>0</v>
      </c>
      <c r="G898" s="84" t="b">
        <v>0</v>
      </c>
    </row>
    <row r="899" spans="1:7" ht="15">
      <c r="A899" s="84" t="s">
        <v>2576</v>
      </c>
      <c r="B899" s="84">
        <v>2</v>
      </c>
      <c r="C899" s="122">
        <v>0.01308826068104266</v>
      </c>
      <c r="D899" s="84" t="s">
        <v>1893</v>
      </c>
      <c r="E899" s="84" t="b">
        <v>0</v>
      </c>
      <c r="F899" s="84" t="b">
        <v>0</v>
      </c>
      <c r="G899" s="84" t="b">
        <v>0</v>
      </c>
    </row>
    <row r="900" spans="1:7" ht="15">
      <c r="A900" s="84" t="s">
        <v>637</v>
      </c>
      <c r="B900" s="84">
        <v>2</v>
      </c>
      <c r="C900" s="122">
        <v>0</v>
      </c>
      <c r="D900" s="84" t="s">
        <v>1893</v>
      </c>
      <c r="E900" s="84" t="b">
        <v>0</v>
      </c>
      <c r="F900" s="84" t="b">
        <v>0</v>
      </c>
      <c r="G900" s="84" t="b">
        <v>0</v>
      </c>
    </row>
    <row r="901" spans="1:7" ht="15">
      <c r="A901" s="84" t="s">
        <v>2066</v>
      </c>
      <c r="B901" s="84">
        <v>2</v>
      </c>
      <c r="C901" s="122">
        <v>0.01308826068104266</v>
      </c>
      <c r="D901" s="84" t="s">
        <v>1893</v>
      </c>
      <c r="E901" s="84" t="b">
        <v>0</v>
      </c>
      <c r="F901" s="84" t="b">
        <v>0</v>
      </c>
      <c r="G901" s="84" t="b">
        <v>0</v>
      </c>
    </row>
    <row r="902" spans="1:7" ht="15">
      <c r="A902" s="84" t="s">
        <v>2477</v>
      </c>
      <c r="B902" s="84">
        <v>2</v>
      </c>
      <c r="C902" s="122">
        <v>0</v>
      </c>
      <c r="D902" s="84" t="s">
        <v>1893</v>
      </c>
      <c r="E902" s="84" t="b">
        <v>0</v>
      </c>
      <c r="F902" s="84" t="b">
        <v>0</v>
      </c>
      <c r="G902" s="84" t="b">
        <v>0</v>
      </c>
    </row>
    <row r="903" spans="1:7" ht="15">
      <c r="A903" s="84" t="s">
        <v>2472</v>
      </c>
      <c r="B903" s="84">
        <v>2</v>
      </c>
      <c r="C903" s="122">
        <v>0</v>
      </c>
      <c r="D903" s="84" t="s">
        <v>1893</v>
      </c>
      <c r="E903" s="84" t="b">
        <v>0</v>
      </c>
      <c r="F903" s="84" t="b">
        <v>0</v>
      </c>
      <c r="G903" s="84" t="b">
        <v>0</v>
      </c>
    </row>
    <row r="904" spans="1:7" ht="15">
      <c r="A904" s="84" t="s">
        <v>2519</v>
      </c>
      <c r="B904" s="84">
        <v>5</v>
      </c>
      <c r="C904" s="122">
        <v>0</v>
      </c>
      <c r="D904" s="84" t="s">
        <v>1894</v>
      </c>
      <c r="E904" s="84" t="b">
        <v>0</v>
      </c>
      <c r="F904" s="84" t="b">
        <v>0</v>
      </c>
      <c r="G904" s="84" t="b">
        <v>0</v>
      </c>
    </row>
    <row r="905" spans="1:7" ht="15">
      <c r="A905" s="84" t="s">
        <v>2477</v>
      </c>
      <c r="B905" s="84">
        <v>5</v>
      </c>
      <c r="C905" s="122">
        <v>0</v>
      </c>
      <c r="D905" s="84" t="s">
        <v>1894</v>
      </c>
      <c r="E905" s="84" t="b">
        <v>0</v>
      </c>
      <c r="F905" s="84" t="b">
        <v>0</v>
      </c>
      <c r="G905" s="84" t="b">
        <v>0</v>
      </c>
    </row>
    <row r="906" spans="1:7" ht="15">
      <c r="A906" s="84" t="s">
        <v>2471</v>
      </c>
      <c r="B906" s="84">
        <v>5</v>
      </c>
      <c r="C906" s="122">
        <v>0</v>
      </c>
      <c r="D906" s="84" t="s">
        <v>1894</v>
      </c>
      <c r="E906" s="84" t="b">
        <v>0</v>
      </c>
      <c r="F906" s="84" t="b">
        <v>0</v>
      </c>
      <c r="G906" s="84" t="b">
        <v>0</v>
      </c>
    </row>
    <row r="907" spans="1:7" ht="15">
      <c r="A907" s="84" t="s">
        <v>2520</v>
      </c>
      <c r="B907" s="84">
        <v>5</v>
      </c>
      <c r="C907" s="122">
        <v>0</v>
      </c>
      <c r="D907" s="84" t="s">
        <v>1894</v>
      </c>
      <c r="E907" s="84" t="b">
        <v>0</v>
      </c>
      <c r="F907" s="84" t="b">
        <v>0</v>
      </c>
      <c r="G907" s="84" t="b">
        <v>0</v>
      </c>
    </row>
    <row r="908" spans="1:7" ht="15">
      <c r="A908" s="84" t="s">
        <v>241</v>
      </c>
      <c r="B908" s="84">
        <v>3</v>
      </c>
      <c r="C908" s="122">
        <v>0.008319328110613365</v>
      </c>
      <c r="D908" s="84" t="s">
        <v>1894</v>
      </c>
      <c r="E908" s="84" t="b">
        <v>0</v>
      </c>
      <c r="F908" s="84" t="b">
        <v>0</v>
      </c>
      <c r="G908" s="84" t="b">
        <v>0</v>
      </c>
    </row>
    <row r="909" spans="1:7" ht="15">
      <c r="A909" s="84" t="s">
        <v>2622</v>
      </c>
      <c r="B909" s="84">
        <v>3</v>
      </c>
      <c r="C909" s="122">
        <v>0.008319328110613365</v>
      </c>
      <c r="D909" s="84" t="s">
        <v>1894</v>
      </c>
      <c r="E909" s="84" t="b">
        <v>0</v>
      </c>
      <c r="F909" s="84" t="b">
        <v>0</v>
      </c>
      <c r="G909" s="84" t="b">
        <v>0</v>
      </c>
    </row>
    <row r="910" spans="1:7" ht="15">
      <c r="A910" s="84" t="s">
        <v>240</v>
      </c>
      <c r="B910" s="84">
        <v>3</v>
      </c>
      <c r="C910" s="122">
        <v>0.008319328110613365</v>
      </c>
      <c r="D910" s="84" t="s">
        <v>1894</v>
      </c>
      <c r="E910" s="84" t="b">
        <v>0</v>
      </c>
      <c r="F910" s="84" t="b">
        <v>0</v>
      </c>
      <c r="G910" s="84" t="b">
        <v>0</v>
      </c>
    </row>
    <row r="911" spans="1:7" ht="15">
      <c r="A911" s="84" t="s">
        <v>2623</v>
      </c>
      <c r="B911" s="84">
        <v>3</v>
      </c>
      <c r="C911" s="122">
        <v>0.008319328110613365</v>
      </c>
      <c r="D911" s="84" t="s">
        <v>1894</v>
      </c>
      <c r="E911" s="84" t="b">
        <v>0</v>
      </c>
      <c r="F911" s="84" t="b">
        <v>0</v>
      </c>
      <c r="G911" s="84" t="b">
        <v>0</v>
      </c>
    </row>
    <row r="912" spans="1:7" ht="15">
      <c r="A912" s="84" t="s">
        <v>2624</v>
      </c>
      <c r="B912" s="84">
        <v>3</v>
      </c>
      <c r="C912" s="122">
        <v>0.008319328110613365</v>
      </c>
      <c r="D912" s="84" t="s">
        <v>1894</v>
      </c>
      <c r="E912" s="84" t="b">
        <v>0</v>
      </c>
      <c r="F912" s="84" t="b">
        <v>0</v>
      </c>
      <c r="G912" s="84" t="b">
        <v>0</v>
      </c>
    </row>
    <row r="913" spans="1:7" ht="15">
      <c r="A913" s="84" t="s">
        <v>2625</v>
      </c>
      <c r="B913" s="84">
        <v>3</v>
      </c>
      <c r="C913" s="122">
        <v>0.008319328110613365</v>
      </c>
      <c r="D913" s="84" t="s">
        <v>1894</v>
      </c>
      <c r="E913" s="84" t="b">
        <v>0</v>
      </c>
      <c r="F913" s="84" t="b">
        <v>0</v>
      </c>
      <c r="G913" s="84" t="b">
        <v>0</v>
      </c>
    </row>
    <row r="914" spans="1:7" ht="15">
      <c r="A914" s="84" t="s">
        <v>2470</v>
      </c>
      <c r="B914" s="84">
        <v>3</v>
      </c>
      <c r="C914" s="122">
        <v>0.008319328110613365</v>
      </c>
      <c r="D914" s="84" t="s">
        <v>1894</v>
      </c>
      <c r="E914" s="84" t="b">
        <v>0</v>
      </c>
      <c r="F914" s="84" t="b">
        <v>0</v>
      </c>
      <c r="G914" s="84" t="b">
        <v>0</v>
      </c>
    </row>
    <row r="915" spans="1:7" ht="15">
      <c r="A915" s="84" t="s">
        <v>242</v>
      </c>
      <c r="B915" s="84">
        <v>3</v>
      </c>
      <c r="C915" s="122">
        <v>0.008319328110613365</v>
      </c>
      <c r="D915" s="84" t="s">
        <v>1894</v>
      </c>
      <c r="E915" s="84" t="b">
        <v>0</v>
      </c>
      <c r="F915" s="84" t="b">
        <v>0</v>
      </c>
      <c r="G915" s="84" t="b">
        <v>0</v>
      </c>
    </row>
    <row r="916" spans="1:7" ht="15">
      <c r="A916" s="84" t="s">
        <v>2626</v>
      </c>
      <c r="B916" s="84">
        <v>3</v>
      </c>
      <c r="C916" s="122">
        <v>0.008319328110613365</v>
      </c>
      <c r="D916" s="84" t="s">
        <v>1894</v>
      </c>
      <c r="E916" s="84" t="b">
        <v>0</v>
      </c>
      <c r="F916" s="84" t="b">
        <v>0</v>
      </c>
      <c r="G916" s="84" t="b">
        <v>0</v>
      </c>
    </row>
    <row r="917" spans="1:7" ht="15">
      <c r="A917" s="84" t="s">
        <v>2731</v>
      </c>
      <c r="B917" s="84">
        <v>2</v>
      </c>
      <c r="C917" s="122">
        <v>0.00994850021680094</v>
      </c>
      <c r="D917" s="84" t="s">
        <v>1894</v>
      </c>
      <c r="E917" s="84" t="b">
        <v>0</v>
      </c>
      <c r="F917" s="84" t="b">
        <v>0</v>
      </c>
      <c r="G917" s="84" t="b">
        <v>0</v>
      </c>
    </row>
    <row r="918" spans="1:7" ht="15">
      <c r="A918" s="84" t="s">
        <v>2732</v>
      </c>
      <c r="B918" s="84">
        <v>2</v>
      </c>
      <c r="C918" s="122">
        <v>0.00994850021680094</v>
      </c>
      <c r="D918" s="84" t="s">
        <v>1894</v>
      </c>
      <c r="E918" s="84" t="b">
        <v>0</v>
      </c>
      <c r="F918" s="84" t="b">
        <v>0</v>
      </c>
      <c r="G918" s="84" t="b">
        <v>0</v>
      </c>
    </row>
    <row r="919" spans="1:7" ht="15">
      <c r="A919" s="84" t="s">
        <v>2733</v>
      </c>
      <c r="B919" s="84">
        <v>2</v>
      </c>
      <c r="C919" s="122">
        <v>0.00994850021680094</v>
      </c>
      <c r="D919" s="84" t="s">
        <v>1894</v>
      </c>
      <c r="E919" s="84" t="b">
        <v>0</v>
      </c>
      <c r="F919" s="84" t="b">
        <v>0</v>
      </c>
      <c r="G919" s="84" t="b">
        <v>0</v>
      </c>
    </row>
    <row r="920" spans="1:7" ht="15">
      <c r="A920" s="84" t="s">
        <v>2578</v>
      </c>
      <c r="B920" s="84">
        <v>2</v>
      </c>
      <c r="C920" s="122">
        <v>0.00994850021680094</v>
      </c>
      <c r="D920" s="84" t="s">
        <v>1894</v>
      </c>
      <c r="E920" s="84" t="b">
        <v>1</v>
      </c>
      <c r="F920" s="84" t="b">
        <v>0</v>
      </c>
      <c r="G920" s="84" t="b">
        <v>0</v>
      </c>
    </row>
    <row r="921" spans="1:7" ht="15">
      <c r="A921" s="84" t="s">
        <v>2518</v>
      </c>
      <c r="B921" s="84">
        <v>2</v>
      </c>
      <c r="C921" s="122">
        <v>0.00994850021680094</v>
      </c>
      <c r="D921" s="84" t="s">
        <v>1894</v>
      </c>
      <c r="E921" s="84" t="b">
        <v>0</v>
      </c>
      <c r="F921" s="84" t="b">
        <v>0</v>
      </c>
      <c r="G921" s="84" t="b">
        <v>0</v>
      </c>
    </row>
    <row r="922" spans="1:7" ht="15">
      <c r="A922" s="84" t="s">
        <v>2734</v>
      </c>
      <c r="B922" s="84">
        <v>2</v>
      </c>
      <c r="C922" s="122">
        <v>0.00994850021680094</v>
      </c>
      <c r="D922" s="84" t="s">
        <v>1894</v>
      </c>
      <c r="E922" s="84" t="b">
        <v>0</v>
      </c>
      <c r="F922" s="84" t="b">
        <v>0</v>
      </c>
      <c r="G922" s="84" t="b">
        <v>0</v>
      </c>
    </row>
    <row r="923" spans="1:7" ht="15">
      <c r="A923" s="84" t="s">
        <v>2735</v>
      </c>
      <c r="B923" s="84">
        <v>2</v>
      </c>
      <c r="C923" s="122">
        <v>0.00994850021680094</v>
      </c>
      <c r="D923" s="84" t="s">
        <v>1894</v>
      </c>
      <c r="E923" s="84" t="b">
        <v>0</v>
      </c>
      <c r="F923" s="84" t="b">
        <v>0</v>
      </c>
      <c r="G923" s="84" t="b">
        <v>0</v>
      </c>
    </row>
    <row r="924" spans="1:7" ht="15">
      <c r="A924" s="84" t="s">
        <v>2736</v>
      </c>
      <c r="B924" s="84">
        <v>2</v>
      </c>
      <c r="C924" s="122">
        <v>0.00994850021680094</v>
      </c>
      <c r="D924" s="84" t="s">
        <v>1894</v>
      </c>
      <c r="E924" s="84" t="b">
        <v>0</v>
      </c>
      <c r="F924" s="84" t="b">
        <v>0</v>
      </c>
      <c r="G924" s="84" t="b">
        <v>0</v>
      </c>
    </row>
    <row r="925" spans="1:7" ht="15">
      <c r="A925" s="84" t="s">
        <v>2737</v>
      </c>
      <c r="B925" s="84">
        <v>2</v>
      </c>
      <c r="C925" s="122">
        <v>0.00994850021680094</v>
      </c>
      <c r="D925" s="84" t="s">
        <v>1894</v>
      </c>
      <c r="E925" s="84" t="b">
        <v>1</v>
      </c>
      <c r="F925" s="84" t="b">
        <v>0</v>
      </c>
      <c r="G925" s="84" t="b">
        <v>0</v>
      </c>
    </row>
    <row r="926" spans="1:7" ht="15">
      <c r="A926" s="84" t="s">
        <v>2738</v>
      </c>
      <c r="B926" s="84">
        <v>2</v>
      </c>
      <c r="C926" s="122">
        <v>0.00994850021680094</v>
      </c>
      <c r="D926" s="84" t="s">
        <v>1894</v>
      </c>
      <c r="E926" s="84" t="b">
        <v>0</v>
      </c>
      <c r="F926" s="84" t="b">
        <v>0</v>
      </c>
      <c r="G926" s="84" t="b">
        <v>0</v>
      </c>
    </row>
    <row r="927" spans="1:7" ht="15">
      <c r="A927" s="84" t="s">
        <v>2739</v>
      </c>
      <c r="B927" s="84">
        <v>2</v>
      </c>
      <c r="C927" s="122">
        <v>0.00994850021680094</v>
      </c>
      <c r="D927" s="84" t="s">
        <v>1894</v>
      </c>
      <c r="E927" s="84" t="b">
        <v>0</v>
      </c>
      <c r="F927" s="84" t="b">
        <v>0</v>
      </c>
      <c r="G927" s="84" t="b">
        <v>0</v>
      </c>
    </row>
    <row r="928" spans="1:7" ht="15">
      <c r="A928" s="84" t="s">
        <v>2740</v>
      </c>
      <c r="B928" s="84">
        <v>2</v>
      </c>
      <c r="C928" s="122">
        <v>0.00994850021680094</v>
      </c>
      <c r="D928" s="84" t="s">
        <v>1894</v>
      </c>
      <c r="E928" s="84" t="b">
        <v>0</v>
      </c>
      <c r="F928" s="84" t="b">
        <v>0</v>
      </c>
      <c r="G928" s="84" t="b">
        <v>0</v>
      </c>
    </row>
    <row r="929" spans="1:7" ht="15">
      <c r="A929" s="84" t="s">
        <v>637</v>
      </c>
      <c r="B929" s="84">
        <v>2</v>
      </c>
      <c r="C929" s="122">
        <v>0.00994850021680094</v>
      </c>
      <c r="D929" s="84" t="s">
        <v>1894</v>
      </c>
      <c r="E929" s="84" t="b">
        <v>0</v>
      </c>
      <c r="F929" s="84" t="b">
        <v>0</v>
      </c>
      <c r="G929" s="84" t="b">
        <v>0</v>
      </c>
    </row>
    <row r="930" spans="1:7" ht="15">
      <c r="A930" s="84" t="s">
        <v>637</v>
      </c>
      <c r="B930" s="84">
        <v>3</v>
      </c>
      <c r="C930" s="122">
        <v>0</v>
      </c>
      <c r="D930" s="84" t="s">
        <v>1895</v>
      </c>
      <c r="E930" s="84" t="b">
        <v>0</v>
      </c>
      <c r="F930" s="84" t="b">
        <v>0</v>
      </c>
      <c r="G930" s="84" t="b">
        <v>0</v>
      </c>
    </row>
    <row r="931" spans="1:7" ht="15">
      <c r="A931" s="84" t="s">
        <v>2076</v>
      </c>
      <c r="B931" s="84">
        <v>2</v>
      </c>
      <c r="C931" s="122">
        <v>0.006403318511115681</v>
      </c>
      <c r="D931" s="84" t="s">
        <v>1895</v>
      </c>
      <c r="E931" s="84" t="b">
        <v>0</v>
      </c>
      <c r="F931" s="84" t="b">
        <v>0</v>
      </c>
      <c r="G931" s="84" t="b">
        <v>0</v>
      </c>
    </row>
    <row r="932" spans="1:7" ht="15">
      <c r="A932" s="84" t="s">
        <v>2619</v>
      </c>
      <c r="B932" s="84">
        <v>2</v>
      </c>
      <c r="C932" s="122">
        <v>0.006403318511115681</v>
      </c>
      <c r="D932" s="84" t="s">
        <v>1895</v>
      </c>
      <c r="E932" s="84" t="b">
        <v>0</v>
      </c>
      <c r="F932" s="84" t="b">
        <v>0</v>
      </c>
      <c r="G932" s="84" t="b">
        <v>0</v>
      </c>
    </row>
    <row r="933" spans="1:7" ht="15">
      <c r="A933" s="84" t="s">
        <v>2471</v>
      </c>
      <c r="B933" s="84">
        <v>2</v>
      </c>
      <c r="C933" s="122">
        <v>0.006403318511115681</v>
      </c>
      <c r="D933" s="84" t="s">
        <v>1895</v>
      </c>
      <c r="E933" s="84" t="b">
        <v>0</v>
      </c>
      <c r="F933" s="84" t="b">
        <v>0</v>
      </c>
      <c r="G933" s="84" t="b">
        <v>0</v>
      </c>
    </row>
    <row r="934" spans="1:7" ht="15">
      <c r="A934" s="84" t="s">
        <v>235</v>
      </c>
      <c r="B934" s="84">
        <v>2</v>
      </c>
      <c r="C934" s="122">
        <v>0</v>
      </c>
      <c r="D934" s="84" t="s">
        <v>1897</v>
      </c>
      <c r="E934" s="84" t="b">
        <v>0</v>
      </c>
      <c r="F934" s="84" t="b">
        <v>0</v>
      </c>
      <c r="G934" s="84" t="b">
        <v>0</v>
      </c>
    </row>
    <row r="935" spans="1:7" ht="15">
      <c r="A935" s="84" t="s">
        <v>2046</v>
      </c>
      <c r="B935" s="84">
        <v>2</v>
      </c>
      <c r="C935" s="122">
        <v>0</v>
      </c>
      <c r="D935" s="84" t="s">
        <v>1897</v>
      </c>
      <c r="E935" s="84" t="b">
        <v>0</v>
      </c>
      <c r="F935" s="84" t="b">
        <v>0</v>
      </c>
      <c r="G935" s="84" t="b">
        <v>0</v>
      </c>
    </row>
    <row r="936" spans="1:7" ht="15">
      <c r="A936" s="84" t="s">
        <v>2748</v>
      </c>
      <c r="B936" s="84">
        <v>2</v>
      </c>
      <c r="C936" s="122">
        <v>0</v>
      </c>
      <c r="D936" s="84" t="s">
        <v>1897</v>
      </c>
      <c r="E936" s="84" t="b">
        <v>0</v>
      </c>
      <c r="F936" s="84" t="b">
        <v>0</v>
      </c>
      <c r="G936" s="84" t="b">
        <v>0</v>
      </c>
    </row>
    <row r="937" spans="1:7" ht="15">
      <c r="A937" s="84" t="s">
        <v>2749</v>
      </c>
      <c r="B937" s="84">
        <v>2</v>
      </c>
      <c r="C937" s="122">
        <v>0</v>
      </c>
      <c r="D937" s="84" t="s">
        <v>1897</v>
      </c>
      <c r="E937" s="84" t="b">
        <v>1</v>
      </c>
      <c r="F937" s="84" t="b">
        <v>0</v>
      </c>
      <c r="G937" s="84" t="b">
        <v>0</v>
      </c>
    </row>
    <row r="938" spans="1:7" ht="15">
      <c r="A938" s="84" t="s">
        <v>2750</v>
      </c>
      <c r="B938" s="84">
        <v>2</v>
      </c>
      <c r="C938" s="122">
        <v>0</v>
      </c>
      <c r="D938" s="84" t="s">
        <v>1897</v>
      </c>
      <c r="E938" s="84" t="b">
        <v>1</v>
      </c>
      <c r="F938" s="84" t="b">
        <v>0</v>
      </c>
      <c r="G938" s="84" t="b">
        <v>0</v>
      </c>
    </row>
    <row r="939" spans="1:7" ht="15">
      <c r="A939" s="84" t="s">
        <v>2751</v>
      </c>
      <c r="B939" s="84">
        <v>2</v>
      </c>
      <c r="C939" s="122">
        <v>0</v>
      </c>
      <c r="D939" s="84" t="s">
        <v>1897</v>
      </c>
      <c r="E939" s="84" t="b">
        <v>0</v>
      </c>
      <c r="F939" s="84" t="b">
        <v>0</v>
      </c>
      <c r="G939" s="84" t="b">
        <v>0</v>
      </c>
    </row>
    <row r="940" spans="1:7" ht="15">
      <c r="A940" s="84" t="s">
        <v>2559</v>
      </c>
      <c r="B940" s="84">
        <v>2</v>
      </c>
      <c r="C940" s="122">
        <v>0</v>
      </c>
      <c r="D940" s="84" t="s">
        <v>1897</v>
      </c>
      <c r="E940" s="84" t="b">
        <v>0</v>
      </c>
      <c r="F940" s="84" t="b">
        <v>0</v>
      </c>
      <c r="G940" s="84" t="b">
        <v>0</v>
      </c>
    </row>
    <row r="941" spans="1:7" ht="15">
      <c r="A941" s="84" t="s">
        <v>2752</v>
      </c>
      <c r="B941" s="84">
        <v>2</v>
      </c>
      <c r="C941" s="122">
        <v>0</v>
      </c>
      <c r="D941" s="84" t="s">
        <v>1897</v>
      </c>
      <c r="E941" s="84" t="b">
        <v>0</v>
      </c>
      <c r="F941" s="84" t="b">
        <v>0</v>
      </c>
      <c r="G941" s="84" t="b">
        <v>0</v>
      </c>
    </row>
    <row r="942" spans="1:7" ht="15">
      <c r="A942" s="84" t="s">
        <v>2753</v>
      </c>
      <c r="B942" s="84">
        <v>2</v>
      </c>
      <c r="C942" s="122">
        <v>0</v>
      </c>
      <c r="D942" s="84" t="s">
        <v>1897</v>
      </c>
      <c r="E942" s="84" t="b">
        <v>0</v>
      </c>
      <c r="F942" s="84" t="b">
        <v>0</v>
      </c>
      <c r="G942" s="84" t="b">
        <v>0</v>
      </c>
    </row>
    <row r="943" spans="1:7" ht="15">
      <c r="A943" s="84" t="s">
        <v>2754</v>
      </c>
      <c r="B943" s="84">
        <v>2</v>
      </c>
      <c r="C943" s="122">
        <v>0</v>
      </c>
      <c r="D943" s="84" t="s">
        <v>1897</v>
      </c>
      <c r="E943" s="84" t="b">
        <v>0</v>
      </c>
      <c r="F943" s="84" t="b">
        <v>0</v>
      </c>
      <c r="G943" s="84" t="b">
        <v>0</v>
      </c>
    </row>
    <row r="944" spans="1:7" ht="15">
      <c r="A944" s="84" t="s">
        <v>2755</v>
      </c>
      <c r="B944" s="84">
        <v>2</v>
      </c>
      <c r="C944" s="122">
        <v>0</v>
      </c>
      <c r="D944" s="84" t="s">
        <v>1897</v>
      </c>
      <c r="E944" s="84" t="b">
        <v>0</v>
      </c>
      <c r="F944" s="84" t="b">
        <v>0</v>
      </c>
      <c r="G944" s="84" t="b">
        <v>0</v>
      </c>
    </row>
    <row r="945" spans="1:7" ht="15">
      <c r="A945" s="84" t="s">
        <v>2476</v>
      </c>
      <c r="B945" s="84">
        <v>2</v>
      </c>
      <c r="C945" s="122">
        <v>0</v>
      </c>
      <c r="D945" s="84" t="s">
        <v>1897</v>
      </c>
      <c r="E945" s="84" t="b">
        <v>0</v>
      </c>
      <c r="F945" s="84" t="b">
        <v>0</v>
      </c>
      <c r="G945" s="84" t="b">
        <v>0</v>
      </c>
    </row>
    <row r="946" spans="1:7" ht="15">
      <c r="A946" s="84" t="s">
        <v>2483</v>
      </c>
      <c r="B946" s="84">
        <v>2</v>
      </c>
      <c r="C946" s="122">
        <v>0</v>
      </c>
      <c r="D946" s="84" t="s">
        <v>1897</v>
      </c>
      <c r="E946" s="84" t="b">
        <v>0</v>
      </c>
      <c r="F946" s="84" t="b">
        <v>0</v>
      </c>
      <c r="G946" s="84" t="b">
        <v>0</v>
      </c>
    </row>
    <row r="947" spans="1:7" ht="15">
      <c r="A947" s="84" t="s">
        <v>2756</v>
      </c>
      <c r="B947" s="84">
        <v>2</v>
      </c>
      <c r="C947" s="122">
        <v>0</v>
      </c>
      <c r="D947" s="84" t="s">
        <v>1897</v>
      </c>
      <c r="E947" s="84" t="b">
        <v>0</v>
      </c>
      <c r="F947" s="84" t="b">
        <v>0</v>
      </c>
      <c r="G94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2819</v>
      </c>
      <c r="B1" s="13" t="s">
        <v>2820</v>
      </c>
      <c r="C1" s="13" t="s">
        <v>2813</v>
      </c>
      <c r="D1" s="13" t="s">
        <v>2814</v>
      </c>
      <c r="E1" s="13" t="s">
        <v>2821</v>
      </c>
      <c r="F1" s="13" t="s">
        <v>144</v>
      </c>
      <c r="G1" s="13" t="s">
        <v>2822</v>
      </c>
      <c r="H1" s="13" t="s">
        <v>2823</v>
      </c>
      <c r="I1" s="13" t="s">
        <v>2824</v>
      </c>
      <c r="J1" s="13" t="s">
        <v>2825</v>
      </c>
      <c r="K1" s="13" t="s">
        <v>2826</v>
      </c>
      <c r="L1" s="13" t="s">
        <v>2827</v>
      </c>
    </row>
    <row r="2" spans="1:12" ht="15">
      <c r="A2" s="84" t="s">
        <v>2047</v>
      </c>
      <c r="B2" s="84" t="s">
        <v>637</v>
      </c>
      <c r="C2" s="84">
        <v>28</v>
      </c>
      <c r="D2" s="122">
        <v>0.009092968410543077</v>
      </c>
      <c r="E2" s="122">
        <v>1.138175320402675</v>
      </c>
      <c r="F2" s="84" t="s">
        <v>2815</v>
      </c>
      <c r="G2" s="84" t="b">
        <v>0</v>
      </c>
      <c r="H2" s="84" t="b">
        <v>0</v>
      </c>
      <c r="I2" s="84" t="b">
        <v>0</v>
      </c>
      <c r="J2" s="84" t="b">
        <v>0</v>
      </c>
      <c r="K2" s="84" t="b">
        <v>0</v>
      </c>
      <c r="L2" s="84" t="b">
        <v>0</v>
      </c>
    </row>
    <row r="3" spans="1:12" ht="15">
      <c r="A3" s="84" t="s">
        <v>637</v>
      </c>
      <c r="B3" s="84" t="s">
        <v>1971</v>
      </c>
      <c r="C3" s="84">
        <v>28</v>
      </c>
      <c r="D3" s="122">
        <v>0.009092968410543077</v>
      </c>
      <c r="E3" s="122">
        <v>1.3530752100637033</v>
      </c>
      <c r="F3" s="84" t="s">
        <v>2815</v>
      </c>
      <c r="G3" s="84" t="b">
        <v>0</v>
      </c>
      <c r="H3" s="84" t="b">
        <v>0</v>
      </c>
      <c r="I3" s="84" t="b">
        <v>0</v>
      </c>
      <c r="J3" s="84" t="b">
        <v>0</v>
      </c>
      <c r="K3" s="84" t="b">
        <v>0</v>
      </c>
      <c r="L3" s="84" t="b">
        <v>0</v>
      </c>
    </row>
    <row r="4" spans="1:12" ht="15">
      <c r="A4" s="84" t="s">
        <v>2063</v>
      </c>
      <c r="B4" s="84" t="s">
        <v>2065</v>
      </c>
      <c r="C4" s="84">
        <v>25</v>
      </c>
      <c r="D4" s="122">
        <v>0.008585508808312322</v>
      </c>
      <c r="E4" s="122">
        <v>1.9551352013916659</v>
      </c>
      <c r="F4" s="84" t="s">
        <v>2815</v>
      </c>
      <c r="G4" s="84" t="b">
        <v>0</v>
      </c>
      <c r="H4" s="84" t="b">
        <v>0</v>
      </c>
      <c r="I4" s="84" t="b">
        <v>0</v>
      </c>
      <c r="J4" s="84" t="b">
        <v>0</v>
      </c>
      <c r="K4" s="84" t="b">
        <v>0</v>
      </c>
      <c r="L4" s="84" t="b">
        <v>0</v>
      </c>
    </row>
    <row r="5" spans="1:12" ht="15">
      <c r="A5" s="84" t="s">
        <v>2463</v>
      </c>
      <c r="B5" s="84" t="s">
        <v>637</v>
      </c>
      <c r="C5" s="84">
        <v>22</v>
      </c>
      <c r="D5" s="122">
        <v>0.008018594190122238</v>
      </c>
      <c r="E5" s="122">
        <v>1.176862112184975</v>
      </c>
      <c r="F5" s="84" t="s">
        <v>2815</v>
      </c>
      <c r="G5" s="84" t="b">
        <v>1</v>
      </c>
      <c r="H5" s="84" t="b">
        <v>0</v>
      </c>
      <c r="I5" s="84" t="b">
        <v>0</v>
      </c>
      <c r="J5" s="84" t="b">
        <v>0</v>
      </c>
      <c r="K5" s="84" t="b">
        <v>0</v>
      </c>
      <c r="L5" s="84" t="b">
        <v>0</v>
      </c>
    </row>
    <row r="6" spans="1:12" ht="15">
      <c r="A6" s="84" t="s">
        <v>637</v>
      </c>
      <c r="B6" s="84" t="s">
        <v>2046</v>
      </c>
      <c r="C6" s="84">
        <v>21</v>
      </c>
      <c r="D6" s="122">
        <v>0.007815065256607724</v>
      </c>
      <c r="E6" s="122">
        <v>0.9677243286996864</v>
      </c>
      <c r="F6" s="84" t="s">
        <v>2815</v>
      </c>
      <c r="G6" s="84" t="b">
        <v>0</v>
      </c>
      <c r="H6" s="84" t="b">
        <v>0</v>
      </c>
      <c r="I6" s="84" t="b">
        <v>0</v>
      </c>
      <c r="J6" s="84" t="b">
        <v>0</v>
      </c>
      <c r="K6" s="84" t="b">
        <v>0</v>
      </c>
      <c r="L6" s="84" t="b">
        <v>0</v>
      </c>
    </row>
    <row r="7" spans="1:12" ht="15">
      <c r="A7" s="84" t="s">
        <v>2056</v>
      </c>
      <c r="B7" s="84" t="s">
        <v>2060</v>
      </c>
      <c r="C7" s="84">
        <v>18</v>
      </c>
      <c r="D7" s="122">
        <v>0.007155775395185619</v>
      </c>
      <c r="E7" s="122">
        <v>1.9650778610290927</v>
      </c>
      <c r="F7" s="84" t="s">
        <v>2815</v>
      </c>
      <c r="G7" s="84" t="b">
        <v>0</v>
      </c>
      <c r="H7" s="84" t="b">
        <v>0</v>
      </c>
      <c r="I7" s="84" t="b">
        <v>0</v>
      </c>
      <c r="J7" s="84" t="b">
        <v>0</v>
      </c>
      <c r="K7" s="84" t="b">
        <v>0</v>
      </c>
      <c r="L7" s="84" t="b">
        <v>0</v>
      </c>
    </row>
    <row r="8" spans="1:12" ht="15">
      <c r="A8" s="84" t="s">
        <v>630</v>
      </c>
      <c r="B8" s="84" t="s">
        <v>637</v>
      </c>
      <c r="C8" s="84">
        <v>13</v>
      </c>
      <c r="D8" s="122">
        <v>0.005865055070742593</v>
      </c>
      <c r="E8" s="122">
        <v>0.8951372717163805</v>
      </c>
      <c r="F8" s="84" t="s">
        <v>2815</v>
      </c>
      <c r="G8" s="84" t="b">
        <v>0</v>
      </c>
      <c r="H8" s="84" t="b">
        <v>0</v>
      </c>
      <c r="I8" s="84" t="b">
        <v>0</v>
      </c>
      <c r="J8" s="84" t="b">
        <v>0</v>
      </c>
      <c r="K8" s="84" t="b">
        <v>0</v>
      </c>
      <c r="L8" s="84" t="b">
        <v>0</v>
      </c>
    </row>
    <row r="9" spans="1:12" ht="15">
      <c r="A9" s="84" t="s">
        <v>2066</v>
      </c>
      <c r="B9" s="84" t="s">
        <v>2062</v>
      </c>
      <c r="C9" s="84">
        <v>12</v>
      </c>
      <c r="D9" s="122">
        <v>0.0055721463340191076</v>
      </c>
      <c r="E9" s="122">
        <v>1.5719184495403347</v>
      </c>
      <c r="F9" s="84" t="s">
        <v>2815</v>
      </c>
      <c r="G9" s="84" t="b">
        <v>0</v>
      </c>
      <c r="H9" s="84" t="b">
        <v>0</v>
      </c>
      <c r="I9" s="84" t="b">
        <v>0</v>
      </c>
      <c r="J9" s="84" t="b">
        <v>0</v>
      </c>
      <c r="K9" s="84" t="b">
        <v>0</v>
      </c>
      <c r="L9" s="84" t="b">
        <v>0</v>
      </c>
    </row>
    <row r="10" spans="1:12" ht="15">
      <c r="A10" s="84" t="s">
        <v>630</v>
      </c>
      <c r="B10" s="84" t="s">
        <v>2056</v>
      </c>
      <c r="C10" s="84">
        <v>10</v>
      </c>
      <c r="D10" s="122">
        <v>0.004943839368059518</v>
      </c>
      <c r="E10" s="122">
        <v>1.5735856089077975</v>
      </c>
      <c r="F10" s="84" t="s">
        <v>2815</v>
      </c>
      <c r="G10" s="84" t="b">
        <v>0</v>
      </c>
      <c r="H10" s="84" t="b">
        <v>0</v>
      </c>
      <c r="I10" s="84" t="b">
        <v>0</v>
      </c>
      <c r="J10" s="84" t="b">
        <v>0</v>
      </c>
      <c r="K10" s="84" t="b">
        <v>0</v>
      </c>
      <c r="L10" s="84" t="b">
        <v>0</v>
      </c>
    </row>
    <row r="11" spans="1:12" ht="15">
      <c r="A11" s="84" t="s">
        <v>637</v>
      </c>
      <c r="B11" s="84" t="s">
        <v>645</v>
      </c>
      <c r="C11" s="84">
        <v>10</v>
      </c>
      <c r="D11" s="122">
        <v>0.004943839368059518</v>
      </c>
      <c r="E11" s="122">
        <v>0.709622533577516</v>
      </c>
      <c r="F11" s="84" t="s">
        <v>2815</v>
      </c>
      <c r="G11" s="84" t="b">
        <v>0</v>
      </c>
      <c r="H11" s="84" t="b">
        <v>0</v>
      </c>
      <c r="I11" s="84" t="b">
        <v>0</v>
      </c>
      <c r="J11" s="84" t="b">
        <v>0</v>
      </c>
      <c r="K11" s="84" t="b">
        <v>0</v>
      </c>
      <c r="L11" s="84" t="b">
        <v>0</v>
      </c>
    </row>
    <row r="12" spans="1:12" ht="15">
      <c r="A12" s="84" t="s">
        <v>645</v>
      </c>
      <c r="B12" s="84" t="s">
        <v>2046</v>
      </c>
      <c r="C12" s="84">
        <v>10</v>
      </c>
      <c r="D12" s="122">
        <v>0.004943839368059518</v>
      </c>
      <c r="E12" s="122">
        <v>1.2018075347330544</v>
      </c>
      <c r="F12" s="84" t="s">
        <v>2815</v>
      </c>
      <c r="G12" s="84" t="b">
        <v>0</v>
      </c>
      <c r="H12" s="84" t="b">
        <v>0</v>
      </c>
      <c r="I12" s="84" t="b">
        <v>0</v>
      </c>
      <c r="J12" s="84" t="b">
        <v>0</v>
      </c>
      <c r="K12" s="84" t="b">
        <v>0</v>
      </c>
      <c r="L12" s="84" t="b">
        <v>0</v>
      </c>
    </row>
    <row r="13" spans="1:12" ht="15">
      <c r="A13" s="84" t="s">
        <v>2054</v>
      </c>
      <c r="B13" s="84" t="s">
        <v>2464</v>
      </c>
      <c r="C13" s="84">
        <v>9</v>
      </c>
      <c r="D13" s="122">
        <v>0.004605683585671653</v>
      </c>
      <c r="E13" s="122">
        <v>1.605142575291798</v>
      </c>
      <c r="F13" s="84" t="s">
        <v>2815</v>
      </c>
      <c r="G13" s="84" t="b">
        <v>0</v>
      </c>
      <c r="H13" s="84" t="b">
        <v>0</v>
      </c>
      <c r="I13" s="84" t="b">
        <v>0</v>
      </c>
      <c r="J13" s="84" t="b">
        <v>0</v>
      </c>
      <c r="K13" s="84" t="b">
        <v>0</v>
      </c>
      <c r="L13" s="84" t="b">
        <v>0</v>
      </c>
    </row>
    <row r="14" spans="1:12" ht="15">
      <c r="A14" s="84" t="s">
        <v>2062</v>
      </c>
      <c r="B14" s="84" t="s">
        <v>1973</v>
      </c>
      <c r="C14" s="84">
        <v>9</v>
      </c>
      <c r="D14" s="122">
        <v>0.004605683585671653</v>
      </c>
      <c r="E14" s="122">
        <v>1.4301170701007768</v>
      </c>
      <c r="F14" s="84" t="s">
        <v>2815</v>
      </c>
      <c r="G14" s="84" t="b">
        <v>0</v>
      </c>
      <c r="H14" s="84" t="b">
        <v>0</v>
      </c>
      <c r="I14" s="84" t="b">
        <v>0</v>
      </c>
      <c r="J14" s="84" t="b">
        <v>0</v>
      </c>
      <c r="K14" s="84" t="b">
        <v>0</v>
      </c>
      <c r="L14" s="84" t="b">
        <v>0</v>
      </c>
    </row>
    <row r="15" spans="1:12" ht="15">
      <c r="A15" s="84" t="s">
        <v>2475</v>
      </c>
      <c r="B15" s="84" t="s">
        <v>2484</v>
      </c>
      <c r="C15" s="84">
        <v>8</v>
      </c>
      <c r="D15" s="122">
        <v>0.0042491838252763136</v>
      </c>
      <c r="E15" s="122">
        <v>2.4322564561113285</v>
      </c>
      <c r="F15" s="84" t="s">
        <v>2815</v>
      </c>
      <c r="G15" s="84" t="b">
        <v>0</v>
      </c>
      <c r="H15" s="84" t="b">
        <v>0</v>
      </c>
      <c r="I15" s="84" t="b">
        <v>0</v>
      </c>
      <c r="J15" s="84" t="b">
        <v>0</v>
      </c>
      <c r="K15" s="84" t="b">
        <v>0</v>
      </c>
      <c r="L15" s="84" t="b">
        <v>0</v>
      </c>
    </row>
    <row r="16" spans="1:12" ht="15">
      <c r="A16" s="84" t="s">
        <v>2062</v>
      </c>
      <c r="B16" s="84" t="s">
        <v>2066</v>
      </c>
      <c r="C16" s="84">
        <v>7</v>
      </c>
      <c r="D16" s="122">
        <v>0.0038720357063139702</v>
      </c>
      <c r="E16" s="122">
        <v>1.3840243464227977</v>
      </c>
      <c r="F16" s="84" t="s">
        <v>2815</v>
      </c>
      <c r="G16" s="84" t="b">
        <v>0</v>
      </c>
      <c r="H16" s="84" t="b">
        <v>0</v>
      </c>
      <c r="I16" s="84" t="b">
        <v>0</v>
      </c>
      <c r="J16" s="84" t="b">
        <v>0</v>
      </c>
      <c r="K16" s="84" t="b">
        <v>0</v>
      </c>
      <c r="L16" s="84" t="b">
        <v>0</v>
      </c>
    </row>
    <row r="17" spans="1:12" ht="15">
      <c r="A17" s="84" t="s">
        <v>2477</v>
      </c>
      <c r="B17" s="84" t="s">
        <v>2471</v>
      </c>
      <c r="C17" s="84">
        <v>7</v>
      </c>
      <c r="D17" s="122">
        <v>0.0038720357063139702</v>
      </c>
      <c r="E17" s="122">
        <v>2.3742645091336416</v>
      </c>
      <c r="F17" s="84" t="s">
        <v>2815</v>
      </c>
      <c r="G17" s="84" t="b">
        <v>0</v>
      </c>
      <c r="H17" s="84" t="b">
        <v>0</v>
      </c>
      <c r="I17" s="84" t="b">
        <v>0</v>
      </c>
      <c r="J17" s="84" t="b">
        <v>0</v>
      </c>
      <c r="K17" s="84" t="b">
        <v>0</v>
      </c>
      <c r="L17" s="84" t="b">
        <v>0</v>
      </c>
    </row>
    <row r="18" spans="1:12" ht="15">
      <c r="A18" s="84" t="s">
        <v>2489</v>
      </c>
      <c r="B18" s="84" t="s">
        <v>2490</v>
      </c>
      <c r="C18" s="84">
        <v>6</v>
      </c>
      <c r="D18" s="122">
        <v>0.0034712704257287828</v>
      </c>
      <c r="E18" s="122">
        <v>2.6083477151670094</v>
      </c>
      <c r="F18" s="84" t="s">
        <v>2815</v>
      </c>
      <c r="G18" s="84" t="b">
        <v>0</v>
      </c>
      <c r="H18" s="84" t="b">
        <v>0</v>
      </c>
      <c r="I18" s="84" t="b">
        <v>0</v>
      </c>
      <c r="J18" s="84" t="b">
        <v>0</v>
      </c>
      <c r="K18" s="84" t="b">
        <v>0</v>
      </c>
      <c r="L18" s="84" t="b">
        <v>0</v>
      </c>
    </row>
    <row r="19" spans="1:12" ht="15">
      <c r="A19" s="84" t="s">
        <v>2484</v>
      </c>
      <c r="B19" s="84" t="s">
        <v>2498</v>
      </c>
      <c r="C19" s="84">
        <v>6</v>
      </c>
      <c r="D19" s="122">
        <v>0.0034712704257287828</v>
      </c>
      <c r="E19" s="122">
        <v>2.4834089785587095</v>
      </c>
      <c r="F19" s="84" t="s">
        <v>2815</v>
      </c>
      <c r="G19" s="84" t="b">
        <v>0</v>
      </c>
      <c r="H19" s="84" t="b">
        <v>0</v>
      </c>
      <c r="I19" s="84" t="b">
        <v>0</v>
      </c>
      <c r="J19" s="84" t="b">
        <v>1</v>
      </c>
      <c r="K19" s="84" t="b">
        <v>0</v>
      </c>
      <c r="L19" s="84" t="b">
        <v>0</v>
      </c>
    </row>
    <row r="20" spans="1:12" ht="15">
      <c r="A20" s="84" t="s">
        <v>2498</v>
      </c>
      <c r="B20" s="84" t="s">
        <v>1974</v>
      </c>
      <c r="C20" s="84">
        <v>6</v>
      </c>
      <c r="D20" s="122">
        <v>0.0034712704257287828</v>
      </c>
      <c r="E20" s="122">
        <v>2.6083477151670094</v>
      </c>
      <c r="F20" s="84" t="s">
        <v>2815</v>
      </c>
      <c r="G20" s="84" t="b">
        <v>1</v>
      </c>
      <c r="H20" s="84" t="b">
        <v>0</v>
      </c>
      <c r="I20" s="84" t="b">
        <v>0</v>
      </c>
      <c r="J20" s="84" t="b">
        <v>0</v>
      </c>
      <c r="K20" s="84" t="b">
        <v>0</v>
      </c>
      <c r="L20" s="84" t="b">
        <v>0</v>
      </c>
    </row>
    <row r="21" spans="1:12" ht="15">
      <c r="A21" s="84" t="s">
        <v>1974</v>
      </c>
      <c r="B21" s="84" t="s">
        <v>2499</v>
      </c>
      <c r="C21" s="84">
        <v>6</v>
      </c>
      <c r="D21" s="122">
        <v>0.0034712704257287828</v>
      </c>
      <c r="E21" s="122">
        <v>2.6083477151670094</v>
      </c>
      <c r="F21" s="84" t="s">
        <v>2815</v>
      </c>
      <c r="G21" s="84" t="b">
        <v>0</v>
      </c>
      <c r="H21" s="84" t="b">
        <v>0</v>
      </c>
      <c r="I21" s="84" t="b">
        <v>0</v>
      </c>
      <c r="J21" s="84" t="b">
        <v>0</v>
      </c>
      <c r="K21" s="84" t="b">
        <v>0</v>
      </c>
      <c r="L21" s="84" t="b">
        <v>0</v>
      </c>
    </row>
    <row r="22" spans="1:12" ht="15">
      <c r="A22" s="84" t="s">
        <v>2499</v>
      </c>
      <c r="B22" s="84" t="s">
        <v>2500</v>
      </c>
      <c r="C22" s="84">
        <v>6</v>
      </c>
      <c r="D22" s="122">
        <v>0.0034712704257287828</v>
      </c>
      <c r="E22" s="122">
        <v>2.6083477151670094</v>
      </c>
      <c r="F22" s="84" t="s">
        <v>2815</v>
      </c>
      <c r="G22" s="84" t="b">
        <v>0</v>
      </c>
      <c r="H22" s="84" t="b">
        <v>0</v>
      </c>
      <c r="I22" s="84" t="b">
        <v>0</v>
      </c>
      <c r="J22" s="84" t="b">
        <v>0</v>
      </c>
      <c r="K22" s="84" t="b">
        <v>1</v>
      </c>
      <c r="L22" s="84" t="b">
        <v>0</v>
      </c>
    </row>
    <row r="23" spans="1:12" ht="15">
      <c r="A23" s="84" t="s">
        <v>2500</v>
      </c>
      <c r="B23" s="84" t="s">
        <v>2472</v>
      </c>
      <c r="C23" s="84">
        <v>6</v>
      </c>
      <c r="D23" s="122">
        <v>0.0034712704257287828</v>
      </c>
      <c r="E23" s="122">
        <v>2.4322564561113285</v>
      </c>
      <c r="F23" s="84" t="s">
        <v>2815</v>
      </c>
      <c r="G23" s="84" t="b">
        <v>0</v>
      </c>
      <c r="H23" s="84" t="b">
        <v>1</v>
      </c>
      <c r="I23" s="84" t="b">
        <v>0</v>
      </c>
      <c r="J23" s="84" t="b">
        <v>0</v>
      </c>
      <c r="K23" s="84" t="b">
        <v>0</v>
      </c>
      <c r="L23" s="84" t="b">
        <v>0</v>
      </c>
    </row>
    <row r="24" spans="1:12" ht="15">
      <c r="A24" s="84" t="s">
        <v>2472</v>
      </c>
      <c r="B24" s="84" t="s">
        <v>1972</v>
      </c>
      <c r="C24" s="84">
        <v>6</v>
      </c>
      <c r="D24" s="122">
        <v>0.0034712704257287828</v>
      </c>
      <c r="E24" s="122">
        <v>2.173424140241802</v>
      </c>
      <c r="F24" s="84" t="s">
        <v>2815</v>
      </c>
      <c r="G24" s="84" t="b">
        <v>0</v>
      </c>
      <c r="H24" s="84" t="b">
        <v>0</v>
      </c>
      <c r="I24" s="84" t="b">
        <v>0</v>
      </c>
      <c r="J24" s="84" t="b">
        <v>1</v>
      </c>
      <c r="K24" s="84" t="b">
        <v>0</v>
      </c>
      <c r="L24" s="84" t="b">
        <v>0</v>
      </c>
    </row>
    <row r="25" spans="1:12" ht="15">
      <c r="A25" s="84" t="s">
        <v>1972</v>
      </c>
      <c r="B25" s="84" t="s">
        <v>2501</v>
      </c>
      <c r="C25" s="84">
        <v>6</v>
      </c>
      <c r="D25" s="122">
        <v>0.0034712704257287828</v>
      </c>
      <c r="E25" s="122">
        <v>2.2725556132438163</v>
      </c>
      <c r="F25" s="84" t="s">
        <v>2815</v>
      </c>
      <c r="G25" s="84" t="b">
        <v>1</v>
      </c>
      <c r="H25" s="84" t="b">
        <v>0</v>
      </c>
      <c r="I25" s="84" t="b">
        <v>0</v>
      </c>
      <c r="J25" s="84" t="b">
        <v>0</v>
      </c>
      <c r="K25" s="84" t="b">
        <v>0</v>
      </c>
      <c r="L25" s="84" t="b">
        <v>0</v>
      </c>
    </row>
    <row r="26" spans="1:12" ht="15">
      <c r="A26" s="84" t="s">
        <v>2064</v>
      </c>
      <c r="B26" s="84" t="s">
        <v>645</v>
      </c>
      <c r="C26" s="84">
        <v>6</v>
      </c>
      <c r="D26" s="122">
        <v>0.0034712704257287828</v>
      </c>
      <c r="E26" s="122">
        <v>1.1232575307760717</v>
      </c>
      <c r="F26" s="84" t="s">
        <v>2815</v>
      </c>
      <c r="G26" s="84" t="b">
        <v>1</v>
      </c>
      <c r="H26" s="84" t="b">
        <v>0</v>
      </c>
      <c r="I26" s="84" t="b">
        <v>0</v>
      </c>
      <c r="J26" s="84" t="b">
        <v>0</v>
      </c>
      <c r="K26" s="84" t="b">
        <v>0</v>
      </c>
      <c r="L26" s="84" t="b">
        <v>0</v>
      </c>
    </row>
    <row r="27" spans="1:12" ht="15">
      <c r="A27" s="84" t="s">
        <v>645</v>
      </c>
      <c r="B27" s="84" t="s">
        <v>2063</v>
      </c>
      <c r="C27" s="84">
        <v>6</v>
      </c>
      <c r="D27" s="122">
        <v>0.0034712704257287828</v>
      </c>
      <c r="E27" s="122">
        <v>1.2561651970556469</v>
      </c>
      <c r="F27" s="84" t="s">
        <v>2815</v>
      </c>
      <c r="G27" s="84" t="b">
        <v>0</v>
      </c>
      <c r="H27" s="84" t="b">
        <v>0</v>
      </c>
      <c r="I27" s="84" t="b">
        <v>0</v>
      </c>
      <c r="J27" s="84" t="b">
        <v>0</v>
      </c>
      <c r="K27" s="84" t="b">
        <v>0</v>
      </c>
      <c r="L27" s="84" t="b">
        <v>0</v>
      </c>
    </row>
    <row r="28" spans="1:12" ht="15">
      <c r="A28" s="84" t="s">
        <v>1973</v>
      </c>
      <c r="B28" s="84" t="s">
        <v>2046</v>
      </c>
      <c r="C28" s="84">
        <v>5</v>
      </c>
      <c r="D28" s="122">
        <v>0.0030429173996291163</v>
      </c>
      <c r="E28" s="122">
        <v>0.9155007958897795</v>
      </c>
      <c r="F28" s="84" t="s">
        <v>2815</v>
      </c>
      <c r="G28" s="84" t="b">
        <v>0</v>
      </c>
      <c r="H28" s="84" t="b">
        <v>0</v>
      </c>
      <c r="I28" s="84" t="b">
        <v>0</v>
      </c>
      <c r="J28" s="84" t="b">
        <v>0</v>
      </c>
      <c r="K28" s="84" t="b">
        <v>0</v>
      </c>
      <c r="L28" s="84" t="b">
        <v>0</v>
      </c>
    </row>
    <row r="29" spans="1:12" ht="15">
      <c r="A29" s="84" t="s">
        <v>2506</v>
      </c>
      <c r="B29" s="84" t="s">
        <v>2478</v>
      </c>
      <c r="C29" s="84">
        <v>5</v>
      </c>
      <c r="D29" s="122">
        <v>0.0030429173996291163</v>
      </c>
      <c r="E29" s="122">
        <v>2.4834089785587095</v>
      </c>
      <c r="F29" s="84" t="s">
        <v>2815</v>
      </c>
      <c r="G29" s="84" t="b">
        <v>0</v>
      </c>
      <c r="H29" s="84" t="b">
        <v>0</v>
      </c>
      <c r="I29" s="84" t="b">
        <v>0</v>
      </c>
      <c r="J29" s="84" t="b">
        <v>0</v>
      </c>
      <c r="K29" s="84" t="b">
        <v>0</v>
      </c>
      <c r="L29" s="84" t="b">
        <v>0</v>
      </c>
    </row>
    <row r="30" spans="1:12" ht="15">
      <c r="A30" s="84" t="s">
        <v>2507</v>
      </c>
      <c r="B30" s="84" t="s">
        <v>2465</v>
      </c>
      <c r="C30" s="84">
        <v>5</v>
      </c>
      <c r="D30" s="122">
        <v>0.0030429173996291163</v>
      </c>
      <c r="E30" s="122">
        <v>2.2725556132438163</v>
      </c>
      <c r="F30" s="84" t="s">
        <v>2815</v>
      </c>
      <c r="G30" s="84" t="b">
        <v>0</v>
      </c>
      <c r="H30" s="84" t="b">
        <v>1</v>
      </c>
      <c r="I30" s="84" t="b">
        <v>0</v>
      </c>
      <c r="J30" s="84" t="b">
        <v>0</v>
      </c>
      <c r="K30" s="84" t="b">
        <v>0</v>
      </c>
      <c r="L30" s="84" t="b">
        <v>0</v>
      </c>
    </row>
    <row r="31" spans="1:12" ht="15">
      <c r="A31" s="84" t="s">
        <v>2465</v>
      </c>
      <c r="B31" s="84" t="s">
        <v>2491</v>
      </c>
      <c r="C31" s="84">
        <v>5</v>
      </c>
      <c r="D31" s="122">
        <v>0.0030429173996291163</v>
      </c>
      <c r="E31" s="122">
        <v>2.1933743671961916</v>
      </c>
      <c r="F31" s="84" t="s">
        <v>2815</v>
      </c>
      <c r="G31" s="84" t="b">
        <v>0</v>
      </c>
      <c r="H31" s="84" t="b">
        <v>0</v>
      </c>
      <c r="I31" s="84" t="b">
        <v>0</v>
      </c>
      <c r="J31" s="84" t="b">
        <v>0</v>
      </c>
      <c r="K31" s="84" t="b">
        <v>0</v>
      </c>
      <c r="L31" s="84" t="b">
        <v>0</v>
      </c>
    </row>
    <row r="32" spans="1:12" ht="15">
      <c r="A32" s="84" t="s">
        <v>2464</v>
      </c>
      <c r="B32" s="84" t="s">
        <v>256</v>
      </c>
      <c r="C32" s="84">
        <v>5</v>
      </c>
      <c r="D32" s="122">
        <v>0.0030429173996291163</v>
      </c>
      <c r="E32" s="122">
        <v>1.7052577281750658</v>
      </c>
      <c r="F32" s="84" t="s">
        <v>2815</v>
      </c>
      <c r="G32" s="84" t="b">
        <v>0</v>
      </c>
      <c r="H32" s="84" t="b">
        <v>0</v>
      </c>
      <c r="I32" s="84" t="b">
        <v>0</v>
      </c>
      <c r="J32" s="84" t="b">
        <v>0</v>
      </c>
      <c r="K32" s="84" t="b">
        <v>0</v>
      </c>
      <c r="L32" s="84" t="b">
        <v>0</v>
      </c>
    </row>
    <row r="33" spans="1:12" ht="15">
      <c r="A33" s="84" t="s">
        <v>2482</v>
      </c>
      <c r="B33" s="84" t="s">
        <v>2467</v>
      </c>
      <c r="C33" s="84">
        <v>5</v>
      </c>
      <c r="D33" s="122">
        <v>0.0030429173996291163</v>
      </c>
      <c r="E33" s="122">
        <v>2.182378982894728</v>
      </c>
      <c r="F33" s="84" t="s">
        <v>2815</v>
      </c>
      <c r="G33" s="84" t="b">
        <v>0</v>
      </c>
      <c r="H33" s="84" t="b">
        <v>0</v>
      </c>
      <c r="I33" s="84" t="b">
        <v>0</v>
      </c>
      <c r="J33" s="84" t="b">
        <v>0</v>
      </c>
      <c r="K33" s="84" t="b">
        <v>0</v>
      </c>
      <c r="L33" s="84" t="b">
        <v>0</v>
      </c>
    </row>
    <row r="34" spans="1:12" ht="15">
      <c r="A34" s="84" t="s">
        <v>2467</v>
      </c>
      <c r="B34" s="84" t="s">
        <v>2059</v>
      </c>
      <c r="C34" s="84">
        <v>5</v>
      </c>
      <c r="D34" s="122">
        <v>0.0030429173996291163</v>
      </c>
      <c r="E34" s="122">
        <v>1.8813489872307472</v>
      </c>
      <c r="F34" s="84" t="s">
        <v>2815</v>
      </c>
      <c r="G34" s="84" t="b">
        <v>0</v>
      </c>
      <c r="H34" s="84" t="b">
        <v>0</v>
      </c>
      <c r="I34" s="84" t="b">
        <v>0</v>
      </c>
      <c r="J34" s="84" t="b">
        <v>0</v>
      </c>
      <c r="K34" s="84" t="b">
        <v>0</v>
      </c>
      <c r="L34" s="84" t="b">
        <v>0</v>
      </c>
    </row>
    <row r="35" spans="1:12" ht="15">
      <c r="A35" s="84" t="s">
        <v>268</v>
      </c>
      <c r="B35" s="84" t="s">
        <v>2475</v>
      </c>
      <c r="C35" s="84">
        <v>5</v>
      </c>
      <c r="D35" s="122">
        <v>0.0030429173996291163</v>
      </c>
      <c r="E35" s="122">
        <v>1.7674056349239105</v>
      </c>
      <c r="F35" s="84" t="s">
        <v>2815</v>
      </c>
      <c r="G35" s="84" t="b">
        <v>0</v>
      </c>
      <c r="H35" s="84" t="b">
        <v>0</v>
      </c>
      <c r="I35" s="84" t="b">
        <v>0</v>
      </c>
      <c r="J35" s="84" t="b">
        <v>0</v>
      </c>
      <c r="K35" s="84" t="b">
        <v>0</v>
      </c>
      <c r="L35" s="84" t="b">
        <v>0</v>
      </c>
    </row>
    <row r="36" spans="1:12" ht="15">
      <c r="A36" s="84" t="s">
        <v>2501</v>
      </c>
      <c r="B36" s="84" t="s">
        <v>2516</v>
      </c>
      <c r="C36" s="84">
        <v>5</v>
      </c>
      <c r="D36" s="122">
        <v>0.0030429173996291163</v>
      </c>
      <c r="E36" s="122">
        <v>2.6083477151670094</v>
      </c>
      <c r="F36" s="84" t="s">
        <v>2815</v>
      </c>
      <c r="G36" s="84" t="b">
        <v>0</v>
      </c>
      <c r="H36" s="84" t="b">
        <v>0</v>
      </c>
      <c r="I36" s="84" t="b">
        <v>0</v>
      </c>
      <c r="J36" s="84" t="b">
        <v>0</v>
      </c>
      <c r="K36" s="84" t="b">
        <v>0</v>
      </c>
      <c r="L36" s="84" t="b">
        <v>0</v>
      </c>
    </row>
    <row r="37" spans="1:12" ht="15">
      <c r="A37" s="84" t="s">
        <v>2471</v>
      </c>
      <c r="B37" s="84" t="s">
        <v>2520</v>
      </c>
      <c r="C37" s="84">
        <v>5</v>
      </c>
      <c r="D37" s="122">
        <v>0.0030429173996291163</v>
      </c>
      <c r="E37" s="122">
        <v>2.4834089785587095</v>
      </c>
      <c r="F37" s="84" t="s">
        <v>2815</v>
      </c>
      <c r="G37" s="84" t="b">
        <v>0</v>
      </c>
      <c r="H37" s="84" t="b">
        <v>0</v>
      </c>
      <c r="I37" s="84" t="b">
        <v>0</v>
      </c>
      <c r="J37" s="84" t="b">
        <v>0</v>
      </c>
      <c r="K37" s="84" t="b">
        <v>0</v>
      </c>
      <c r="L37" s="84" t="b">
        <v>0</v>
      </c>
    </row>
    <row r="38" spans="1:12" ht="15">
      <c r="A38" s="84" t="s">
        <v>2046</v>
      </c>
      <c r="B38" s="84" t="s">
        <v>2521</v>
      </c>
      <c r="C38" s="84">
        <v>5</v>
      </c>
      <c r="D38" s="122">
        <v>0.0030429173996291163</v>
      </c>
      <c r="E38" s="122">
        <v>1.670495621915854</v>
      </c>
      <c r="F38" s="84" t="s">
        <v>2815</v>
      </c>
      <c r="G38" s="84" t="b">
        <v>0</v>
      </c>
      <c r="H38" s="84" t="b">
        <v>0</v>
      </c>
      <c r="I38" s="84" t="b">
        <v>0</v>
      </c>
      <c r="J38" s="84" t="b">
        <v>0</v>
      </c>
      <c r="K38" s="84" t="b">
        <v>0</v>
      </c>
      <c r="L38" s="84" t="b">
        <v>0</v>
      </c>
    </row>
    <row r="39" spans="1:12" ht="15">
      <c r="A39" s="84" t="s">
        <v>2521</v>
      </c>
      <c r="B39" s="84" t="s">
        <v>2062</v>
      </c>
      <c r="C39" s="84">
        <v>5</v>
      </c>
      <c r="D39" s="122">
        <v>0.0030429173996291163</v>
      </c>
      <c r="E39" s="122">
        <v>1.9241009676516971</v>
      </c>
      <c r="F39" s="84" t="s">
        <v>2815</v>
      </c>
      <c r="G39" s="84" t="b">
        <v>0</v>
      </c>
      <c r="H39" s="84" t="b">
        <v>0</v>
      </c>
      <c r="I39" s="84" t="b">
        <v>0</v>
      </c>
      <c r="J39" s="84" t="b">
        <v>0</v>
      </c>
      <c r="K39" s="84" t="b">
        <v>0</v>
      </c>
      <c r="L39" s="84" t="b">
        <v>0</v>
      </c>
    </row>
    <row r="40" spans="1:12" ht="15">
      <c r="A40" s="84" t="s">
        <v>637</v>
      </c>
      <c r="B40" s="84" t="s">
        <v>1973</v>
      </c>
      <c r="C40" s="84">
        <v>4</v>
      </c>
      <c r="D40" s="122">
        <v>0.0025813900851176428</v>
      </c>
      <c r="E40" s="122">
        <v>0.3869334773246708</v>
      </c>
      <c r="F40" s="84" t="s">
        <v>2815</v>
      </c>
      <c r="G40" s="84" t="b">
        <v>0</v>
      </c>
      <c r="H40" s="84" t="b">
        <v>0</v>
      </c>
      <c r="I40" s="84" t="b">
        <v>0</v>
      </c>
      <c r="J40" s="84" t="b">
        <v>0</v>
      </c>
      <c r="K40" s="84" t="b">
        <v>0</v>
      </c>
      <c r="L40" s="84" t="b">
        <v>0</v>
      </c>
    </row>
    <row r="41" spans="1:12" ht="15">
      <c r="A41" s="84" t="s">
        <v>2046</v>
      </c>
      <c r="B41" s="84" t="s">
        <v>2524</v>
      </c>
      <c r="C41" s="84">
        <v>4</v>
      </c>
      <c r="D41" s="122">
        <v>0.0025813900851176428</v>
      </c>
      <c r="E41" s="122">
        <v>1.670495621915854</v>
      </c>
      <c r="F41" s="84" t="s">
        <v>2815</v>
      </c>
      <c r="G41" s="84" t="b">
        <v>0</v>
      </c>
      <c r="H41" s="84" t="b">
        <v>0</v>
      </c>
      <c r="I41" s="84" t="b">
        <v>0</v>
      </c>
      <c r="J41" s="84" t="b">
        <v>0</v>
      </c>
      <c r="K41" s="84" t="b">
        <v>0</v>
      </c>
      <c r="L41" s="84" t="b">
        <v>0</v>
      </c>
    </row>
    <row r="42" spans="1:12" ht="15">
      <c r="A42" s="84" t="s">
        <v>2524</v>
      </c>
      <c r="B42" s="84" t="s">
        <v>2062</v>
      </c>
      <c r="C42" s="84">
        <v>4</v>
      </c>
      <c r="D42" s="122">
        <v>0.0025813900851176428</v>
      </c>
      <c r="E42" s="122">
        <v>1.9241009676516971</v>
      </c>
      <c r="F42" s="84" t="s">
        <v>2815</v>
      </c>
      <c r="G42" s="84" t="b">
        <v>0</v>
      </c>
      <c r="H42" s="84" t="b">
        <v>0</v>
      </c>
      <c r="I42" s="84" t="b">
        <v>0</v>
      </c>
      <c r="J42" s="84" t="b">
        <v>0</v>
      </c>
      <c r="K42" s="84" t="b">
        <v>0</v>
      </c>
      <c r="L42" s="84" t="b">
        <v>0</v>
      </c>
    </row>
    <row r="43" spans="1:12" ht="15">
      <c r="A43" s="84" t="s">
        <v>2056</v>
      </c>
      <c r="B43" s="84" t="s">
        <v>2011</v>
      </c>
      <c r="C43" s="84">
        <v>4</v>
      </c>
      <c r="D43" s="122">
        <v>0.0025813900851176428</v>
      </c>
      <c r="E43" s="122">
        <v>1.5492262630483529</v>
      </c>
      <c r="F43" s="84" t="s">
        <v>2815</v>
      </c>
      <c r="G43" s="84" t="b">
        <v>0</v>
      </c>
      <c r="H43" s="84" t="b">
        <v>0</v>
      </c>
      <c r="I43" s="84" t="b">
        <v>0</v>
      </c>
      <c r="J43" s="84" t="b">
        <v>0</v>
      </c>
      <c r="K43" s="84" t="b">
        <v>0</v>
      </c>
      <c r="L43" s="84" t="b">
        <v>0</v>
      </c>
    </row>
    <row r="44" spans="1:12" ht="15">
      <c r="A44" s="84" t="s">
        <v>2527</v>
      </c>
      <c r="B44" s="84" t="s">
        <v>2051</v>
      </c>
      <c r="C44" s="84">
        <v>4</v>
      </c>
      <c r="D44" s="122">
        <v>0.0025813900851176428</v>
      </c>
      <c r="E44" s="122">
        <v>2.4322564561113285</v>
      </c>
      <c r="F44" s="84" t="s">
        <v>2815</v>
      </c>
      <c r="G44" s="84" t="b">
        <v>0</v>
      </c>
      <c r="H44" s="84" t="b">
        <v>0</v>
      </c>
      <c r="I44" s="84" t="b">
        <v>0</v>
      </c>
      <c r="J44" s="84" t="b">
        <v>0</v>
      </c>
      <c r="K44" s="84" t="b">
        <v>0</v>
      </c>
      <c r="L44" s="84" t="b">
        <v>0</v>
      </c>
    </row>
    <row r="45" spans="1:12" ht="15">
      <c r="A45" s="84" t="s">
        <v>2054</v>
      </c>
      <c r="B45" s="84" t="s">
        <v>2509</v>
      </c>
      <c r="C45" s="84">
        <v>4</v>
      </c>
      <c r="D45" s="122">
        <v>0.003038188257597129</v>
      </c>
      <c r="E45" s="122">
        <v>1.7844389742226907</v>
      </c>
      <c r="F45" s="84" t="s">
        <v>2815</v>
      </c>
      <c r="G45" s="84" t="b">
        <v>0</v>
      </c>
      <c r="H45" s="84" t="b">
        <v>0</v>
      </c>
      <c r="I45" s="84" t="b">
        <v>0</v>
      </c>
      <c r="J45" s="84" t="b">
        <v>0</v>
      </c>
      <c r="K45" s="84" t="b">
        <v>0</v>
      </c>
      <c r="L45" s="84" t="b">
        <v>0</v>
      </c>
    </row>
    <row r="46" spans="1:12" ht="15">
      <c r="A46" s="84" t="s">
        <v>2058</v>
      </c>
      <c r="B46" s="84" t="s">
        <v>2485</v>
      </c>
      <c r="C46" s="84">
        <v>4</v>
      </c>
      <c r="D46" s="122">
        <v>0.0025813900851176428</v>
      </c>
      <c r="E46" s="122">
        <v>2.096464354188135</v>
      </c>
      <c r="F46" s="84" t="s">
        <v>2815</v>
      </c>
      <c r="G46" s="84" t="b">
        <v>0</v>
      </c>
      <c r="H46" s="84" t="b">
        <v>0</v>
      </c>
      <c r="I46" s="84" t="b">
        <v>0</v>
      </c>
      <c r="J46" s="84" t="b">
        <v>0</v>
      </c>
      <c r="K46" s="84" t="b">
        <v>0</v>
      </c>
      <c r="L46" s="84" t="b">
        <v>0</v>
      </c>
    </row>
    <row r="47" spans="1:12" ht="15">
      <c r="A47" s="84" t="s">
        <v>2485</v>
      </c>
      <c r="B47" s="84" t="s">
        <v>2529</v>
      </c>
      <c r="C47" s="84">
        <v>4</v>
      </c>
      <c r="D47" s="122">
        <v>0.0025813900851176428</v>
      </c>
      <c r="E47" s="122">
        <v>2.5414009255363963</v>
      </c>
      <c r="F47" s="84" t="s">
        <v>2815</v>
      </c>
      <c r="G47" s="84" t="b">
        <v>0</v>
      </c>
      <c r="H47" s="84" t="b">
        <v>0</v>
      </c>
      <c r="I47" s="84" t="b">
        <v>0</v>
      </c>
      <c r="J47" s="84" t="b">
        <v>0</v>
      </c>
      <c r="K47" s="84" t="b">
        <v>0</v>
      </c>
      <c r="L47" s="84" t="b">
        <v>0</v>
      </c>
    </row>
    <row r="48" spans="1:12" ht="15">
      <c r="A48" s="84" t="s">
        <v>2529</v>
      </c>
      <c r="B48" s="84" t="s">
        <v>630</v>
      </c>
      <c r="C48" s="84">
        <v>4</v>
      </c>
      <c r="D48" s="122">
        <v>0.0025813900851176428</v>
      </c>
      <c r="E48" s="122">
        <v>1.9885589568786155</v>
      </c>
      <c r="F48" s="84" t="s">
        <v>2815</v>
      </c>
      <c r="G48" s="84" t="b">
        <v>0</v>
      </c>
      <c r="H48" s="84" t="b">
        <v>0</v>
      </c>
      <c r="I48" s="84" t="b">
        <v>0</v>
      </c>
      <c r="J48" s="84" t="b">
        <v>0</v>
      </c>
      <c r="K48" s="84" t="b">
        <v>0</v>
      </c>
      <c r="L48" s="84" t="b">
        <v>0</v>
      </c>
    </row>
    <row r="49" spans="1:12" ht="15">
      <c r="A49" s="84" t="s">
        <v>637</v>
      </c>
      <c r="B49" s="84" t="s">
        <v>2530</v>
      </c>
      <c r="C49" s="84">
        <v>4</v>
      </c>
      <c r="D49" s="122">
        <v>0.0025813900851176428</v>
      </c>
      <c r="E49" s="122">
        <v>1.3530752100637033</v>
      </c>
      <c r="F49" s="84" t="s">
        <v>2815</v>
      </c>
      <c r="G49" s="84" t="b">
        <v>0</v>
      </c>
      <c r="H49" s="84" t="b">
        <v>0</v>
      </c>
      <c r="I49" s="84" t="b">
        <v>0</v>
      </c>
      <c r="J49" s="84" t="b">
        <v>0</v>
      </c>
      <c r="K49" s="84" t="b">
        <v>0</v>
      </c>
      <c r="L49" s="84" t="b">
        <v>0</v>
      </c>
    </row>
    <row r="50" spans="1:12" ht="15">
      <c r="A50" s="84" t="s">
        <v>2530</v>
      </c>
      <c r="B50" s="84" t="s">
        <v>2531</v>
      </c>
      <c r="C50" s="84">
        <v>4</v>
      </c>
      <c r="D50" s="122">
        <v>0.0025813900851176428</v>
      </c>
      <c r="E50" s="122">
        <v>2.7844389742226907</v>
      </c>
      <c r="F50" s="84" t="s">
        <v>2815</v>
      </c>
      <c r="G50" s="84" t="b">
        <v>0</v>
      </c>
      <c r="H50" s="84" t="b">
        <v>0</v>
      </c>
      <c r="I50" s="84" t="b">
        <v>0</v>
      </c>
      <c r="J50" s="84" t="b">
        <v>0</v>
      </c>
      <c r="K50" s="84" t="b">
        <v>0</v>
      </c>
      <c r="L50" s="84" t="b">
        <v>0</v>
      </c>
    </row>
    <row r="51" spans="1:12" ht="15">
      <c r="A51" s="84" t="s">
        <v>2531</v>
      </c>
      <c r="B51" s="84" t="s">
        <v>2473</v>
      </c>
      <c r="C51" s="84">
        <v>4</v>
      </c>
      <c r="D51" s="122">
        <v>0.0025813900851176428</v>
      </c>
      <c r="E51" s="122">
        <v>2.4322564561113285</v>
      </c>
      <c r="F51" s="84" t="s">
        <v>2815</v>
      </c>
      <c r="G51" s="84" t="b">
        <v>0</v>
      </c>
      <c r="H51" s="84" t="b">
        <v>0</v>
      </c>
      <c r="I51" s="84" t="b">
        <v>0</v>
      </c>
      <c r="J51" s="84" t="b">
        <v>0</v>
      </c>
      <c r="K51" s="84" t="b">
        <v>0</v>
      </c>
      <c r="L51" s="84" t="b">
        <v>0</v>
      </c>
    </row>
    <row r="52" spans="1:12" ht="15">
      <c r="A52" s="84" t="s">
        <v>2473</v>
      </c>
      <c r="B52" s="84" t="s">
        <v>2532</v>
      </c>
      <c r="C52" s="84">
        <v>4</v>
      </c>
      <c r="D52" s="122">
        <v>0.0025813900851176428</v>
      </c>
      <c r="E52" s="122">
        <v>2.4322564561113285</v>
      </c>
      <c r="F52" s="84" t="s">
        <v>2815</v>
      </c>
      <c r="G52" s="84" t="b">
        <v>0</v>
      </c>
      <c r="H52" s="84" t="b">
        <v>0</v>
      </c>
      <c r="I52" s="84" t="b">
        <v>0</v>
      </c>
      <c r="J52" s="84" t="b">
        <v>0</v>
      </c>
      <c r="K52" s="84" t="b">
        <v>0</v>
      </c>
      <c r="L52" s="84" t="b">
        <v>0</v>
      </c>
    </row>
    <row r="53" spans="1:12" ht="15">
      <c r="A53" s="84" t="s">
        <v>2532</v>
      </c>
      <c r="B53" s="84" t="s">
        <v>2492</v>
      </c>
      <c r="C53" s="84">
        <v>4</v>
      </c>
      <c r="D53" s="122">
        <v>0.0025813900851176428</v>
      </c>
      <c r="E53" s="122">
        <v>2.6083477151670094</v>
      </c>
      <c r="F53" s="84" t="s">
        <v>2815</v>
      </c>
      <c r="G53" s="84" t="b">
        <v>0</v>
      </c>
      <c r="H53" s="84" t="b">
        <v>0</v>
      </c>
      <c r="I53" s="84" t="b">
        <v>0</v>
      </c>
      <c r="J53" s="84" t="b">
        <v>0</v>
      </c>
      <c r="K53" s="84" t="b">
        <v>0</v>
      </c>
      <c r="L53" s="84" t="b">
        <v>0</v>
      </c>
    </row>
    <row r="54" spans="1:12" ht="15">
      <c r="A54" s="84" t="s">
        <v>2492</v>
      </c>
      <c r="B54" s="84" t="s">
        <v>2480</v>
      </c>
      <c r="C54" s="84">
        <v>4</v>
      </c>
      <c r="D54" s="122">
        <v>0.0025813900851176428</v>
      </c>
      <c r="E54" s="122">
        <v>2.307317719503028</v>
      </c>
      <c r="F54" s="84" t="s">
        <v>2815</v>
      </c>
      <c r="G54" s="84" t="b">
        <v>0</v>
      </c>
      <c r="H54" s="84" t="b">
        <v>0</v>
      </c>
      <c r="I54" s="84" t="b">
        <v>0</v>
      </c>
      <c r="J54" s="84" t="b">
        <v>0</v>
      </c>
      <c r="K54" s="84" t="b">
        <v>0</v>
      </c>
      <c r="L54" s="84" t="b">
        <v>0</v>
      </c>
    </row>
    <row r="55" spans="1:12" ht="15">
      <c r="A55" s="84" t="s">
        <v>2480</v>
      </c>
      <c r="B55" s="84" t="s">
        <v>2055</v>
      </c>
      <c r="C55" s="84">
        <v>4</v>
      </c>
      <c r="D55" s="122">
        <v>0.0025813900851176428</v>
      </c>
      <c r="E55" s="122">
        <v>1.6230709719877159</v>
      </c>
      <c r="F55" s="84" t="s">
        <v>2815</v>
      </c>
      <c r="G55" s="84" t="b">
        <v>0</v>
      </c>
      <c r="H55" s="84" t="b">
        <v>0</v>
      </c>
      <c r="I55" s="84" t="b">
        <v>0</v>
      </c>
      <c r="J55" s="84" t="b">
        <v>0</v>
      </c>
      <c r="K55" s="84" t="b">
        <v>0</v>
      </c>
      <c r="L55" s="84" t="b">
        <v>0</v>
      </c>
    </row>
    <row r="56" spans="1:12" ht="15">
      <c r="A56" s="84" t="s">
        <v>2055</v>
      </c>
      <c r="B56" s="84" t="s">
        <v>2512</v>
      </c>
      <c r="C56" s="84">
        <v>4</v>
      </c>
      <c r="D56" s="122">
        <v>0.0025813900851176428</v>
      </c>
      <c r="E56" s="122">
        <v>1.8124676978229342</v>
      </c>
      <c r="F56" s="84" t="s">
        <v>2815</v>
      </c>
      <c r="G56" s="84" t="b">
        <v>0</v>
      </c>
      <c r="H56" s="84" t="b">
        <v>0</v>
      </c>
      <c r="I56" s="84" t="b">
        <v>0</v>
      </c>
      <c r="J56" s="84" t="b">
        <v>0</v>
      </c>
      <c r="K56" s="84" t="b">
        <v>0</v>
      </c>
      <c r="L56" s="84" t="b">
        <v>0</v>
      </c>
    </row>
    <row r="57" spans="1:12" ht="15">
      <c r="A57" s="84" t="s">
        <v>2512</v>
      </c>
      <c r="B57" s="84" t="s">
        <v>2474</v>
      </c>
      <c r="C57" s="84">
        <v>4</v>
      </c>
      <c r="D57" s="122">
        <v>0.0025813900851176428</v>
      </c>
      <c r="E57" s="122">
        <v>2.3353464431032718</v>
      </c>
      <c r="F57" s="84" t="s">
        <v>2815</v>
      </c>
      <c r="G57" s="84" t="b">
        <v>0</v>
      </c>
      <c r="H57" s="84" t="b">
        <v>0</v>
      </c>
      <c r="I57" s="84" t="b">
        <v>0</v>
      </c>
      <c r="J57" s="84" t="b">
        <v>0</v>
      </c>
      <c r="K57" s="84" t="b">
        <v>0</v>
      </c>
      <c r="L57" s="84" t="b">
        <v>0</v>
      </c>
    </row>
    <row r="58" spans="1:12" ht="15">
      <c r="A58" s="84" t="s">
        <v>2474</v>
      </c>
      <c r="B58" s="84" t="s">
        <v>2489</v>
      </c>
      <c r="C58" s="84">
        <v>4</v>
      </c>
      <c r="D58" s="122">
        <v>0.0025813900851176428</v>
      </c>
      <c r="E58" s="122">
        <v>2.256165197055647</v>
      </c>
      <c r="F58" s="84" t="s">
        <v>2815</v>
      </c>
      <c r="G58" s="84" t="b">
        <v>0</v>
      </c>
      <c r="H58" s="84" t="b">
        <v>0</v>
      </c>
      <c r="I58" s="84" t="b">
        <v>0</v>
      </c>
      <c r="J58" s="84" t="b">
        <v>0</v>
      </c>
      <c r="K58" s="84" t="b">
        <v>0</v>
      </c>
      <c r="L58" s="84" t="b">
        <v>0</v>
      </c>
    </row>
    <row r="59" spans="1:12" ht="15">
      <c r="A59" s="84" t="s">
        <v>2490</v>
      </c>
      <c r="B59" s="84" t="s">
        <v>2468</v>
      </c>
      <c r="C59" s="84">
        <v>4</v>
      </c>
      <c r="D59" s="122">
        <v>0.0025813900851176428</v>
      </c>
      <c r="E59" s="122">
        <v>2.210407706494972</v>
      </c>
      <c r="F59" s="84" t="s">
        <v>2815</v>
      </c>
      <c r="G59" s="84" t="b">
        <v>0</v>
      </c>
      <c r="H59" s="84" t="b">
        <v>0</v>
      </c>
      <c r="I59" s="84" t="b">
        <v>0</v>
      </c>
      <c r="J59" s="84" t="b">
        <v>0</v>
      </c>
      <c r="K59" s="84" t="b">
        <v>0</v>
      </c>
      <c r="L59" s="84" t="b">
        <v>0</v>
      </c>
    </row>
    <row r="60" spans="1:12" ht="15">
      <c r="A60" s="84" t="s">
        <v>2468</v>
      </c>
      <c r="B60" s="84" t="s">
        <v>256</v>
      </c>
      <c r="C60" s="84">
        <v>4</v>
      </c>
      <c r="D60" s="122">
        <v>0.0025813900851176428</v>
      </c>
      <c r="E60" s="122">
        <v>1.7844389742226907</v>
      </c>
      <c r="F60" s="84" t="s">
        <v>2815</v>
      </c>
      <c r="G60" s="84" t="b">
        <v>0</v>
      </c>
      <c r="H60" s="84" t="b">
        <v>0</v>
      </c>
      <c r="I60" s="84" t="b">
        <v>0</v>
      </c>
      <c r="J60" s="84" t="b">
        <v>0</v>
      </c>
      <c r="K60" s="84" t="b">
        <v>0</v>
      </c>
      <c r="L60" s="84" t="b">
        <v>0</v>
      </c>
    </row>
    <row r="61" spans="1:12" ht="15">
      <c r="A61" s="84" t="s">
        <v>256</v>
      </c>
      <c r="B61" s="84" t="s">
        <v>2058</v>
      </c>
      <c r="C61" s="84">
        <v>4</v>
      </c>
      <c r="D61" s="122">
        <v>0.0025813900851176428</v>
      </c>
      <c r="E61" s="122">
        <v>1.5871584160970715</v>
      </c>
      <c r="F61" s="84" t="s">
        <v>2815</v>
      </c>
      <c r="G61" s="84" t="b">
        <v>0</v>
      </c>
      <c r="H61" s="84" t="b">
        <v>0</v>
      </c>
      <c r="I61" s="84" t="b">
        <v>0</v>
      </c>
      <c r="J61" s="84" t="b">
        <v>0</v>
      </c>
      <c r="K61" s="84" t="b">
        <v>0</v>
      </c>
      <c r="L61" s="84" t="b">
        <v>0</v>
      </c>
    </row>
    <row r="62" spans="1:12" ht="15">
      <c r="A62" s="84" t="s">
        <v>2058</v>
      </c>
      <c r="B62" s="84" t="s">
        <v>2494</v>
      </c>
      <c r="C62" s="84">
        <v>4</v>
      </c>
      <c r="D62" s="122">
        <v>0.0025813900851176428</v>
      </c>
      <c r="E62" s="122">
        <v>2.096464354188135</v>
      </c>
      <c r="F62" s="84" t="s">
        <v>2815</v>
      </c>
      <c r="G62" s="84" t="b">
        <v>0</v>
      </c>
      <c r="H62" s="84" t="b">
        <v>0</v>
      </c>
      <c r="I62" s="84" t="b">
        <v>0</v>
      </c>
      <c r="J62" s="84" t="b">
        <v>0</v>
      </c>
      <c r="K62" s="84" t="b">
        <v>0</v>
      </c>
      <c r="L62" s="84" t="b">
        <v>0</v>
      </c>
    </row>
    <row r="63" spans="1:12" ht="15">
      <c r="A63" s="84" t="s">
        <v>2494</v>
      </c>
      <c r="B63" s="84" t="s">
        <v>2481</v>
      </c>
      <c r="C63" s="84">
        <v>4</v>
      </c>
      <c r="D63" s="122">
        <v>0.0025813900851176428</v>
      </c>
      <c r="E63" s="122">
        <v>2.307317719503028</v>
      </c>
      <c r="F63" s="84" t="s">
        <v>2815</v>
      </c>
      <c r="G63" s="84" t="b">
        <v>0</v>
      </c>
      <c r="H63" s="84" t="b">
        <v>0</v>
      </c>
      <c r="I63" s="84" t="b">
        <v>0</v>
      </c>
      <c r="J63" s="84" t="b">
        <v>0</v>
      </c>
      <c r="K63" s="84" t="b">
        <v>0</v>
      </c>
      <c r="L63" s="84" t="b">
        <v>0</v>
      </c>
    </row>
    <row r="64" spans="1:12" ht="15">
      <c r="A64" s="84" t="s">
        <v>2481</v>
      </c>
      <c r="B64" s="84" t="s">
        <v>2536</v>
      </c>
      <c r="C64" s="84">
        <v>4</v>
      </c>
      <c r="D64" s="122">
        <v>0.0025813900851176428</v>
      </c>
      <c r="E64" s="122">
        <v>2.4834089785587095</v>
      </c>
      <c r="F64" s="84" t="s">
        <v>2815</v>
      </c>
      <c r="G64" s="84" t="b">
        <v>0</v>
      </c>
      <c r="H64" s="84" t="b">
        <v>0</v>
      </c>
      <c r="I64" s="84" t="b">
        <v>0</v>
      </c>
      <c r="J64" s="84" t="b">
        <v>0</v>
      </c>
      <c r="K64" s="84" t="b">
        <v>0</v>
      </c>
      <c r="L64" s="84" t="b">
        <v>0</v>
      </c>
    </row>
    <row r="65" spans="1:12" ht="15">
      <c r="A65" s="84" t="s">
        <v>2536</v>
      </c>
      <c r="B65" s="84" t="s">
        <v>2537</v>
      </c>
      <c r="C65" s="84">
        <v>4</v>
      </c>
      <c r="D65" s="122">
        <v>0.0025813900851176428</v>
      </c>
      <c r="E65" s="122">
        <v>2.7844389742226907</v>
      </c>
      <c r="F65" s="84" t="s">
        <v>2815</v>
      </c>
      <c r="G65" s="84" t="b">
        <v>0</v>
      </c>
      <c r="H65" s="84" t="b">
        <v>0</v>
      </c>
      <c r="I65" s="84" t="b">
        <v>0</v>
      </c>
      <c r="J65" s="84" t="b">
        <v>0</v>
      </c>
      <c r="K65" s="84" t="b">
        <v>0</v>
      </c>
      <c r="L65" s="84" t="b">
        <v>0</v>
      </c>
    </row>
    <row r="66" spans="1:12" ht="15">
      <c r="A66" s="84" t="s">
        <v>2537</v>
      </c>
      <c r="B66" s="84" t="s">
        <v>2059</v>
      </c>
      <c r="C66" s="84">
        <v>4</v>
      </c>
      <c r="D66" s="122">
        <v>0.0025813900851176428</v>
      </c>
      <c r="E66" s="122">
        <v>2.182378982894728</v>
      </c>
      <c r="F66" s="84" t="s">
        <v>2815</v>
      </c>
      <c r="G66" s="84" t="b">
        <v>0</v>
      </c>
      <c r="H66" s="84" t="b">
        <v>0</v>
      </c>
      <c r="I66" s="84" t="b">
        <v>0</v>
      </c>
      <c r="J66" s="84" t="b">
        <v>0</v>
      </c>
      <c r="K66" s="84" t="b">
        <v>0</v>
      </c>
      <c r="L66" s="84" t="b">
        <v>0</v>
      </c>
    </row>
    <row r="67" spans="1:12" ht="15">
      <c r="A67" s="84" t="s">
        <v>2059</v>
      </c>
      <c r="B67" s="84" t="s">
        <v>2057</v>
      </c>
      <c r="C67" s="84">
        <v>4</v>
      </c>
      <c r="D67" s="122">
        <v>0.0025813900851176428</v>
      </c>
      <c r="E67" s="122">
        <v>1.580318991566766</v>
      </c>
      <c r="F67" s="84" t="s">
        <v>2815</v>
      </c>
      <c r="G67" s="84" t="b">
        <v>0</v>
      </c>
      <c r="H67" s="84" t="b">
        <v>0</v>
      </c>
      <c r="I67" s="84" t="b">
        <v>0</v>
      </c>
      <c r="J67" s="84" t="b">
        <v>0</v>
      </c>
      <c r="K67" s="84" t="b">
        <v>0</v>
      </c>
      <c r="L67" s="84" t="b">
        <v>0</v>
      </c>
    </row>
    <row r="68" spans="1:12" ht="15">
      <c r="A68" s="84" t="s">
        <v>2057</v>
      </c>
      <c r="B68" s="84" t="s">
        <v>2538</v>
      </c>
      <c r="C68" s="84">
        <v>4</v>
      </c>
      <c r="D68" s="122">
        <v>0.0025813900851176428</v>
      </c>
      <c r="E68" s="122">
        <v>2.210407706494972</v>
      </c>
      <c r="F68" s="84" t="s">
        <v>2815</v>
      </c>
      <c r="G68" s="84" t="b">
        <v>0</v>
      </c>
      <c r="H68" s="84" t="b">
        <v>0</v>
      </c>
      <c r="I68" s="84" t="b">
        <v>0</v>
      </c>
      <c r="J68" s="84" t="b">
        <v>0</v>
      </c>
      <c r="K68" s="84" t="b">
        <v>0</v>
      </c>
      <c r="L68" s="84" t="b">
        <v>0</v>
      </c>
    </row>
    <row r="69" spans="1:12" ht="15">
      <c r="A69" s="84" t="s">
        <v>2538</v>
      </c>
      <c r="B69" s="84" t="s">
        <v>2054</v>
      </c>
      <c r="C69" s="84">
        <v>4</v>
      </c>
      <c r="D69" s="122">
        <v>0.0025813900851176428</v>
      </c>
      <c r="E69" s="122">
        <v>1.8813489872307472</v>
      </c>
      <c r="F69" s="84" t="s">
        <v>2815</v>
      </c>
      <c r="G69" s="84" t="b">
        <v>0</v>
      </c>
      <c r="H69" s="84" t="b">
        <v>0</v>
      </c>
      <c r="I69" s="84" t="b">
        <v>0</v>
      </c>
      <c r="J69" s="84" t="b">
        <v>0</v>
      </c>
      <c r="K69" s="84" t="b">
        <v>0</v>
      </c>
      <c r="L69" s="84" t="b">
        <v>0</v>
      </c>
    </row>
    <row r="70" spans="1:12" ht="15">
      <c r="A70" s="84" t="s">
        <v>2054</v>
      </c>
      <c r="B70" s="84" t="s">
        <v>630</v>
      </c>
      <c r="C70" s="84">
        <v>4</v>
      </c>
      <c r="D70" s="122">
        <v>0.0025813900851176428</v>
      </c>
      <c r="E70" s="122">
        <v>1.085468969886672</v>
      </c>
      <c r="F70" s="84" t="s">
        <v>2815</v>
      </c>
      <c r="G70" s="84" t="b">
        <v>0</v>
      </c>
      <c r="H70" s="84" t="b">
        <v>0</v>
      </c>
      <c r="I70" s="84" t="b">
        <v>0</v>
      </c>
      <c r="J70" s="84" t="b">
        <v>0</v>
      </c>
      <c r="K70" s="84" t="b">
        <v>0</v>
      </c>
      <c r="L70" s="84" t="b">
        <v>0</v>
      </c>
    </row>
    <row r="71" spans="1:12" ht="15">
      <c r="A71" s="84" t="s">
        <v>2060</v>
      </c>
      <c r="B71" s="84" t="s">
        <v>2539</v>
      </c>
      <c r="C71" s="84">
        <v>4</v>
      </c>
      <c r="D71" s="122">
        <v>0.0025813900851176428</v>
      </c>
      <c r="E71" s="122">
        <v>2.1077453645978244</v>
      </c>
      <c r="F71" s="84" t="s">
        <v>2815</v>
      </c>
      <c r="G71" s="84" t="b">
        <v>0</v>
      </c>
      <c r="H71" s="84" t="b">
        <v>0</v>
      </c>
      <c r="I71" s="84" t="b">
        <v>0</v>
      </c>
      <c r="J71" s="84" t="b">
        <v>0</v>
      </c>
      <c r="K71" s="84" t="b">
        <v>0</v>
      </c>
      <c r="L71" s="84" t="b">
        <v>0</v>
      </c>
    </row>
    <row r="72" spans="1:12" ht="15">
      <c r="A72" s="84" t="s">
        <v>2539</v>
      </c>
      <c r="B72" s="84" t="s">
        <v>2482</v>
      </c>
      <c r="C72" s="84">
        <v>4</v>
      </c>
      <c r="D72" s="122">
        <v>0.0025813900851176428</v>
      </c>
      <c r="E72" s="122">
        <v>2.6083477151670094</v>
      </c>
      <c r="F72" s="84" t="s">
        <v>2815</v>
      </c>
      <c r="G72" s="84" t="b">
        <v>0</v>
      </c>
      <c r="H72" s="84" t="b">
        <v>0</v>
      </c>
      <c r="I72" s="84" t="b">
        <v>0</v>
      </c>
      <c r="J72" s="84" t="b">
        <v>0</v>
      </c>
      <c r="K72" s="84" t="b">
        <v>0</v>
      </c>
      <c r="L72" s="84" t="b">
        <v>0</v>
      </c>
    </row>
    <row r="73" spans="1:12" ht="15">
      <c r="A73" s="84" t="s">
        <v>2059</v>
      </c>
      <c r="B73" s="84" t="s">
        <v>2540</v>
      </c>
      <c r="C73" s="84">
        <v>4</v>
      </c>
      <c r="D73" s="122">
        <v>0.0025813900851176428</v>
      </c>
      <c r="E73" s="122">
        <v>2.182378982894728</v>
      </c>
      <c r="F73" s="84" t="s">
        <v>2815</v>
      </c>
      <c r="G73" s="84" t="b">
        <v>0</v>
      </c>
      <c r="H73" s="84" t="b">
        <v>0</v>
      </c>
      <c r="I73" s="84" t="b">
        <v>0</v>
      </c>
      <c r="J73" s="84" t="b">
        <v>0</v>
      </c>
      <c r="K73" s="84" t="b">
        <v>0</v>
      </c>
      <c r="L73" s="84" t="b">
        <v>0</v>
      </c>
    </row>
    <row r="74" spans="1:12" ht="15">
      <c r="A74" s="84" t="s">
        <v>256</v>
      </c>
      <c r="B74" s="84" t="s">
        <v>637</v>
      </c>
      <c r="C74" s="84">
        <v>4</v>
      </c>
      <c r="D74" s="122">
        <v>0.0025813900851176428</v>
      </c>
      <c r="E74" s="122">
        <v>0.35106922736610485</v>
      </c>
      <c r="F74" s="84" t="s">
        <v>2815</v>
      </c>
      <c r="G74" s="84" t="b">
        <v>0</v>
      </c>
      <c r="H74" s="84" t="b">
        <v>0</v>
      </c>
      <c r="I74" s="84" t="b">
        <v>0</v>
      </c>
      <c r="J74" s="84" t="b">
        <v>0</v>
      </c>
      <c r="K74" s="84" t="b">
        <v>0</v>
      </c>
      <c r="L74" s="84" t="b">
        <v>0</v>
      </c>
    </row>
    <row r="75" spans="1:12" ht="15">
      <c r="A75" s="84" t="s">
        <v>2544</v>
      </c>
      <c r="B75" s="84" t="s">
        <v>2054</v>
      </c>
      <c r="C75" s="84">
        <v>4</v>
      </c>
      <c r="D75" s="122">
        <v>0.0025813900851176428</v>
      </c>
      <c r="E75" s="122">
        <v>1.8813489872307472</v>
      </c>
      <c r="F75" s="84" t="s">
        <v>2815</v>
      </c>
      <c r="G75" s="84" t="b">
        <v>0</v>
      </c>
      <c r="H75" s="84" t="b">
        <v>0</v>
      </c>
      <c r="I75" s="84" t="b">
        <v>0</v>
      </c>
      <c r="J75" s="84" t="b">
        <v>0</v>
      </c>
      <c r="K75" s="84" t="b">
        <v>0</v>
      </c>
      <c r="L75" s="84" t="b">
        <v>0</v>
      </c>
    </row>
    <row r="76" spans="1:12" ht="15">
      <c r="A76" s="84" t="s">
        <v>1979</v>
      </c>
      <c r="B76" s="84" t="s">
        <v>637</v>
      </c>
      <c r="C76" s="84">
        <v>4</v>
      </c>
      <c r="D76" s="122">
        <v>0.0025813900851176428</v>
      </c>
      <c r="E76" s="122">
        <v>0.9531292186940672</v>
      </c>
      <c r="F76" s="84" t="s">
        <v>2815</v>
      </c>
      <c r="G76" s="84" t="b">
        <v>0</v>
      </c>
      <c r="H76" s="84" t="b">
        <v>0</v>
      </c>
      <c r="I76" s="84" t="b">
        <v>0</v>
      </c>
      <c r="J76" s="84" t="b">
        <v>0</v>
      </c>
      <c r="K76" s="84" t="b">
        <v>0</v>
      </c>
      <c r="L76" s="84" t="b">
        <v>0</v>
      </c>
    </row>
    <row r="77" spans="1:12" ht="15">
      <c r="A77" s="84" t="s">
        <v>2550</v>
      </c>
      <c r="B77" s="84" t="s">
        <v>2551</v>
      </c>
      <c r="C77" s="84">
        <v>4</v>
      </c>
      <c r="D77" s="122">
        <v>0.0025813900851176428</v>
      </c>
      <c r="E77" s="122">
        <v>2.7844389742226907</v>
      </c>
      <c r="F77" s="84" t="s">
        <v>2815</v>
      </c>
      <c r="G77" s="84" t="b">
        <v>0</v>
      </c>
      <c r="H77" s="84" t="b">
        <v>0</v>
      </c>
      <c r="I77" s="84" t="b">
        <v>0</v>
      </c>
      <c r="J77" s="84" t="b">
        <v>0</v>
      </c>
      <c r="K77" s="84" t="b">
        <v>0</v>
      </c>
      <c r="L77" s="84" t="b">
        <v>0</v>
      </c>
    </row>
    <row r="78" spans="1:12" ht="15">
      <c r="A78" s="84" t="s">
        <v>2551</v>
      </c>
      <c r="B78" s="84" t="s">
        <v>2049</v>
      </c>
      <c r="C78" s="84">
        <v>4</v>
      </c>
      <c r="D78" s="122">
        <v>0.0025813900851176428</v>
      </c>
      <c r="E78" s="122">
        <v>2.2725556132438163</v>
      </c>
      <c r="F78" s="84" t="s">
        <v>2815</v>
      </c>
      <c r="G78" s="84" t="b">
        <v>0</v>
      </c>
      <c r="H78" s="84" t="b">
        <v>0</v>
      </c>
      <c r="I78" s="84" t="b">
        <v>0</v>
      </c>
      <c r="J78" s="84" t="b">
        <v>0</v>
      </c>
      <c r="K78" s="84" t="b">
        <v>0</v>
      </c>
      <c r="L78" s="84" t="b">
        <v>0</v>
      </c>
    </row>
    <row r="79" spans="1:12" ht="15">
      <c r="A79" s="84" t="s">
        <v>2049</v>
      </c>
      <c r="B79" s="84" t="s">
        <v>2552</v>
      </c>
      <c r="C79" s="84">
        <v>4</v>
      </c>
      <c r="D79" s="122">
        <v>0.0025813900851176428</v>
      </c>
      <c r="E79" s="122">
        <v>2.2725556132438163</v>
      </c>
      <c r="F79" s="84" t="s">
        <v>2815</v>
      </c>
      <c r="G79" s="84" t="b">
        <v>0</v>
      </c>
      <c r="H79" s="84" t="b">
        <v>0</v>
      </c>
      <c r="I79" s="84" t="b">
        <v>0</v>
      </c>
      <c r="J79" s="84" t="b">
        <v>0</v>
      </c>
      <c r="K79" s="84" t="b">
        <v>0</v>
      </c>
      <c r="L79" s="84" t="b">
        <v>0</v>
      </c>
    </row>
    <row r="80" spans="1:12" ht="15">
      <c r="A80" s="84" t="s">
        <v>1995</v>
      </c>
      <c r="B80" s="84" t="s">
        <v>2072</v>
      </c>
      <c r="C80" s="84">
        <v>4</v>
      </c>
      <c r="D80" s="122">
        <v>0.0025813900851176428</v>
      </c>
      <c r="E80" s="122">
        <v>2.7844389742226907</v>
      </c>
      <c r="F80" s="84" t="s">
        <v>2815</v>
      </c>
      <c r="G80" s="84" t="b">
        <v>0</v>
      </c>
      <c r="H80" s="84" t="b">
        <v>0</v>
      </c>
      <c r="I80" s="84" t="b">
        <v>0</v>
      </c>
      <c r="J80" s="84" t="b">
        <v>0</v>
      </c>
      <c r="K80" s="84" t="b">
        <v>0</v>
      </c>
      <c r="L80" s="84" t="b">
        <v>0</v>
      </c>
    </row>
    <row r="81" spans="1:12" ht="15">
      <c r="A81" s="84" t="s">
        <v>2072</v>
      </c>
      <c r="B81" s="84" t="s">
        <v>2073</v>
      </c>
      <c r="C81" s="84">
        <v>4</v>
      </c>
      <c r="D81" s="122">
        <v>0.0025813900851176428</v>
      </c>
      <c r="E81" s="122">
        <v>2.6875289612146345</v>
      </c>
      <c r="F81" s="84" t="s">
        <v>2815</v>
      </c>
      <c r="G81" s="84" t="b">
        <v>0</v>
      </c>
      <c r="H81" s="84" t="b">
        <v>0</v>
      </c>
      <c r="I81" s="84" t="b">
        <v>0</v>
      </c>
      <c r="J81" s="84" t="b">
        <v>0</v>
      </c>
      <c r="K81" s="84" t="b">
        <v>0</v>
      </c>
      <c r="L81" s="84" t="b">
        <v>0</v>
      </c>
    </row>
    <row r="82" spans="1:12" ht="15">
      <c r="A82" s="84" t="s">
        <v>2073</v>
      </c>
      <c r="B82" s="84" t="s">
        <v>2555</v>
      </c>
      <c r="C82" s="84">
        <v>4</v>
      </c>
      <c r="D82" s="122">
        <v>0.0025813900851176428</v>
      </c>
      <c r="E82" s="122">
        <v>2.6875289612146345</v>
      </c>
      <c r="F82" s="84" t="s">
        <v>2815</v>
      </c>
      <c r="G82" s="84" t="b">
        <v>0</v>
      </c>
      <c r="H82" s="84" t="b">
        <v>0</v>
      </c>
      <c r="I82" s="84" t="b">
        <v>0</v>
      </c>
      <c r="J82" s="84" t="b">
        <v>0</v>
      </c>
      <c r="K82" s="84" t="b">
        <v>0</v>
      </c>
      <c r="L82" s="84" t="b">
        <v>0</v>
      </c>
    </row>
    <row r="83" spans="1:12" ht="15">
      <c r="A83" s="84" t="s">
        <v>2555</v>
      </c>
      <c r="B83" s="84" t="s">
        <v>2069</v>
      </c>
      <c r="C83" s="84">
        <v>4</v>
      </c>
      <c r="D83" s="122">
        <v>0.0025813900851176428</v>
      </c>
      <c r="E83" s="122">
        <v>2.5414009255363963</v>
      </c>
      <c r="F83" s="84" t="s">
        <v>2815</v>
      </c>
      <c r="G83" s="84" t="b">
        <v>0</v>
      </c>
      <c r="H83" s="84" t="b">
        <v>0</v>
      </c>
      <c r="I83" s="84" t="b">
        <v>0</v>
      </c>
      <c r="J83" s="84" t="b">
        <v>0</v>
      </c>
      <c r="K83" s="84" t="b">
        <v>0</v>
      </c>
      <c r="L83" s="84" t="b">
        <v>0</v>
      </c>
    </row>
    <row r="84" spans="1:12" ht="15">
      <c r="A84" s="84" t="s">
        <v>2069</v>
      </c>
      <c r="B84" s="84" t="s">
        <v>2070</v>
      </c>
      <c r="C84" s="84">
        <v>4</v>
      </c>
      <c r="D84" s="122">
        <v>0.0025813900851176428</v>
      </c>
      <c r="E84" s="122">
        <v>2.102068231706134</v>
      </c>
      <c r="F84" s="84" t="s">
        <v>2815</v>
      </c>
      <c r="G84" s="84" t="b">
        <v>0</v>
      </c>
      <c r="H84" s="84" t="b">
        <v>0</v>
      </c>
      <c r="I84" s="84" t="b">
        <v>0</v>
      </c>
      <c r="J84" s="84" t="b">
        <v>0</v>
      </c>
      <c r="K84" s="84" t="b">
        <v>0</v>
      </c>
      <c r="L84" s="84" t="b">
        <v>0</v>
      </c>
    </row>
    <row r="85" spans="1:12" ht="15">
      <c r="A85" s="84" t="s">
        <v>2070</v>
      </c>
      <c r="B85" s="84" t="s">
        <v>2556</v>
      </c>
      <c r="C85" s="84">
        <v>4</v>
      </c>
      <c r="D85" s="122">
        <v>0.0025813900851176428</v>
      </c>
      <c r="E85" s="122">
        <v>2.3451062803924283</v>
      </c>
      <c r="F85" s="84" t="s">
        <v>2815</v>
      </c>
      <c r="G85" s="84" t="b">
        <v>0</v>
      </c>
      <c r="H85" s="84" t="b">
        <v>0</v>
      </c>
      <c r="I85" s="84" t="b">
        <v>0</v>
      </c>
      <c r="J85" s="84" t="b">
        <v>0</v>
      </c>
      <c r="K85" s="84" t="b">
        <v>0</v>
      </c>
      <c r="L85" s="84" t="b">
        <v>0</v>
      </c>
    </row>
    <row r="86" spans="1:12" ht="15">
      <c r="A86" s="84" t="s">
        <v>2556</v>
      </c>
      <c r="B86" s="84" t="s">
        <v>229</v>
      </c>
      <c r="C86" s="84">
        <v>4</v>
      </c>
      <c r="D86" s="122">
        <v>0.0025813900851176428</v>
      </c>
      <c r="E86" s="122">
        <v>2.5414009255363963</v>
      </c>
      <c r="F86" s="84" t="s">
        <v>2815</v>
      </c>
      <c r="G86" s="84" t="b">
        <v>0</v>
      </c>
      <c r="H86" s="84" t="b">
        <v>0</v>
      </c>
      <c r="I86" s="84" t="b">
        <v>0</v>
      </c>
      <c r="J86" s="84" t="b">
        <v>0</v>
      </c>
      <c r="K86" s="84" t="b">
        <v>0</v>
      </c>
      <c r="L86" s="84" t="b">
        <v>0</v>
      </c>
    </row>
    <row r="87" spans="1:12" ht="15">
      <c r="A87" s="84" t="s">
        <v>2075</v>
      </c>
      <c r="B87" s="84" t="s">
        <v>2076</v>
      </c>
      <c r="C87" s="84">
        <v>4</v>
      </c>
      <c r="D87" s="122">
        <v>0.0025813900851176428</v>
      </c>
      <c r="E87" s="122">
        <v>2.6875289612146345</v>
      </c>
      <c r="F87" s="84" t="s">
        <v>2815</v>
      </c>
      <c r="G87" s="84" t="b">
        <v>0</v>
      </c>
      <c r="H87" s="84" t="b">
        <v>0</v>
      </c>
      <c r="I87" s="84" t="b">
        <v>0</v>
      </c>
      <c r="J87" s="84" t="b">
        <v>0</v>
      </c>
      <c r="K87" s="84" t="b">
        <v>0</v>
      </c>
      <c r="L87" s="84" t="b">
        <v>0</v>
      </c>
    </row>
    <row r="88" spans="1:12" ht="15">
      <c r="A88" s="84" t="s">
        <v>1973</v>
      </c>
      <c r="B88" s="84" t="s">
        <v>637</v>
      </c>
      <c r="C88" s="84">
        <v>4</v>
      </c>
      <c r="D88" s="122">
        <v>0.0025813900851176428</v>
      </c>
      <c r="E88" s="122">
        <v>0.335829260809368</v>
      </c>
      <c r="F88" s="84" t="s">
        <v>2815</v>
      </c>
      <c r="G88" s="84" t="b">
        <v>0</v>
      </c>
      <c r="H88" s="84" t="b">
        <v>0</v>
      </c>
      <c r="I88" s="84" t="b">
        <v>0</v>
      </c>
      <c r="J88" s="84" t="b">
        <v>0</v>
      </c>
      <c r="K88" s="84" t="b">
        <v>0</v>
      </c>
      <c r="L88" s="84" t="b">
        <v>0</v>
      </c>
    </row>
    <row r="89" spans="1:12" ht="15">
      <c r="A89" s="84" t="s">
        <v>2497</v>
      </c>
      <c r="B89" s="84" t="s">
        <v>2523</v>
      </c>
      <c r="C89" s="84">
        <v>4</v>
      </c>
      <c r="D89" s="122">
        <v>0.003038188257597129</v>
      </c>
      <c r="E89" s="122">
        <v>2.590618948206578</v>
      </c>
      <c r="F89" s="84" t="s">
        <v>2815</v>
      </c>
      <c r="G89" s="84" t="b">
        <v>0</v>
      </c>
      <c r="H89" s="84" t="b">
        <v>0</v>
      </c>
      <c r="I89" s="84" t="b">
        <v>0</v>
      </c>
      <c r="J89" s="84" t="b">
        <v>0</v>
      </c>
      <c r="K89" s="84" t="b">
        <v>0</v>
      </c>
      <c r="L89" s="84" t="b">
        <v>0</v>
      </c>
    </row>
    <row r="90" spans="1:12" ht="15">
      <c r="A90" s="84" t="s">
        <v>637</v>
      </c>
      <c r="B90" s="84" t="s">
        <v>1989</v>
      </c>
      <c r="C90" s="84">
        <v>3</v>
      </c>
      <c r="D90" s="122">
        <v>0.002078233842224006</v>
      </c>
      <c r="E90" s="122">
        <v>0.875953955344041</v>
      </c>
      <c r="F90" s="84" t="s">
        <v>2815</v>
      </c>
      <c r="G90" s="84" t="b">
        <v>0</v>
      </c>
      <c r="H90" s="84" t="b">
        <v>0</v>
      </c>
      <c r="I90" s="84" t="b">
        <v>0</v>
      </c>
      <c r="J90" s="84" t="b">
        <v>0</v>
      </c>
      <c r="K90" s="84" t="b">
        <v>0</v>
      </c>
      <c r="L90" s="84" t="b">
        <v>0</v>
      </c>
    </row>
    <row r="91" spans="1:12" ht="15">
      <c r="A91" s="84" t="s">
        <v>1989</v>
      </c>
      <c r="B91" s="84" t="s">
        <v>2046</v>
      </c>
      <c r="C91" s="84">
        <v>3</v>
      </c>
      <c r="D91" s="122">
        <v>0.002078233842224006</v>
      </c>
      <c r="E91" s="122">
        <v>1.4570800398363604</v>
      </c>
      <c r="F91" s="84" t="s">
        <v>2815</v>
      </c>
      <c r="G91" s="84" t="b">
        <v>0</v>
      </c>
      <c r="H91" s="84" t="b">
        <v>0</v>
      </c>
      <c r="I91" s="84" t="b">
        <v>0</v>
      </c>
      <c r="J91" s="84" t="b">
        <v>0</v>
      </c>
      <c r="K91" s="84" t="b">
        <v>0</v>
      </c>
      <c r="L91" s="84" t="b">
        <v>0</v>
      </c>
    </row>
    <row r="92" spans="1:12" ht="15">
      <c r="A92" s="84" t="s">
        <v>2566</v>
      </c>
      <c r="B92" s="84" t="s">
        <v>645</v>
      </c>
      <c r="C92" s="84">
        <v>3</v>
      </c>
      <c r="D92" s="122">
        <v>0.002078233842224006</v>
      </c>
      <c r="E92" s="122">
        <v>1.7430462890644658</v>
      </c>
      <c r="F92" s="84" t="s">
        <v>2815</v>
      </c>
      <c r="G92" s="84" t="b">
        <v>0</v>
      </c>
      <c r="H92" s="84" t="b">
        <v>0</v>
      </c>
      <c r="I92" s="84" t="b">
        <v>0</v>
      </c>
      <c r="J92" s="84" t="b">
        <v>0</v>
      </c>
      <c r="K92" s="84" t="b">
        <v>0</v>
      </c>
      <c r="L92" s="84" t="b">
        <v>0</v>
      </c>
    </row>
    <row r="93" spans="1:12" ht="15">
      <c r="A93" s="84" t="s">
        <v>269</v>
      </c>
      <c r="B93" s="84" t="s">
        <v>2463</v>
      </c>
      <c r="C93" s="84">
        <v>3</v>
      </c>
      <c r="D93" s="122">
        <v>0.002078233842224006</v>
      </c>
      <c r="E93" s="122">
        <v>2.465680211598278</v>
      </c>
      <c r="F93" s="84" t="s">
        <v>2815</v>
      </c>
      <c r="G93" s="84" t="b">
        <v>0</v>
      </c>
      <c r="H93" s="84" t="b">
        <v>0</v>
      </c>
      <c r="I93" s="84" t="b">
        <v>0</v>
      </c>
      <c r="J93" s="84" t="b">
        <v>1</v>
      </c>
      <c r="K93" s="84" t="b">
        <v>0</v>
      </c>
      <c r="L93" s="84" t="b">
        <v>0</v>
      </c>
    </row>
    <row r="94" spans="1:12" ht="15">
      <c r="A94" s="84" t="s">
        <v>2066</v>
      </c>
      <c r="B94" s="84" t="s">
        <v>645</v>
      </c>
      <c r="C94" s="84">
        <v>3</v>
      </c>
      <c r="D94" s="122">
        <v>0.002078233842224006</v>
      </c>
      <c r="E94" s="122">
        <v>0.7888037796251409</v>
      </c>
      <c r="F94" s="84" t="s">
        <v>2815</v>
      </c>
      <c r="G94" s="84" t="b">
        <v>0</v>
      </c>
      <c r="H94" s="84" t="b">
        <v>0</v>
      </c>
      <c r="I94" s="84" t="b">
        <v>0</v>
      </c>
      <c r="J94" s="84" t="b">
        <v>0</v>
      </c>
      <c r="K94" s="84" t="b">
        <v>0</v>
      </c>
      <c r="L94" s="84" t="b">
        <v>0</v>
      </c>
    </row>
    <row r="95" spans="1:12" ht="15">
      <c r="A95" s="84" t="s">
        <v>2060</v>
      </c>
      <c r="B95" s="84" t="s">
        <v>2087</v>
      </c>
      <c r="C95" s="84">
        <v>3</v>
      </c>
      <c r="D95" s="122">
        <v>0.002078233842224006</v>
      </c>
      <c r="E95" s="122">
        <v>1.4387385836392486</v>
      </c>
      <c r="F95" s="84" t="s">
        <v>2815</v>
      </c>
      <c r="G95" s="84" t="b">
        <v>0</v>
      </c>
      <c r="H95" s="84" t="b">
        <v>0</v>
      </c>
      <c r="I95" s="84" t="b">
        <v>0</v>
      </c>
      <c r="J95" s="84" t="b">
        <v>0</v>
      </c>
      <c r="K95" s="84" t="b">
        <v>0</v>
      </c>
      <c r="L95" s="84" t="b">
        <v>0</v>
      </c>
    </row>
    <row r="96" spans="1:12" ht="15">
      <c r="A96" s="84" t="s">
        <v>1977</v>
      </c>
      <c r="B96" s="84" t="s">
        <v>2570</v>
      </c>
      <c r="C96" s="84">
        <v>3</v>
      </c>
      <c r="D96" s="122">
        <v>0.002078233842224006</v>
      </c>
      <c r="E96" s="122">
        <v>2.4322564561113285</v>
      </c>
      <c r="F96" s="84" t="s">
        <v>2815</v>
      </c>
      <c r="G96" s="84" t="b">
        <v>1</v>
      </c>
      <c r="H96" s="84" t="b">
        <v>0</v>
      </c>
      <c r="I96" s="84" t="b">
        <v>0</v>
      </c>
      <c r="J96" s="84" t="b">
        <v>0</v>
      </c>
      <c r="K96" s="84" t="b">
        <v>0</v>
      </c>
      <c r="L96" s="84" t="b">
        <v>0</v>
      </c>
    </row>
    <row r="97" spans="1:12" ht="15">
      <c r="A97" s="84" t="s">
        <v>2570</v>
      </c>
      <c r="B97" s="84" t="s">
        <v>2571</v>
      </c>
      <c r="C97" s="84">
        <v>3</v>
      </c>
      <c r="D97" s="122">
        <v>0.002078233842224006</v>
      </c>
      <c r="E97" s="122">
        <v>2.9093777108309906</v>
      </c>
      <c r="F97" s="84" t="s">
        <v>2815</v>
      </c>
      <c r="G97" s="84" t="b">
        <v>0</v>
      </c>
      <c r="H97" s="84" t="b">
        <v>0</v>
      </c>
      <c r="I97" s="84" t="b">
        <v>0</v>
      </c>
      <c r="J97" s="84" t="b">
        <v>0</v>
      </c>
      <c r="K97" s="84" t="b">
        <v>0</v>
      </c>
      <c r="L97" s="84" t="b">
        <v>0</v>
      </c>
    </row>
    <row r="98" spans="1:12" ht="15">
      <c r="A98" s="84" t="s">
        <v>2571</v>
      </c>
      <c r="B98" s="84" t="s">
        <v>2572</v>
      </c>
      <c r="C98" s="84">
        <v>3</v>
      </c>
      <c r="D98" s="122">
        <v>0.002078233842224006</v>
      </c>
      <c r="E98" s="122">
        <v>2.9093777108309906</v>
      </c>
      <c r="F98" s="84" t="s">
        <v>2815</v>
      </c>
      <c r="G98" s="84" t="b">
        <v>0</v>
      </c>
      <c r="H98" s="84" t="b">
        <v>0</v>
      </c>
      <c r="I98" s="84" t="b">
        <v>0</v>
      </c>
      <c r="J98" s="84" t="b">
        <v>0</v>
      </c>
      <c r="K98" s="84" t="b">
        <v>0</v>
      </c>
      <c r="L98" s="84" t="b">
        <v>0</v>
      </c>
    </row>
    <row r="99" spans="1:12" ht="15">
      <c r="A99" s="84" t="s">
        <v>2572</v>
      </c>
      <c r="B99" s="84" t="s">
        <v>2573</v>
      </c>
      <c r="C99" s="84">
        <v>3</v>
      </c>
      <c r="D99" s="122">
        <v>0.002078233842224006</v>
      </c>
      <c r="E99" s="122">
        <v>2.9093777108309906</v>
      </c>
      <c r="F99" s="84" t="s">
        <v>2815</v>
      </c>
      <c r="G99" s="84" t="b">
        <v>0</v>
      </c>
      <c r="H99" s="84" t="b">
        <v>0</v>
      </c>
      <c r="I99" s="84" t="b">
        <v>0</v>
      </c>
      <c r="J99" s="84" t="b">
        <v>0</v>
      </c>
      <c r="K99" s="84" t="b">
        <v>0</v>
      </c>
      <c r="L99" s="84" t="b">
        <v>0</v>
      </c>
    </row>
    <row r="100" spans="1:12" ht="15">
      <c r="A100" s="84" t="s">
        <v>2573</v>
      </c>
      <c r="B100" s="84" t="s">
        <v>2574</v>
      </c>
      <c r="C100" s="84">
        <v>3</v>
      </c>
      <c r="D100" s="122">
        <v>0.002078233842224006</v>
      </c>
      <c r="E100" s="122">
        <v>2.9093777108309906</v>
      </c>
      <c r="F100" s="84" t="s">
        <v>2815</v>
      </c>
      <c r="G100" s="84" t="b">
        <v>0</v>
      </c>
      <c r="H100" s="84" t="b">
        <v>0</v>
      </c>
      <c r="I100" s="84" t="b">
        <v>0</v>
      </c>
      <c r="J100" s="84" t="b">
        <v>0</v>
      </c>
      <c r="K100" s="84" t="b">
        <v>0</v>
      </c>
      <c r="L100" s="84" t="b">
        <v>0</v>
      </c>
    </row>
    <row r="101" spans="1:12" ht="15">
      <c r="A101" s="84" t="s">
        <v>2574</v>
      </c>
      <c r="B101" s="84" t="s">
        <v>645</v>
      </c>
      <c r="C101" s="84">
        <v>3</v>
      </c>
      <c r="D101" s="122">
        <v>0.002078233842224006</v>
      </c>
      <c r="E101" s="122">
        <v>1.7430462890644658</v>
      </c>
      <c r="F101" s="84" t="s">
        <v>2815</v>
      </c>
      <c r="G101" s="84" t="b">
        <v>0</v>
      </c>
      <c r="H101" s="84" t="b">
        <v>0</v>
      </c>
      <c r="I101" s="84" t="b">
        <v>0</v>
      </c>
      <c r="J101" s="84" t="b">
        <v>0</v>
      </c>
      <c r="K101" s="84" t="b">
        <v>0</v>
      </c>
      <c r="L101" s="84" t="b">
        <v>0</v>
      </c>
    </row>
    <row r="102" spans="1:12" ht="15">
      <c r="A102" s="84" t="s">
        <v>2046</v>
      </c>
      <c r="B102" s="84" t="s">
        <v>2502</v>
      </c>
      <c r="C102" s="84">
        <v>3</v>
      </c>
      <c r="D102" s="122">
        <v>0.002078233842224006</v>
      </c>
      <c r="E102" s="122">
        <v>1.4486468722994976</v>
      </c>
      <c r="F102" s="84" t="s">
        <v>2815</v>
      </c>
      <c r="G102" s="84" t="b">
        <v>0</v>
      </c>
      <c r="H102" s="84" t="b">
        <v>0</v>
      </c>
      <c r="I102" s="84" t="b">
        <v>0</v>
      </c>
      <c r="J102" s="84" t="b">
        <v>0</v>
      </c>
      <c r="K102" s="84" t="b">
        <v>0</v>
      </c>
      <c r="L102" s="84" t="b">
        <v>0</v>
      </c>
    </row>
    <row r="103" spans="1:12" ht="15">
      <c r="A103" s="84" t="s">
        <v>2502</v>
      </c>
      <c r="B103" s="84" t="s">
        <v>2575</v>
      </c>
      <c r="C103" s="84">
        <v>3</v>
      </c>
      <c r="D103" s="122">
        <v>0.002078233842224006</v>
      </c>
      <c r="E103" s="122">
        <v>2.6875289612146345</v>
      </c>
      <c r="F103" s="84" t="s">
        <v>2815</v>
      </c>
      <c r="G103" s="84" t="b">
        <v>0</v>
      </c>
      <c r="H103" s="84" t="b">
        <v>0</v>
      </c>
      <c r="I103" s="84" t="b">
        <v>0</v>
      </c>
      <c r="J103" s="84" t="b">
        <v>1</v>
      </c>
      <c r="K103" s="84" t="b">
        <v>0</v>
      </c>
      <c r="L103" s="84" t="b">
        <v>0</v>
      </c>
    </row>
    <row r="104" spans="1:12" ht="15">
      <c r="A104" s="84" t="s">
        <v>2575</v>
      </c>
      <c r="B104" s="84" t="s">
        <v>645</v>
      </c>
      <c r="C104" s="84">
        <v>3</v>
      </c>
      <c r="D104" s="122">
        <v>0.002078233842224006</v>
      </c>
      <c r="E104" s="122">
        <v>1.7430462890644658</v>
      </c>
      <c r="F104" s="84" t="s">
        <v>2815</v>
      </c>
      <c r="G104" s="84" t="b">
        <v>1</v>
      </c>
      <c r="H104" s="84" t="b">
        <v>0</v>
      </c>
      <c r="I104" s="84" t="b">
        <v>0</v>
      </c>
      <c r="J104" s="84" t="b">
        <v>0</v>
      </c>
      <c r="K104" s="84" t="b">
        <v>0</v>
      </c>
      <c r="L104" s="84" t="b">
        <v>0</v>
      </c>
    </row>
    <row r="105" spans="1:12" ht="15">
      <c r="A105" s="84" t="s">
        <v>645</v>
      </c>
      <c r="B105" s="84" t="s">
        <v>645</v>
      </c>
      <c r="C105" s="84">
        <v>3</v>
      </c>
      <c r="D105" s="122">
        <v>0.002078233842224006</v>
      </c>
      <c r="E105" s="122">
        <v>0.7430462890644657</v>
      </c>
      <c r="F105" s="84" t="s">
        <v>2815</v>
      </c>
      <c r="G105" s="84" t="b">
        <v>0</v>
      </c>
      <c r="H105" s="84" t="b">
        <v>0</v>
      </c>
      <c r="I105" s="84" t="b">
        <v>0</v>
      </c>
      <c r="J105" s="84" t="b">
        <v>0</v>
      </c>
      <c r="K105" s="84" t="b">
        <v>0</v>
      </c>
      <c r="L105" s="84" t="b">
        <v>0</v>
      </c>
    </row>
    <row r="106" spans="1:12" ht="15">
      <c r="A106" s="84" t="s">
        <v>2503</v>
      </c>
      <c r="B106" s="84" t="s">
        <v>2066</v>
      </c>
      <c r="C106" s="84">
        <v>3</v>
      </c>
      <c r="D106" s="122">
        <v>0.002078233842224006</v>
      </c>
      <c r="E106" s="122">
        <v>1.6595002376143908</v>
      </c>
      <c r="F106" s="84" t="s">
        <v>2815</v>
      </c>
      <c r="G106" s="84" t="b">
        <v>0</v>
      </c>
      <c r="H106" s="84" t="b">
        <v>0</v>
      </c>
      <c r="I106" s="84" t="b">
        <v>0</v>
      </c>
      <c r="J106" s="84" t="b">
        <v>0</v>
      </c>
      <c r="K106" s="84" t="b">
        <v>0</v>
      </c>
      <c r="L106" s="84" t="b">
        <v>0</v>
      </c>
    </row>
    <row r="107" spans="1:12" ht="15">
      <c r="A107" s="84" t="s">
        <v>2504</v>
      </c>
      <c r="B107" s="84" t="s">
        <v>2580</v>
      </c>
      <c r="C107" s="84">
        <v>3</v>
      </c>
      <c r="D107" s="122">
        <v>0.002078233842224006</v>
      </c>
      <c r="E107" s="122">
        <v>2.6875289612146345</v>
      </c>
      <c r="F107" s="84" t="s">
        <v>2815</v>
      </c>
      <c r="G107" s="84" t="b">
        <v>0</v>
      </c>
      <c r="H107" s="84" t="b">
        <v>0</v>
      </c>
      <c r="I107" s="84" t="b">
        <v>0</v>
      </c>
      <c r="J107" s="84" t="b">
        <v>0</v>
      </c>
      <c r="K107" s="84" t="b">
        <v>0</v>
      </c>
      <c r="L107" s="84" t="b">
        <v>0</v>
      </c>
    </row>
    <row r="108" spans="1:12" ht="15">
      <c r="A108" s="84" t="s">
        <v>2580</v>
      </c>
      <c r="B108" s="84" t="s">
        <v>2505</v>
      </c>
      <c r="C108" s="84">
        <v>3</v>
      </c>
      <c r="D108" s="122">
        <v>0.002078233842224006</v>
      </c>
      <c r="E108" s="122">
        <v>2.6875289612146345</v>
      </c>
      <c r="F108" s="84" t="s">
        <v>2815</v>
      </c>
      <c r="G108" s="84" t="b">
        <v>0</v>
      </c>
      <c r="H108" s="84" t="b">
        <v>0</v>
      </c>
      <c r="I108" s="84" t="b">
        <v>0</v>
      </c>
      <c r="J108" s="84" t="b">
        <v>0</v>
      </c>
      <c r="K108" s="84" t="b">
        <v>0</v>
      </c>
      <c r="L108" s="84" t="b">
        <v>0</v>
      </c>
    </row>
    <row r="109" spans="1:12" ht="15">
      <c r="A109" s="84" t="s">
        <v>2505</v>
      </c>
      <c r="B109" s="84" t="s">
        <v>2528</v>
      </c>
      <c r="C109" s="84">
        <v>3</v>
      </c>
      <c r="D109" s="122">
        <v>0.002078233842224006</v>
      </c>
      <c r="E109" s="122">
        <v>2.5625902246063346</v>
      </c>
      <c r="F109" s="84" t="s">
        <v>2815</v>
      </c>
      <c r="G109" s="84" t="b">
        <v>0</v>
      </c>
      <c r="H109" s="84" t="b">
        <v>0</v>
      </c>
      <c r="I109" s="84" t="b">
        <v>0</v>
      </c>
      <c r="J109" s="84" t="b">
        <v>0</v>
      </c>
      <c r="K109" s="84" t="b">
        <v>0</v>
      </c>
      <c r="L109" s="84" t="b">
        <v>0</v>
      </c>
    </row>
    <row r="110" spans="1:12" ht="15">
      <c r="A110" s="84" t="s">
        <v>2528</v>
      </c>
      <c r="B110" s="84" t="s">
        <v>2581</v>
      </c>
      <c r="C110" s="84">
        <v>3</v>
      </c>
      <c r="D110" s="122">
        <v>0.002078233842224006</v>
      </c>
      <c r="E110" s="122">
        <v>2.7844389742226907</v>
      </c>
      <c r="F110" s="84" t="s">
        <v>2815</v>
      </c>
      <c r="G110" s="84" t="b">
        <v>0</v>
      </c>
      <c r="H110" s="84" t="b">
        <v>0</v>
      </c>
      <c r="I110" s="84" t="b">
        <v>0</v>
      </c>
      <c r="J110" s="84" t="b">
        <v>0</v>
      </c>
      <c r="K110" s="84" t="b">
        <v>0</v>
      </c>
      <c r="L110" s="84" t="b">
        <v>0</v>
      </c>
    </row>
    <row r="111" spans="1:12" ht="15">
      <c r="A111" s="84" t="s">
        <v>2581</v>
      </c>
      <c r="B111" s="84" t="s">
        <v>2056</v>
      </c>
      <c r="C111" s="84">
        <v>3</v>
      </c>
      <c r="D111" s="122">
        <v>0.002078233842224006</v>
      </c>
      <c r="E111" s="122">
        <v>1.9885589568786155</v>
      </c>
      <c r="F111" s="84" t="s">
        <v>2815</v>
      </c>
      <c r="G111" s="84" t="b">
        <v>0</v>
      </c>
      <c r="H111" s="84" t="b">
        <v>0</v>
      </c>
      <c r="I111" s="84" t="b">
        <v>0</v>
      </c>
      <c r="J111" s="84" t="b">
        <v>0</v>
      </c>
      <c r="K111" s="84" t="b">
        <v>0</v>
      </c>
      <c r="L111" s="84" t="b">
        <v>0</v>
      </c>
    </row>
    <row r="112" spans="1:12" ht="15">
      <c r="A112" s="84" t="s">
        <v>2011</v>
      </c>
      <c r="B112" s="84" t="s">
        <v>258</v>
      </c>
      <c r="C112" s="84">
        <v>3</v>
      </c>
      <c r="D112" s="122">
        <v>0.002078233842224006</v>
      </c>
      <c r="E112" s="122">
        <v>2.3451062803924283</v>
      </c>
      <c r="F112" s="84" t="s">
        <v>2815</v>
      </c>
      <c r="G112" s="84" t="b">
        <v>0</v>
      </c>
      <c r="H112" s="84" t="b">
        <v>0</v>
      </c>
      <c r="I112" s="84" t="b">
        <v>0</v>
      </c>
      <c r="J112" s="84" t="b">
        <v>0</v>
      </c>
      <c r="K112" s="84" t="b">
        <v>0</v>
      </c>
      <c r="L112" s="84" t="b">
        <v>0</v>
      </c>
    </row>
    <row r="113" spans="1:12" ht="15">
      <c r="A113" s="84" t="s">
        <v>258</v>
      </c>
      <c r="B113" s="84" t="s">
        <v>2582</v>
      </c>
      <c r="C113" s="84">
        <v>3</v>
      </c>
      <c r="D113" s="122">
        <v>0.002078233842224006</v>
      </c>
      <c r="E113" s="122">
        <v>2.9093777108309906</v>
      </c>
      <c r="F113" s="84" t="s">
        <v>2815</v>
      </c>
      <c r="G113" s="84" t="b">
        <v>0</v>
      </c>
      <c r="H113" s="84" t="b">
        <v>0</v>
      </c>
      <c r="I113" s="84" t="b">
        <v>0</v>
      </c>
      <c r="J113" s="84" t="b">
        <v>0</v>
      </c>
      <c r="K113" s="84" t="b">
        <v>0</v>
      </c>
      <c r="L113" s="84" t="b">
        <v>0</v>
      </c>
    </row>
    <row r="114" spans="1:12" ht="15">
      <c r="A114" s="84" t="s">
        <v>2582</v>
      </c>
      <c r="B114" s="84" t="s">
        <v>2470</v>
      </c>
      <c r="C114" s="84">
        <v>3</v>
      </c>
      <c r="D114" s="122">
        <v>0.002078233842224006</v>
      </c>
      <c r="E114" s="122">
        <v>2.4834089785587095</v>
      </c>
      <c r="F114" s="84" t="s">
        <v>2815</v>
      </c>
      <c r="G114" s="84" t="b">
        <v>0</v>
      </c>
      <c r="H114" s="84" t="b">
        <v>0</v>
      </c>
      <c r="I114" s="84" t="b">
        <v>0</v>
      </c>
      <c r="J114" s="84" t="b">
        <v>0</v>
      </c>
      <c r="K114" s="84" t="b">
        <v>0</v>
      </c>
      <c r="L114" s="84" t="b">
        <v>0</v>
      </c>
    </row>
    <row r="115" spans="1:12" ht="15">
      <c r="A115" s="84" t="s">
        <v>2470</v>
      </c>
      <c r="B115" s="84" t="s">
        <v>2583</v>
      </c>
      <c r="C115" s="84">
        <v>3</v>
      </c>
      <c r="D115" s="122">
        <v>0.002078233842224006</v>
      </c>
      <c r="E115" s="122">
        <v>2.4322564561113285</v>
      </c>
      <c r="F115" s="84" t="s">
        <v>2815</v>
      </c>
      <c r="G115" s="84" t="b">
        <v>0</v>
      </c>
      <c r="H115" s="84" t="b">
        <v>0</v>
      </c>
      <c r="I115" s="84" t="b">
        <v>0</v>
      </c>
      <c r="J115" s="84" t="b">
        <v>0</v>
      </c>
      <c r="K115" s="84" t="b">
        <v>0</v>
      </c>
      <c r="L115" s="84" t="b">
        <v>0</v>
      </c>
    </row>
    <row r="116" spans="1:12" ht="15">
      <c r="A116" s="84" t="s">
        <v>256</v>
      </c>
      <c r="B116" s="84" t="s">
        <v>2478</v>
      </c>
      <c r="C116" s="84">
        <v>3</v>
      </c>
      <c r="D116" s="122">
        <v>0.002078233842224006</v>
      </c>
      <c r="E116" s="122">
        <v>1.5133722019361528</v>
      </c>
      <c r="F116" s="84" t="s">
        <v>2815</v>
      </c>
      <c r="G116" s="84" t="b">
        <v>0</v>
      </c>
      <c r="H116" s="84" t="b">
        <v>0</v>
      </c>
      <c r="I116" s="84" t="b">
        <v>0</v>
      </c>
      <c r="J116" s="84" t="b">
        <v>0</v>
      </c>
      <c r="K116" s="84" t="b">
        <v>0</v>
      </c>
      <c r="L116" s="84" t="b">
        <v>0</v>
      </c>
    </row>
    <row r="117" spans="1:12" ht="15">
      <c r="A117" s="84" t="s">
        <v>2050</v>
      </c>
      <c r="B117" s="84" t="s">
        <v>2511</v>
      </c>
      <c r="C117" s="84">
        <v>3</v>
      </c>
      <c r="D117" s="122">
        <v>0.002078233842224006</v>
      </c>
      <c r="E117" s="122">
        <v>1.9885589568786155</v>
      </c>
      <c r="F117" s="84" t="s">
        <v>2815</v>
      </c>
      <c r="G117" s="84" t="b">
        <v>0</v>
      </c>
      <c r="H117" s="84" t="b">
        <v>0</v>
      </c>
      <c r="I117" s="84" t="b">
        <v>0</v>
      </c>
      <c r="J117" s="84" t="b">
        <v>0</v>
      </c>
      <c r="K117" s="84" t="b">
        <v>0</v>
      </c>
      <c r="L117" s="84" t="b">
        <v>0</v>
      </c>
    </row>
    <row r="118" spans="1:12" ht="15">
      <c r="A118" s="84" t="s">
        <v>262</v>
      </c>
      <c r="B118" s="84" t="s">
        <v>2058</v>
      </c>
      <c r="C118" s="84">
        <v>3</v>
      </c>
      <c r="D118" s="122">
        <v>0.002078233842224006</v>
      </c>
      <c r="E118" s="122">
        <v>2.4322564561113285</v>
      </c>
      <c r="F118" s="84" t="s">
        <v>2815</v>
      </c>
      <c r="G118" s="84" t="b">
        <v>0</v>
      </c>
      <c r="H118" s="84" t="b">
        <v>0</v>
      </c>
      <c r="I118" s="84" t="b">
        <v>0</v>
      </c>
      <c r="J118" s="84" t="b">
        <v>0</v>
      </c>
      <c r="K118" s="84" t="b">
        <v>0</v>
      </c>
      <c r="L118" s="84" t="b">
        <v>0</v>
      </c>
    </row>
    <row r="119" spans="1:12" ht="15">
      <c r="A119" s="84" t="s">
        <v>2055</v>
      </c>
      <c r="B119" s="84" t="s">
        <v>2473</v>
      </c>
      <c r="C119" s="84">
        <v>3</v>
      </c>
      <c r="D119" s="122">
        <v>0.002078233842224006</v>
      </c>
      <c r="E119" s="122">
        <v>1.4322564561113282</v>
      </c>
      <c r="F119" s="84" t="s">
        <v>2815</v>
      </c>
      <c r="G119" s="84" t="b">
        <v>0</v>
      </c>
      <c r="H119" s="84" t="b">
        <v>0</v>
      </c>
      <c r="I119" s="84" t="b">
        <v>0</v>
      </c>
      <c r="J119" s="84" t="b">
        <v>0</v>
      </c>
      <c r="K119" s="84" t="b">
        <v>0</v>
      </c>
      <c r="L119" s="84" t="b">
        <v>0</v>
      </c>
    </row>
    <row r="120" spans="1:12" ht="15">
      <c r="A120" s="84" t="s">
        <v>2473</v>
      </c>
      <c r="B120" s="84" t="s">
        <v>2586</v>
      </c>
      <c r="C120" s="84">
        <v>3</v>
      </c>
      <c r="D120" s="122">
        <v>0.002078233842224006</v>
      </c>
      <c r="E120" s="122">
        <v>2.4322564561113285</v>
      </c>
      <c r="F120" s="84" t="s">
        <v>2815</v>
      </c>
      <c r="G120" s="84" t="b">
        <v>0</v>
      </c>
      <c r="H120" s="84" t="b">
        <v>0</v>
      </c>
      <c r="I120" s="84" t="b">
        <v>0</v>
      </c>
      <c r="J120" s="84" t="b">
        <v>0</v>
      </c>
      <c r="K120" s="84" t="b">
        <v>0</v>
      </c>
      <c r="L120" s="84" t="b">
        <v>0</v>
      </c>
    </row>
    <row r="121" spans="1:12" ht="15">
      <c r="A121" s="84" t="s">
        <v>2586</v>
      </c>
      <c r="B121" s="84" t="s">
        <v>2464</v>
      </c>
      <c r="C121" s="84">
        <v>3</v>
      </c>
      <c r="D121" s="122">
        <v>0.002078233842224006</v>
      </c>
      <c r="E121" s="122">
        <v>2.156050044172379</v>
      </c>
      <c r="F121" s="84" t="s">
        <v>2815</v>
      </c>
      <c r="G121" s="84" t="b">
        <v>0</v>
      </c>
      <c r="H121" s="84" t="b">
        <v>0</v>
      </c>
      <c r="I121" s="84" t="b">
        <v>0</v>
      </c>
      <c r="J121" s="84" t="b">
        <v>0</v>
      </c>
      <c r="K121" s="84" t="b">
        <v>0</v>
      </c>
      <c r="L121" s="84" t="b">
        <v>0</v>
      </c>
    </row>
    <row r="122" spans="1:12" ht="15">
      <c r="A122" s="84" t="s">
        <v>2464</v>
      </c>
      <c r="B122" s="84" t="s">
        <v>1972</v>
      </c>
      <c r="C122" s="84">
        <v>3</v>
      </c>
      <c r="D122" s="122">
        <v>0.002078233842224006</v>
      </c>
      <c r="E122" s="122">
        <v>1.5414009255363963</v>
      </c>
      <c r="F122" s="84" t="s">
        <v>2815</v>
      </c>
      <c r="G122" s="84" t="b">
        <v>0</v>
      </c>
      <c r="H122" s="84" t="b">
        <v>0</v>
      </c>
      <c r="I122" s="84" t="b">
        <v>0</v>
      </c>
      <c r="J122" s="84" t="b">
        <v>1</v>
      </c>
      <c r="K122" s="84" t="b">
        <v>0</v>
      </c>
      <c r="L122" s="84" t="b">
        <v>0</v>
      </c>
    </row>
    <row r="123" spans="1:12" ht="15">
      <c r="A123" s="84" t="s">
        <v>1972</v>
      </c>
      <c r="B123" s="84" t="s">
        <v>2533</v>
      </c>
      <c r="C123" s="84">
        <v>3</v>
      </c>
      <c r="D123" s="122">
        <v>0.002078233842224006</v>
      </c>
      <c r="E123" s="122">
        <v>2.1476168766355164</v>
      </c>
      <c r="F123" s="84" t="s">
        <v>2815</v>
      </c>
      <c r="G123" s="84" t="b">
        <v>1</v>
      </c>
      <c r="H123" s="84" t="b">
        <v>0</v>
      </c>
      <c r="I123" s="84" t="b">
        <v>0</v>
      </c>
      <c r="J123" s="84" t="b">
        <v>0</v>
      </c>
      <c r="K123" s="84" t="b">
        <v>0</v>
      </c>
      <c r="L123" s="84" t="b">
        <v>0</v>
      </c>
    </row>
    <row r="124" spans="1:12" ht="15">
      <c r="A124" s="84" t="s">
        <v>2533</v>
      </c>
      <c r="B124" s="84" t="s">
        <v>2465</v>
      </c>
      <c r="C124" s="84">
        <v>3</v>
      </c>
      <c r="D124" s="122">
        <v>0.002078233842224006</v>
      </c>
      <c r="E124" s="122">
        <v>2.1476168766355164</v>
      </c>
      <c r="F124" s="84" t="s">
        <v>2815</v>
      </c>
      <c r="G124" s="84" t="b">
        <v>0</v>
      </c>
      <c r="H124" s="84" t="b">
        <v>0</v>
      </c>
      <c r="I124" s="84" t="b">
        <v>0</v>
      </c>
      <c r="J124" s="84" t="b">
        <v>0</v>
      </c>
      <c r="K124" s="84" t="b">
        <v>0</v>
      </c>
      <c r="L124" s="84" t="b">
        <v>0</v>
      </c>
    </row>
    <row r="125" spans="1:12" ht="15">
      <c r="A125" s="84" t="s">
        <v>2465</v>
      </c>
      <c r="B125" s="84" t="s">
        <v>2481</v>
      </c>
      <c r="C125" s="84">
        <v>3</v>
      </c>
      <c r="D125" s="122">
        <v>0.002078233842224006</v>
      </c>
      <c r="E125" s="122">
        <v>1.8465868809715353</v>
      </c>
      <c r="F125" s="84" t="s">
        <v>2815</v>
      </c>
      <c r="G125" s="84" t="b">
        <v>0</v>
      </c>
      <c r="H125" s="84" t="b">
        <v>0</v>
      </c>
      <c r="I125" s="84" t="b">
        <v>0</v>
      </c>
      <c r="J125" s="84" t="b">
        <v>0</v>
      </c>
      <c r="K125" s="84" t="b">
        <v>0</v>
      </c>
      <c r="L125" s="84" t="b">
        <v>0</v>
      </c>
    </row>
    <row r="126" spans="1:12" ht="15">
      <c r="A126" s="84" t="s">
        <v>2481</v>
      </c>
      <c r="B126" s="84" t="s">
        <v>2587</v>
      </c>
      <c r="C126" s="84">
        <v>3</v>
      </c>
      <c r="D126" s="122">
        <v>0.002078233842224006</v>
      </c>
      <c r="E126" s="122">
        <v>2.4834089785587095</v>
      </c>
      <c r="F126" s="84" t="s">
        <v>2815</v>
      </c>
      <c r="G126" s="84" t="b">
        <v>0</v>
      </c>
      <c r="H126" s="84" t="b">
        <v>0</v>
      </c>
      <c r="I126" s="84" t="b">
        <v>0</v>
      </c>
      <c r="J126" s="84" t="b">
        <v>0</v>
      </c>
      <c r="K126" s="84" t="b">
        <v>0</v>
      </c>
      <c r="L126" s="84" t="b">
        <v>0</v>
      </c>
    </row>
    <row r="127" spans="1:12" ht="15">
      <c r="A127" s="84" t="s">
        <v>2587</v>
      </c>
      <c r="B127" s="84" t="s">
        <v>2588</v>
      </c>
      <c r="C127" s="84">
        <v>3</v>
      </c>
      <c r="D127" s="122">
        <v>0.002078233842224006</v>
      </c>
      <c r="E127" s="122">
        <v>2.9093777108309906</v>
      </c>
      <c r="F127" s="84" t="s">
        <v>2815</v>
      </c>
      <c r="G127" s="84" t="b">
        <v>0</v>
      </c>
      <c r="H127" s="84" t="b">
        <v>0</v>
      </c>
      <c r="I127" s="84" t="b">
        <v>0</v>
      </c>
      <c r="J127" s="84" t="b">
        <v>0</v>
      </c>
      <c r="K127" s="84" t="b">
        <v>0</v>
      </c>
      <c r="L127" s="84" t="b">
        <v>0</v>
      </c>
    </row>
    <row r="128" spans="1:12" ht="15">
      <c r="A128" s="84" t="s">
        <v>2588</v>
      </c>
      <c r="B128" s="84" t="s">
        <v>291</v>
      </c>
      <c r="C128" s="84">
        <v>3</v>
      </c>
      <c r="D128" s="122">
        <v>0.002078233842224006</v>
      </c>
      <c r="E128" s="122">
        <v>2.7844389742226907</v>
      </c>
      <c r="F128" s="84" t="s">
        <v>2815</v>
      </c>
      <c r="G128" s="84" t="b">
        <v>0</v>
      </c>
      <c r="H128" s="84" t="b">
        <v>0</v>
      </c>
      <c r="I128" s="84" t="b">
        <v>0</v>
      </c>
      <c r="J128" s="84" t="b">
        <v>0</v>
      </c>
      <c r="K128" s="84" t="b">
        <v>0</v>
      </c>
      <c r="L128" s="84" t="b">
        <v>0</v>
      </c>
    </row>
    <row r="129" spans="1:12" ht="15">
      <c r="A129" s="84" t="s">
        <v>291</v>
      </c>
      <c r="B129" s="84" t="s">
        <v>2589</v>
      </c>
      <c r="C129" s="84">
        <v>3</v>
      </c>
      <c r="D129" s="122">
        <v>0.002078233842224006</v>
      </c>
      <c r="E129" s="122">
        <v>2.7844389742226907</v>
      </c>
      <c r="F129" s="84" t="s">
        <v>2815</v>
      </c>
      <c r="G129" s="84" t="b">
        <v>0</v>
      </c>
      <c r="H129" s="84" t="b">
        <v>0</v>
      </c>
      <c r="I129" s="84" t="b">
        <v>0</v>
      </c>
      <c r="J129" s="84" t="b">
        <v>0</v>
      </c>
      <c r="K129" s="84" t="b">
        <v>0</v>
      </c>
      <c r="L129" s="84" t="b">
        <v>0</v>
      </c>
    </row>
    <row r="130" spans="1:12" ht="15">
      <c r="A130" s="84" t="s">
        <v>256</v>
      </c>
      <c r="B130" s="84" t="s">
        <v>630</v>
      </c>
      <c r="C130" s="84">
        <v>3</v>
      </c>
      <c r="D130" s="122">
        <v>0.002078233842224006</v>
      </c>
      <c r="E130" s="122">
        <v>1.018522180256059</v>
      </c>
      <c r="F130" s="84" t="s">
        <v>2815</v>
      </c>
      <c r="G130" s="84" t="b">
        <v>0</v>
      </c>
      <c r="H130" s="84" t="b">
        <v>0</v>
      </c>
      <c r="I130" s="84" t="b">
        <v>0</v>
      </c>
      <c r="J130" s="84" t="b">
        <v>0</v>
      </c>
      <c r="K130" s="84" t="b">
        <v>0</v>
      </c>
      <c r="L130" s="84" t="b">
        <v>0</v>
      </c>
    </row>
    <row r="131" spans="1:12" ht="15">
      <c r="A131" s="84" t="s">
        <v>2060</v>
      </c>
      <c r="B131" s="84" t="s">
        <v>2493</v>
      </c>
      <c r="C131" s="84">
        <v>3</v>
      </c>
      <c r="D131" s="122">
        <v>0.002078233842224006</v>
      </c>
      <c r="E131" s="122">
        <v>1.806715368933843</v>
      </c>
      <c r="F131" s="84" t="s">
        <v>2815</v>
      </c>
      <c r="G131" s="84" t="b">
        <v>0</v>
      </c>
      <c r="H131" s="84" t="b">
        <v>0</v>
      </c>
      <c r="I131" s="84" t="b">
        <v>0</v>
      </c>
      <c r="J131" s="84" t="b">
        <v>0</v>
      </c>
      <c r="K131" s="84" t="b">
        <v>0</v>
      </c>
      <c r="L131" s="84" t="b">
        <v>0</v>
      </c>
    </row>
    <row r="132" spans="1:12" ht="15">
      <c r="A132" s="84" t="s">
        <v>2493</v>
      </c>
      <c r="B132" s="84" t="s">
        <v>2469</v>
      </c>
      <c r="C132" s="84">
        <v>3</v>
      </c>
      <c r="D132" s="122">
        <v>0.002078233842224006</v>
      </c>
      <c r="E132" s="122">
        <v>2.131226460447347</v>
      </c>
      <c r="F132" s="84" t="s">
        <v>2815</v>
      </c>
      <c r="G132" s="84" t="b">
        <v>0</v>
      </c>
      <c r="H132" s="84" t="b">
        <v>0</v>
      </c>
      <c r="I132" s="84" t="b">
        <v>0</v>
      </c>
      <c r="J132" s="84" t="b">
        <v>0</v>
      </c>
      <c r="K132" s="84" t="b">
        <v>0</v>
      </c>
      <c r="L132" s="84" t="b">
        <v>0</v>
      </c>
    </row>
    <row r="133" spans="1:12" ht="15">
      <c r="A133" s="84" t="s">
        <v>2469</v>
      </c>
      <c r="B133" s="84" t="s">
        <v>2590</v>
      </c>
      <c r="C133" s="84">
        <v>3</v>
      </c>
      <c r="D133" s="122">
        <v>0.002078233842224006</v>
      </c>
      <c r="E133" s="122">
        <v>2.4322564561113285</v>
      </c>
      <c r="F133" s="84" t="s">
        <v>2815</v>
      </c>
      <c r="G133" s="84" t="b">
        <v>0</v>
      </c>
      <c r="H133" s="84" t="b">
        <v>0</v>
      </c>
      <c r="I133" s="84" t="b">
        <v>0</v>
      </c>
      <c r="J133" s="84" t="b">
        <v>0</v>
      </c>
      <c r="K133" s="84" t="b">
        <v>0</v>
      </c>
      <c r="L133" s="84" t="b">
        <v>0</v>
      </c>
    </row>
    <row r="134" spans="1:12" ht="15">
      <c r="A134" s="84" t="s">
        <v>2590</v>
      </c>
      <c r="B134" s="84" t="s">
        <v>2591</v>
      </c>
      <c r="C134" s="84">
        <v>3</v>
      </c>
      <c r="D134" s="122">
        <v>0.002078233842224006</v>
      </c>
      <c r="E134" s="122">
        <v>2.9093777108309906</v>
      </c>
      <c r="F134" s="84" t="s">
        <v>2815</v>
      </c>
      <c r="G134" s="84" t="b">
        <v>0</v>
      </c>
      <c r="H134" s="84" t="b">
        <v>0</v>
      </c>
      <c r="I134" s="84" t="b">
        <v>0</v>
      </c>
      <c r="J134" s="84" t="b">
        <v>0</v>
      </c>
      <c r="K134" s="84" t="b">
        <v>0</v>
      </c>
      <c r="L134" s="84" t="b">
        <v>0</v>
      </c>
    </row>
    <row r="135" spans="1:12" ht="15">
      <c r="A135" s="84" t="s">
        <v>2591</v>
      </c>
      <c r="B135" s="84" t="s">
        <v>268</v>
      </c>
      <c r="C135" s="84">
        <v>3</v>
      </c>
      <c r="D135" s="122">
        <v>0.002078233842224006</v>
      </c>
      <c r="E135" s="122">
        <v>2.7844389742226907</v>
      </c>
      <c r="F135" s="84" t="s">
        <v>2815</v>
      </c>
      <c r="G135" s="84" t="b">
        <v>0</v>
      </c>
      <c r="H135" s="84" t="b">
        <v>0</v>
      </c>
      <c r="I135" s="84" t="b">
        <v>0</v>
      </c>
      <c r="J135" s="84" t="b">
        <v>0</v>
      </c>
      <c r="K135" s="84" t="b">
        <v>0</v>
      </c>
      <c r="L135" s="84" t="b">
        <v>0</v>
      </c>
    </row>
    <row r="136" spans="1:12" ht="15">
      <c r="A136" s="84" t="s">
        <v>268</v>
      </c>
      <c r="B136" s="84" t="s">
        <v>2534</v>
      </c>
      <c r="C136" s="84">
        <v>3</v>
      </c>
      <c r="D136" s="122">
        <v>0.002078233842224006</v>
      </c>
      <c r="E136" s="122">
        <v>1.8465868809715353</v>
      </c>
      <c r="F136" s="84" t="s">
        <v>2815</v>
      </c>
      <c r="G136" s="84" t="b">
        <v>0</v>
      </c>
      <c r="H136" s="84" t="b">
        <v>0</v>
      </c>
      <c r="I136" s="84" t="b">
        <v>0</v>
      </c>
      <c r="J136" s="84" t="b">
        <v>0</v>
      </c>
      <c r="K136" s="84" t="b">
        <v>0</v>
      </c>
      <c r="L136" s="84" t="b">
        <v>0</v>
      </c>
    </row>
    <row r="137" spans="1:12" ht="15">
      <c r="A137" s="84" t="s">
        <v>2534</v>
      </c>
      <c r="B137" s="84" t="s">
        <v>2535</v>
      </c>
      <c r="C137" s="84">
        <v>3</v>
      </c>
      <c r="D137" s="122">
        <v>0.002078233842224006</v>
      </c>
      <c r="E137" s="122">
        <v>2.659500237614391</v>
      </c>
      <c r="F137" s="84" t="s">
        <v>2815</v>
      </c>
      <c r="G137" s="84" t="b">
        <v>0</v>
      </c>
      <c r="H137" s="84" t="b">
        <v>0</v>
      </c>
      <c r="I137" s="84" t="b">
        <v>0</v>
      </c>
      <c r="J137" s="84" t="b">
        <v>0</v>
      </c>
      <c r="K137" s="84" t="b">
        <v>0</v>
      </c>
      <c r="L137" s="84" t="b">
        <v>0</v>
      </c>
    </row>
    <row r="138" spans="1:12" ht="15">
      <c r="A138" s="84" t="s">
        <v>2535</v>
      </c>
      <c r="B138" s="84" t="s">
        <v>2592</v>
      </c>
      <c r="C138" s="84">
        <v>3</v>
      </c>
      <c r="D138" s="122">
        <v>0.002078233842224006</v>
      </c>
      <c r="E138" s="122">
        <v>2.7844389742226907</v>
      </c>
      <c r="F138" s="84" t="s">
        <v>2815</v>
      </c>
      <c r="G138" s="84" t="b">
        <v>0</v>
      </c>
      <c r="H138" s="84" t="b">
        <v>0</v>
      </c>
      <c r="I138" s="84" t="b">
        <v>0</v>
      </c>
      <c r="J138" s="84" t="b">
        <v>0</v>
      </c>
      <c r="K138" s="84" t="b">
        <v>0</v>
      </c>
      <c r="L138" s="84" t="b">
        <v>0</v>
      </c>
    </row>
    <row r="139" spans="1:12" ht="15">
      <c r="A139" s="84" t="s">
        <v>2592</v>
      </c>
      <c r="B139" s="84" t="s">
        <v>2593</v>
      </c>
      <c r="C139" s="84">
        <v>3</v>
      </c>
      <c r="D139" s="122">
        <v>0.002078233842224006</v>
      </c>
      <c r="E139" s="122">
        <v>2.9093777108309906</v>
      </c>
      <c r="F139" s="84" t="s">
        <v>2815</v>
      </c>
      <c r="G139" s="84" t="b">
        <v>0</v>
      </c>
      <c r="H139" s="84" t="b">
        <v>0</v>
      </c>
      <c r="I139" s="84" t="b">
        <v>0</v>
      </c>
      <c r="J139" s="84" t="b">
        <v>0</v>
      </c>
      <c r="K139" s="84" t="b">
        <v>0</v>
      </c>
      <c r="L139" s="84" t="b">
        <v>0</v>
      </c>
    </row>
    <row r="140" spans="1:12" ht="15">
      <c r="A140" s="84" t="s">
        <v>2593</v>
      </c>
      <c r="B140" s="84" t="s">
        <v>2050</v>
      </c>
      <c r="C140" s="84">
        <v>3</v>
      </c>
      <c r="D140" s="122">
        <v>0.002078233842224006</v>
      </c>
      <c r="E140" s="122">
        <v>2.210407706494972</v>
      </c>
      <c r="F140" s="84" t="s">
        <v>2815</v>
      </c>
      <c r="G140" s="84" t="b">
        <v>0</v>
      </c>
      <c r="H140" s="84" t="b">
        <v>0</v>
      </c>
      <c r="I140" s="84" t="b">
        <v>0</v>
      </c>
      <c r="J140" s="84" t="b">
        <v>0</v>
      </c>
      <c r="K140" s="84" t="b">
        <v>0</v>
      </c>
      <c r="L140" s="84" t="b">
        <v>0</v>
      </c>
    </row>
    <row r="141" spans="1:12" ht="15">
      <c r="A141" s="84" t="s">
        <v>2540</v>
      </c>
      <c r="B141" s="84" t="s">
        <v>2594</v>
      </c>
      <c r="C141" s="84">
        <v>3</v>
      </c>
      <c r="D141" s="122">
        <v>0.002078233842224006</v>
      </c>
      <c r="E141" s="122">
        <v>2.7844389742226907</v>
      </c>
      <c r="F141" s="84" t="s">
        <v>2815</v>
      </c>
      <c r="G141" s="84" t="b">
        <v>0</v>
      </c>
      <c r="H141" s="84" t="b">
        <v>0</v>
      </c>
      <c r="I141" s="84" t="b">
        <v>0</v>
      </c>
      <c r="J141" s="84" t="b">
        <v>0</v>
      </c>
      <c r="K141" s="84" t="b">
        <v>0</v>
      </c>
      <c r="L141" s="84" t="b">
        <v>0</v>
      </c>
    </row>
    <row r="142" spans="1:12" ht="15">
      <c r="A142" s="84" t="s">
        <v>630</v>
      </c>
      <c r="B142" s="84" t="s">
        <v>2506</v>
      </c>
      <c r="C142" s="84">
        <v>3</v>
      </c>
      <c r="D142" s="122">
        <v>0.002078233842224006</v>
      </c>
      <c r="E142" s="122">
        <v>1.8465868809715353</v>
      </c>
      <c r="F142" s="84" t="s">
        <v>2815</v>
      </c>
      <c r="G142" s="84" t="b">
        <v>0</v>
      </c>
      <c r="H142" s="84" t="b">
        <v>0</v>
      </c>
      <c r="I142" s="84" t="b">
        <v>0</v>
      </c>
      <c r="J142" s="84" t="b">
        <v>0</v>
      </c>
      <c r="K142" s="84" t="b">
        <v>0</v>
      </c>
      <c r="L142" s="84" t="b">
        <v>0</v>
      </c>
    </row>
    <row r="143" spans="1:12" ht="15">
      <c r="A143" s="84" t="s">
        <v>2478</v>
      </c>
      <c r="B143" s="84" t="s">
        <v>2596</v>
      </c>
      <c r="C143" s="84">
        <v>3</v>
      </c>
      <c r="D143" s="122">
        <v>0.002078233842224006</v>
      </c>
      <c r="E143" s="122">
        <v>2.4834089785587095</v>
      </c>
      <c r="F143" s="84" t="s">
        <v>2815</v>
      </c>
      <c r="G143" s="84" t="b">
        <v>0</v>
      </c>
      <c r="H143" s="84" t="b">
        <v>0</v>
      </c>
      <c r="I143" s="84" t="b">
        <v>0</v>
      </c>
      <c r="J143" s="84" t="b">
        <v>0</v>
      </c>
      <c r="K143" s="84" t="b">
        <v>0</v>
      </c>
      <c r="L143" s="84" t="b">
        <v>0</v>
      </c>
    </row>
    <row r="144" spans="1:12" ht="15">
      <c r="A144" s="84" t="s">
        <v>2596</v>
      </c>
      <c r="B144" s="84" t="s">
        <v>256</v>
      </c>
      <c r="C144" s="84">
        <v>3</v>
      </c>
      <c r="D144" s="122">
        <v>0.002078233842224006</v>
      </c>
      <c r="E144" s="122">
        <v>2.1823789828947286</v>
      </c>
      <c r="F144" s="84" t="s">
        <v>2815</v>
      </c>
      <c r="G144" s="84" t="b">
        <v>0</v>
      </c>
      <c r="H144" s="84" t="b">
        <v>0</v>
      </c>
      <c r="I144" s="84" t="b">
        <v>0</v>
      </c>
      <c r="J144" s="84" t="b">
        <v>0</v>
      </c>
      <c r="K144" s="84" t="b">
        <v>0</v>
      </c>
      <c r="L144" s="84" t="b">
        <v>0</v>
      </c>
    </row>
    <row r="145" spans="1:12" ht="15">
      <c r="A145" s="84" t="s">
        <v>637</v>
      </c>
      <c r="B145" s="84" t="s">
        <v>2597</v>
      </c>
      <c r="C145" s="84">
        <v>3</v>
      </c>
      <c r="D145" s="122">
        <v>0.002078233842224006</v>
      </c>
      <c r="E145" s="122">
        <v>1.3530752100637033</v>
      </c>
      <c r="F145" s="84" t="s">
        <v>2815</v>
      </c>
      <c r="G145" s="84" t="b">
        <v>0</v>
      </c>
      <c r="H145" s="84" t="b">
        <v>0</v>
      </c>
      <c r="I145" s="84" t="b">
        <v>0</v>
      </c>
      <c r="J145" s="84" t="b">
        <v>0</v>
      </c>
      <c r="K145" s="84" t="b">
        <v>0</v>
      </c>
      <c r="L145" s="84" t="b">
        <v>0</v>
      </c>
    </row>
    <row r="146" spans="1:12" ht="15">
      <c r="A146" s="84" t="s">
        <v>2597</v>
      </c>
      <c r="B146" s="84" t="s">
        <v>2057</v>
      </c>
      <c r="C146" s="84">
        <v>3</v>
      </c>
      <c r="D146" s="122">
        <v>0.002078233842224006</v>
      </c>
      <c r="E146" s="122">
        <v>2.1823789828947286</v>
      </c>
      <c r="F146" s="84" t="s">
        <v>2815</v>
      </c>
      <c r="G146" s="84" t="b">
        <v>0</v>
      </c>
      <c r="H146" s="84" t="b">
        <v>0</v>
      </c>
      <c r="I146" s="84" t="b">
        <v>0</v>
      </c>
      <c r="J146" s="84" t="b">
        <v>0</v>
      </c>
      <c r="K146" s="84" t="b">
        <v>0</v>
      </c>
      <c r="L146" s="84" t="b">
        <v>0</v>
      </c>
    </row>
    <row r="147" spans="1:12" ht="15">
      <c r="A147" s="84" t="s">
        <v>2057</v>
      </c>
      <c r="B147" s="84" t="s">
        <v>2466</v>
      </c>
      <c r="C147" s="84">
        <v>3</v>
      </c>
      <c r="D147" s="122">
        <v>0.002078233842224006</v>
      </c>
      <c r="E147" s="122">
        <v>1.6083477151670094</v>
      </c>
      <c r="F147" s="84" t="s">
        <v>2815</v>
      </c>
      <c r="G147" s="84" t="b">
        <v>0</v>
      </c>
      <c r="H147" s="84" t="b">
        <v>0</v>
      </c>
      <c r="I147" s="84" t="b">
        <v>0</v>
      </c>
      <c r="J147" s="84" t="b">
        <v>0</v>
      </c>
      <c r="K147" s="84" t="b">
        <v>0</v>
      </c>
      <c r="L147" s="84" t="b">
        <v>0</v>
      </c>
    </row>
    <row r="148" spans="1:12" ht="15">
      <c r="A148" s="84" t="s">
        <v>2466</v>
      </c>
      <c r="B148" s="84" t="s">
        <v>2486</v>
      </c>
      <c r="C148" s="84">
        <v>3</v>
      </c>
      <c r="D148" s="122">
        <v>0.002078233842224006</v>
      </c>
      <c r="E148" s="122">
        <v>1.939340934208434</v>
      </c>
      <c r="F148" s="84" t="s">
        <v>2815</v>
      </c>
      <c r="G148" s="84" t="b">
        <v>0</v>
      </c>
      <c r="H148" s="84" t="b">
        <v>0</v>
      </c>
      <c r="I148" s="84" t="b">
        <v>0</v>
      </c>
      <c r="J148" s="84" t="b">
        <v>0</v>
      </c>
      <c r="K148" s="84" t="b">
        <v>0</v>
      </c>
      <c r="L148" s="84" t="b">
        <v>0</v>
      </c>
    </row>
    <row r="149" spans="1:12" ht="15">
      <c r="A149" s="84" t="s">
        <v>2486</v>
      </c>
      <c r="B149" s="84" t="s">
        <v>2468</v>
      </c>
      <c r="C149" s="84">
        <v>3</v>
      </c>
      <c r="D149" s="122">
        <v>0.002078233842224006</v>
      </c>
      <c r="E149" s="122">
        <v>2.018522180256059</v>
      </c>
      <c r="F149" s="84" t="s">
        <v>2815</v>
      </c>
      <c r="G149" s="84" t="b">
        <v>0</v>
      </c>
      <c r="H149" s="84" t="b">
        <v>0</v>
      </c>
      <c r="I149" s="84" t="b">
        <v>0</v>
      </c>
      <c r="J149" s="84" t="b">
        <v>0</v>
      </c>
      <c r="K149" s="84" t="b">
        <v>0</v>
      </c>
      <c r="L149" s="84" t="b">
        <v>0</v>
      </c>
    </row>
    <row r="150" spans="1:12" ht="15">
      <c r="A150" s="84" t="s">
        <v>2468</v>
      </c>
      <c r="B150" s="84" t="s">
        <v>2056</v>
      </c>
      <c r="C150" s="84">
        <v>3</v>
      </c>
      <c r="D150" s="122">
        <v>0.002078233842224006</v>
      </c>
      <c r="E150" s="122">
        <v>1.4656802115982779</v>
      </c>
      <c r="F150" s="84" t="s">
        <v>2815</v>
      </c>
      <c r="G150" s="84" t="b">
        <v>0</v>
      </c>
      <c r="H150" s="84" t="b">
        <v>0</v>
      </c>
      <c r="I150" s="84" t="b">
        <v>0</v>
      </c>
      <c r="J150" s="84" t="b">
        <v>0</v>
      </c>
      <c r="K150" s="84" t="b">
        <v>0</v>
      </c>
      <c r="L150" s="84" t="b">
        <v>0</v>
      </c>
    </row>
    <row r="151" spans="1:12" ht="15">
      <c r="A151" s="84" t="s">
        <v>2056</v>
      </c>
      <c r="B151" s="84" t="s">
        <v>2465</v>
      </c>
      <c r="C151" s="84">
        <v>3</v>
      </c>
      <c r="D151" s="122">
        <v>0.002078233842224006</v>
      </c>
      <c r="E151" s="122">
        <v>1.3517368592914412</v>
      </c>
      <c r="F151" s="84" t="s">
        <v>2815</v>
      </c>
      <c r="G151" s="84" t="b">
        <v>0</v>
      </c>
      <c r="H151" s="84" t="b">
        <v>0</v>
      </c>
      <c r="I151" s="84" t="b">
        <v>0</v>
      </c>
      <c r="J151" s="84" t="b">
        <v>0</v>
      </c>
      <c r="K151" s="84" t="b">
        <v>0</v>
      </c>
      <c r="L151" s="84" t="b">
        <v>0</v>
      </c>
    </row>
    <row r="152" spans="1:12" ht="15">
      <c r="A152" s="84" t="s">
        <v>2465</v>
      </c>
      <c r="B152" s="84" t="s">
        <v>1982</v>
      </c>
      <c r="C152" s="84">
        <v>3</v>
      </c>
      <c r="D152" s="122">
        <v>0.002078233842224006</v>
      </c>
      <c r="E152" s="122">
        <v>2.2725556132438163</v>
      </c>
      <c r="F152" s="84" t="s">
        <v>2815</v>
      </c>
      <c r="G152" s="84" t="b">
        <v>0</v>
      </c>
      <c r="H152" s="84" t="b">
        <v>0</v>
      </c>
      <c r="I152" s="84" t="b">
        <v>0</v>
      </c>
      <c r="J152" s="84" t="b">
        <v>0</v>
      </c>
      <c r="K152" s="84" t="b">
        <v>0</v>
      </c>
      <c r="L152" s="84" t="b">
        <v>0</v>
      </c>
    </row>
    <row r="153" spans="1:12" ht="15">
      <c r="A153" s="84" t="s">
        <v>1982</v>
      </c>
      <c r="B153" s="84" t="s">
        <v>2542</v>
      </c>
      <c r="C153" s="84">
        <v>3</v>
      </c>
      <c r="D153" s="122">
        <v>0.002078233842224006</v>
      </c>
      <c r="E153" s="122">
        <v>2.7844389742226907</v>
      </c>
      <c r="F153" s="84" t="s">
        <v>2815</v>
      </c>
      <c r="G153" s="84" t="b">
        <v>0</v>
      </c>
      <c r="H153" s="84" t="b">
        <v>0</v>
      </c>
      <c r="I153" s="84" t="b">
        <v>0</v>
      </c>
      <c r="J153" s="84" t="b">
        <v>0</v>
      </c>
      <c r="K153" s="84" t="b">
        <v>0</v>
      </c>
      <c r="L153" s="84" t="b">
        <v>0</v>
      </c>
    </row>
    <row r="154" spans="1:12" ht="15">
      <c r="A154" s="84" t="s">
        <v>2542</v>
      </c>
      <c r="B154" s="84" t="s">
        <v>2541</v>
      </c>
      <c r="C154" s="84">
        <v>3</v>
      </c>
      <c r="D154" s="122">
        <v>0.002078233842224006</v>
      </c>
      <c r="E154" s="122">
        <v>2.659500237614391</v>
      </c>
      <c r="F154" s="84" t="s">
        <v>2815</v>
      </c>
      <c r="G154" s="84" t="b">
        <v>0</v>
      </c>
      <c r="H154" s="84" t="b">
        <v>0</v>
      </c>
      <c r="I154" s="84" t="b">
        <v>0</v>
      </c>
      <c r="J154" s="84" t="b">
        <v>0</v>
      </c>
      <c r="K154" s="84" t="b">
        <v>0</v>
      </c>
      <c r="L154" s="84" t="b">
        <v>0</v>
      </c>
    </row>
    <row r="155" spans="1:12" ht="15">
      <c r="A155" s="84" t="s">
        <v>2598</v>
      </c>
      <c r="B155" s="84" t="s">
        <v>2545</v>
      </c>
      <c r="C155" s="84">
        <v>3</v>
      </c>
      <c r="D155" s="122">
        <v>0.002078233842224006</v>
      </c>
      <c r="E155" s="122">
        <v>2.7844389742226907</v>
      </c>
      <c r="F155" s="84" t="s">
        <v>2815</v>
      </c>
      <c r="G155" s="84" t="b">
        <v>0</v>
      </c>
      <c r="H155" s="84" t="b">
        <v>0</v>
      </c>
      <c r="I155" s="84" t="b">
        <v>0</v>
      </c>
      <c r="J155" s="84" t="b">
        <v>0</v>
      </c>
      <c r="K155" s="84" t="b">
        <v>0</v>
      </c>
      <c r="L155" s="84" t="b">
        <v>0</v>
      </c>
    </row>
    <row r="156" spans="1:12" ht="15">
      <c r="A156" s="84" t="s">
        <v>2601</v>
      </c>
      <c r="B156" s="84" t="s">
        <v>1984</v>
      </c>
      <c r="C156" s="84">
        <v>3</v>
      </c>
      <c r="D156" s="122">
        <v>0.002078233842224006</v>
      </c>
      <c r="E156" s="122">
        <v>2.7844389742226907</v>
      </c>
      <c r="F156" s="84" t="s">
        <v>2815</v>
      </c>
      <c r="G156" s="84" t="b">
        <v>0</v>
      </c>
      <c r="H156" s="84" t="b">
        <v>0</v>
      </c>
      <c r="I156" s="84" t="b">
        <v>0</v>
      </c>
      <c r="J156" s="84" t="b">
        <v>0</v>
      </c>
      <c r="K156" s="84" t="b">
        <v>0</v>
      </c>
      <c r="L156" s="84" t="b">
        <v>0</v>
      </c>
    </row>
    <row r="157" spans="1:12" ht="15">
      <c r="A157" s="84" t="s">
        <v>2602</v>
      </c>
      <c r="B157" s="84" t="s">
        <v>2547</v>
      </c>
      <c r="C157" s="84">
        <v>3</v>
      </c>
      <c r="D157" s="122">
        <v>0.002078233842224006</v>
      </c>
      <c r="E157" s="122">
        <v>2.7844389742226907</v>
      </c>
      <c r="F157" s="84" t="s">
        <v>2815</v>
      </c>
      <c r="G157" s="84" t="b">
        <v>0</v>
      </c>
      <c r="H157" s="84" t="b">
        <v>0</v>
      </c>
      <c r="I157" s="84" t="b">
        <v>0</v>
      </c>
      <c r="J157" s="84" t="b">
        <v>0</v>
      </c>
      <c r="K157" s="84" t="b">
        <v>0</v>
      </c>
      <c r="L157" s="84" t="b">
        <v>0</v>
      </c>
    </row>
    <row r="158" spans="1:12" ht="15">
      <c r="A158" s="84" t="s">
        <v>2547</v>
      </c>
      <c r="B158" s="84" t="s">
        <v>2468</v>
      </c>
      <c r="C158" s="84">
        <v>3</v>
      </c>
      <c r="D158" s="122">
        <v>0.002078233842224006</v>
      </c>
      <c r="E158" s="122">
        <v>2.2615602289423533</v>
      </c>
      <c r="F158" s="84" t="s">
        <v>2815</v>
      </c>
      <c r="G158" s="84" t="b">
        <v>0</v>
      </c>
      <c r="H158" s="84" t="b">
        <v>0</v>
      </c>
      <c r="I158" s="84" t="b">
        <v>0</v>
      </c>
      <c r="J158" s="84" t="b">
        <v>0</v>
      </c>
      <c r="K158" s="84" t="b">
        <v>0</v>
      </c>
      <c r="L158" s="84" t="b">
        <v>0</v>
      </c>
    </row>
    <row r="159" spans="1:12" ht="15">
      <c r="A159" s="84" t="s">
        <v>2468</v>
      </c>
      <c r="B159" s="84" t="s">
        <v>637</v>
      </c>
      <c r="C159" s="84">
        <v>3</v>
      </c>
      <c r="D159" s="122">
        <v>0.002078233842224006</v>
      </c>
      <c r="E159" s="122">
        <v>0.6732885221000242</v>
      </c>
      <c r="F159" s="84" t="s">
        <v>2815</v>
      </c>
      <c r="G159" s="84" t="b">
        <v>0</v>
      </c>
      <c r="H159" s="84" t="b">
        <v>0</v>
      </c>
      <c r="I159" s="84" t="b">
        <v>0</v>
      </c>
      <c r="J159" s="84" t="b">
        <v>0</v>
      </c>
      <c r="K159" s="84" t="b">
        <v>0</v>
      </c>
      <c r="L159" s="84" t="b">
        <v>0</v>
      </c>
    </row>
    <row r="160" spans="1:12" ht="15">
      <c r="A160" s="84" t="s">
        <v>637</v>
      </c>
      <c r="B160" s="84" t="s">
        <v>2493</v>
      </c>
      <c r="C160" s="84">
        <v>3</v>
      </c>
      <c r="D160" s="122">
        <v>0.002078233842224006</v>
      </c>
      <c r="E160" s="122">
        <v>1.052045214399722</v>
      </c>
      <c r="F160" s="84" t="s">
        <v>2815</v>
      </c>
      <c r="G160" s="84" t="b">
        <v>0</v>
      </c>
      <c r="H160" s="84" t="b">
        <v>0</v>
      </c>
      <c r="I160" s="84" t="b">
        <v>0</v>
      </c>
      <c r="J160" s="84" t="b">
        <v>0</v>
      </c>
      <c r="K160" s="84" t="b">
        <v>0</v>
      </c>
      <c r="L160" s="84" t="b">
        <v>0</v>
      </c>
    </row>
    <row r="161" spans="1:12" ht="15">
      <c r="A161" s="84" t="s">
        <v>2493</v>
      </c>
      <c r="B161" s="84" t="s">
        <v>2479</v>
      </c>
      <c r="C161" s="84">
        <v>3</v>
      </c>
      <c r="D161" s="122">
        <v>0.002078233842224006</v>
      </c>
      <c r="E161" s="122">
        <v>2.1823789828947286</v>
      </c>
      <c r="F161" s="84" t="s">
        <v>2815</v>
      </c>
      <c r="G161" s="84" t="b">
        <v>0</v>
      </c>
      <c r="H161" s="84" t="b">
        <v>0</v>
      </c>
      <c r="I161" s="84" t="b">
        <v>0</v>
      </c>
      <c r="J161" s="84" t="b">
        <v>0</v>
      </c>
      <c r="K161" s="84" t="b">
        <v>0</v>
      </c>
      <c r="L161" s="84" t="b">
        <v>0</v>
      </c>
    </row>
    <row r="162" spans="1:12" ht="15">
      <c r="A162" s="84" t="s">
        <v>2479</v>
      </c>
      <c r="B162" s="84" t="s">
        <v>2495</v>
      </c>
      <c r="C162" s="84">
        <v>3</v>
      </c>
      <c r="D162" s="122">
        <v>0.002078233842224006</v>
      </c>
      <c r="E162" s="122">
        <v>2.1823789828947286</v>
      </c>
      <c r="F162" s="84" t="s">
        <v>2815</v>
      </c>
      <c r="G162" s="84" t="b">
        <v>0</v>
      </c>
      <c r="H162" s="84" t="b">
        <v>0</v>
      </c>
      <c r="I162" s="84" t="b">
        <v>0</v>
      </c>
      <c r="J162" s="84" t="b">
        <v>0</v>
      </c>
      <c r="K162" s="84" t="b">
        <v>0</v>
      </c>
      <c r="L162" s="84" t="b">
        <v>0</v>
      </c>
    </row>
    <row r="163" spans="1:12" ht="15">
      <c r="A163" s="84" t="s">
        <v>2495</v>
      </c>
      <c r="B163" s="84" t="s">
        <v>2603</v>
      </c>
      <c r="C163" s="84">
        <v>3</v>
      </c>
      <c r="D163" s="122">
        <v>0.002078233842224006</v>
      </c>
      <c r="E163" s="122">
        <v>2.6083477151670094</v>
      </c>
      <c r="F163" s="84" t="s">
        <v>2815</v>
      </c>
      <c r="G163" s="84" t="b">
        <v>0</v>
      </c>
      <c r="H163" s="84" t="b">
        <v>0</v>
      </c>
      <c r="I163" s="84" t="b">
        <v>0</v>
      </c>
      <c r="J163" s="84" t="b">
        <v>0</v>
      </c>
      <c r="K163" s="84" t="b">
        <v>0</v>
      </c>
      <c r="L163" s="84" t="b">
        <v>0</v>
      </c>
    </row>
    <row r="164" spans="1:12" ht="15">
      <c r="A164" s="84" t="s">
        <v>2603</v>
      </c>
      <c r="B164" s="84" t="s">
        <v>2057</v>
      </c>
      <c r="C164" s="84">
        <v>3</v>
      </c>
      <c r="D164" s="122">
        <v>0.002078233842224006</v>
      </c>
      <c r="E164" s="122">
        <v>2.1823789828947286</v>
      </c>
      <c r="F164" s="84" t="s">
        <v>2815</v>
      </c>
      <c r="G164" s="84" t="b">
        <v>0</v>
      </c>
      <c r="H164" s="84" t="b">
        <v>0</v>
      </c>
      <c r="I164" s="84" t="b">
        <v>0</v>
      </c>
      <c r="J164" s="84" t="b">
        <v>0</v>
      </c>
      <c r="K164" s="84" t="b">
        <v>0</v>
      </c>
      <c r="L164" s="84" t="b">
        <v>0</v>
      </c>
    </row>
    <row r="165" spans="1:12" ht="15">
      <c r="A165" s="84" t="s">
        <v>2057</v>
      </c>
      <c r="B165" s="84" t="s">
        <v>2604</v>
      </c>
      <c r="C165" s="84">
        <v>3</v>
      </c>
      <c r="D165" s="122">
        <v>0.002078233842224006</v>
      </c>
      <c r="E165" s="122">
        <v>2.210407706494972</v>
      </c>
      <c r="F165" s="84" t="s">
        <v>2815</v>
      </c>
      <c r="G165" s="84" t="b">
        <v>0</v>
      </c>
      <c r="H165" s="84" t="b">
        <v>0</v>
      </c>
      <c r="I165" s="84" t="b">
        <v>0</v>
      </c>
      <c r="J165" s="84" t="b">
        <v>0</v>
      </c>
      <c r="K165" s="84" t="b">
        <v>0</v>
      </c>
      <c r="L165" s="84" t="b">
        <v>0</v>
      </c>
    </row>
    <row r="166" spans="1:12" ht="15">
      <c r="A166" s="84" t="s">
        <v>2604</v>
      </c>
      <c r="B166" s="84" t="s">
        <v>2054</v>
      </c>
      <c r="C166" s="84">
        <v>3</v>
      </c>
      <c r="D166" s="122">
        <v>0.002078233842224006</v>
      </c>
      <c r="E166" s="122">
        <v>1.8813489872307472</v>
      </c>
      <c r="F166" s="84" t="s">
        <v>2815</v>
      </c>
      <c r="G166" s="84" t="b">
        <v>0</v>
      </c>
      <c r="H166" s="84" t="b">
        <v>0</v>
      </c>
      <c r="I166" s="84" t="b">
        <v>0</v>
      </c>
      <c r="J166" s="84" t="b">
        <v>0</v>
      </c>
      <c r="K166" s="84" t="b">
        <v>0</v>
      </c>
      <c r="L166" s="84" t="b">
        <v>0</v>
      </c>
    </row>
    <row r="167" spans="1:12" ht="15">
      <c r="A167" s="84" t="s">
        <v>2464</v>
      </c>
      <c r="B167" s="84" t="s">
        <v>2605</v>
      </c>
      <c r="C167" s="84">
        <v>3</v>
      </c>
      <c r="D167" s="122">
        <v>0.002078233842224006</v>
      </c>
      <c r="E167" s="122">
        <v>2.210407706494972</v>
      </c>
      <c r="F167" s="84" t="s">
        <v>2815</v>
      </c>
      <c r="G167" s="84" t="b">
        <v>0</v>
      </c>
      <c r="H167" s="84" t="b">
        <v>0</v>
      </c>
      <c r="I167" s="84" t="b">
        <v>0</v>
      </c>
      <c r="J167" s="84" t="b">
        <v>0</v>
      </c>
      <c r="K167" s="84" t="b">
        <v>0</v>
      </c>
      <c r="L167" s="84" t="b">
        <v>0</v>
      </c>
    </row>
    <row r="168" spans="1:12" ht="15">
      <c r="A168" s="84" t="s">
        <v>2605</v>
      </c>
      <c r="B168" s="84" t="s">
        <v>2059</v>
      </c>
      <c r="C168" s="84">
        <v>3</v>
      </c>
      <c r="D168" s="122">
        <v>0.002078233842224006</v>
      </c>
      <c r="E168" s="122">
        <v>2.1823789828947286</v>
      </c>
      <c r="F168" s="84" t="s">
        <v>2815</v>
      </c>
      <c r="G168" s="84" t="b">
        <v>0</v>
      </c>
      <c r="H168" s="84" t="b">
        <v>0</v>
      </c>
      <c r="I168" s="84" t="b">
        <v>0</v>
      </c>
      <c r="J168" s="84" t="b">
        <v>0</v>
      </c>
      <c r="K168" s="84" t="b">
        <v>0</v>
      </c>
      <c r="L168" s="84" t="b">
        <v>0</v>
      </c>
    </row>
    <row r="169" spans="1:12" ht="15">
      <c r="A169" s="84" t="s">
        <v>2059</v>
      </c>
      <c r="B169" s="84" t="s">
        <v>2606</v>
      </c>
      <c r="C169" s="84">
        <v>3</v>
      </c>
      <c r="D169" s="122">
        <v>0.002078233842224006</v>
      </c>
      <c r="E169" s="122">
        <v>2.1823789828947286</v>
      </c>
      <c r="F169" s="84" t="s">
        <v>2815</v>
      </c>
      <c r="G169" s="84" t="b">
        <v>0</v>
      </c>
      <c r="H169" s="84" t="b">
        <v>0</v>
      </c>
      <c r="I169" s="84" t="b">
        <v>0</v>
      </c>
      <c r="J169" s="84" t="b">
        <v>0</v>
      </c>
      <c r="K169" s="84" t="b">
        <v>0</v>
      </c>
      <c r="L169" s="84" t="b">
        <v>0</v>
      </c>
    </row>
    <row r="170" spans="1:12" ht="15">
      <c r="A170" s="84" t="s">
        <v>2606</v>
      </c>
      <c r="B170" s="84" t="s">
        <v>2487</v>
      </c>
      <c r="C170" s="84">
        <v>3</v>
      </c>
      <c r="D170" s="122">
        <v>0.002078233842224006</v>
      </c>
      <c r="E170" s="122">
        <v>2.5414009255363963</v>
      </c>
      <c r="F170" s="84" t="s">
        <v>2815</v>
      </c>
      <c r="G170" s="84" t="b">
        <v>0</v>
      </c>
      <c r="H170" s="84" t="b">
        <v>0</v>
      </c>
      <c r="I170" s="84" t="b">
        <v>0</v>
      </c>
      <c r="J170" s="84" t="b">
        <v>0</v>
      </c>
      <c r="K170" s="84" t="b">
        <v>0</v>
      </c>
      <c r="L170" s="84" t="b">
        <v>0</v>
      </c>
    </row>
    <row r="171" spans="1:12" ht="15">
      <c r="A171" s="84" t="s">
        <v>2487</v>
      </c>
      <c r="B171" s="84" t="s">
        <v>2607</v>
      </c>
      <c r="C171" s="84">
        <v>3</v>
      </c>
      <c r="D171" s="122">
        <v>0.002078233842224006</v>
      </c>
      <c r="E171" s="122">
        <v>2.5414009255363963</v>
      </c>
      <c r="F171" s="84" t="s">
        <v>2815</v>
      </c>
      <c r="G171" s="84" t="b">
        <v>0</v>
      </c>
      <c r="H171" s="84" t="b">
        <v>0</v>
      </c>
      <c r="I171" s="84" t="b">
        <v>0</v>
      </c>
      <c r="J171" s="84" t="b">
        <v>0</v>
      </c>
      <c r="K171" s="84" t="b">
        <v>0</v>
      </c>
      <c r="L171" s="84" t="b">
        <v>0</v>
      </c>
    </row>
    <row r="172" spans="1:12" ht="15">
      <c r="A172" s="84" t="s">
        <v>2607</v>
      </c>
      <c r="B172" s="84" t="s">
        <v>2608</v>
      </c>
      <c r="C172" s="84">
        <v>3</v>
      </c>
      <c r="D172" s="122">
        <v>0.002078233842224006</v>
      </c>
      <c r="E172" s="122">
        <v>2.9093777108309906</v>
      </c>
      <c r="F172" s="84" t="s">
        <v>2815</v>
      </c>
      <c r="G172" s="84" t="b">
        <v>0</v>
      </c>
      <c r="H172" s="84" t="b">
        <v>0</v>
      </c>
      <c r="I172" s="84" t="b">
        <v>0</v>
      </c>
      <c r="J172" s="84" t="b">
        <v>0</v>
      </c>
      <c r="K172" s="84" t="b">
        <v>0</v>
      </c>
      <c r="L172" s="84" t="b">
        <v>0</v>
      </c>
    </row>
    <row r="173" spans="1:12" ht="15">
      <c r="A173" s="84" t="s">
        <v>2608</v>
      </c>
      <c r="B173" s="84" t="s">
        <v>2515</v>
      </c>
      <c r="C173" s="84">
        <v>3</v>
      </c>
      <c r="D173" s="122">
        <v>0.002078233842224006</v>
      </c>
      <c r="E173" s="122">
        <v>2.6875289612146345</v>
      </c>
      <c r="F173" s="84" t="s">
        <v>2815</v>
      </c>
      <c r="G173" s="84" t="b">
        <v>0</v>
      </c>
      <c r="H173" s="84" t="b">
        <v>0</v>
      </c>
      <c r="I173" s="84" t="b">
        <v>0</v>
      </c>
      <c r="J173" s="84" t="b">
        <v>0</v>
      </c>
      <c r="K173" s="84" t="b">
        <v>0</v>
      </c>
      <c r="L173" s="84" t="b">
        <v>0</v>
      </c>
    </row>
    <row r="174" spans="1:12" ht="15">
      <c r="A174" s="84" t="s">
        <v>2064</v>
      </c>
      <c r="B174" s="84" t="s">
        <v>1991</v>
      </c>
      <c r="C174" s="84">
        <v>3</v>
      </c>
      <c r="D174" s="122">
        <v>0.002078233842224006</v>
      </c>
      <c r="E174" s="122">
        <v>1.7667102072622591</v>
      </c>
      <c r="F174" s="84" t="s">
        <v>2815</v>
      </c>
      <c r="G174" s="84" t="b">
        <v>1</v>
      </c>
      <c r="H174" s="84" t="b">
        <v>0</v>
      </c>
      <c r="I174" s="84" t="b">
        <v>0</v>
      </c>
      <c r="J174" s="84" t="b">
        <v>0</v>
      </c>
      <c r="K174" s="84" t="b">
        <v>0</v>
      </c>
      <c r="L174" s="84" t="b">
        <v>0</v>
      </c>
    </row>
    <row r="175" spans="1:12" ht="15">
      <c r="A175" s="84" t="s">
        <v>1991</v>
      </c>
      <c r="B175" s="84" t="s">
        <v>2063</v>
      </c>
      <c r="C175" s="84">
        <v>3</v>
      </c>
      <c r="D175" s="122">
        <v>0.002078233842224006</v>
      </c>
      <c r="E175" s="122">
        <v>1.830196464783366</v>
      </c>
      <c r="F175" s="84" t="s">
        <v>2815</v>
      </c>
      <c r="G175" s="84" t="b">
        <v>0</v>
      </c>
      <c r="H175" s="84" t="b">
        <v>0</v>
      </c>
      <c r="I175" s="84" t="b">
        <v>0</v>
      </c>
      <c r="J175" s="84" t="b">
        <v>0</v>
      </c>
      <c r="K175" s="84" t="b">
        <v>0</v>
      </c>
      <c r="L175" s="84" t="b">
        <v>0</v>
      </c>
    </row>
    <row r="176" spans="1:12" ht="15">
      <c r="A176" s="84" t="s">
        <v>2065</v>
      </c>
      <c r="B176" s="84" t="s">
        <v>2609</v>
      </c>
      <c r="C176" s="84">
        <v>3</v>
      </c>
      <c r="D176" s="122">
        <v>0.002078233842224006</v>
      </c>
      <c r="E176" s="122">
        <v>1.9885589568786155</v>
      </c>
      <c r="F176" s="84" t="s">
        <v>2815</v>
      </c>
      <c r="G176" s="84" t="b">
        <v>0</v>
      </c>
      <c r="H176" s="84" t="b">
        <v>0</v>
      </c>
      <c r="I176" s="84" t="b">
        <v>0</v>
      </c>
      <c r="J176" s="84" t="b">
        <v>0</v>
      </c>
      <c r="K176" s="84" t="b">
        <v>0</v>
      </c>
      <c r="L176" s="84" t="b">
        <v>0</v>
      </c>
    </row>
    <row r="177" spans="1:12" ht="15">
      <c r="A177" s="84" t="s">
        <v>2059</v>
      </c>
      <c r="B177" s="84" t="s">
        <v>2052</v>
      </c>
      <c r="C177" s="84">
        <v>3</v>
      </c>
      <c r="D177" s="122">
        <v>0.002078233842224006</v>
      </c>
      <c r="E177" s="122">
        <v>1.705257728175066</v>
      </c>
      <c r="F177" s="84" t="s">
        <v>2815</v>
      </c>
      <c r="G177" s="84" t="b">
        <v>0</v>
      </c>
      <c r="H177" s="84" t="b">
        <v>0</v>
      </c>
      <c r="I177" s="84" t="b">
        <v>0</v>
      </c>
      <c r="J177" s="84" t="b">
        <v>0</v>
      </c>
      <c r="K177" s="84" t="b">
        <v>0</v>
      </c>
      <c r="L177" s="84" t="b">
        <v>0</v>
      </c>
    </row>
    <row r="178" spans="1:12" ht="15">
      <c r="A178" s="84" t="s">
        <v>2476</v>
      </c>
      <c r="B178" s="84" t="s">
        <v>2549</v>
      </c>
      <c r="C178" s="84">
        <v>3</v>
      </c>
      <c r="D178" s="122">
        <v>0.002078233842224006</v>
      </c>
      <c r="E178" s="122">
        <v>2.4834089785587095</v>
      </c>
      <c r="F178" s="84" t="s">
        <v>2815</v>
      </c>
      <c r="G178" s="84" t="b">
        <v>0</v>
      </c>
      <c r="H178" s="84" t="b">
        <v>0</v>
      </c>
      <c r="I178" s="84" t="b">
        <v>0</v>
      </c>
      <c r="J178" s="84" t="b">
        <v>0</v>
      </c>
      <c r="K178" s="84" t="b">
        <v>0</v>
      </c>
      <c r="L178" s="84" t="b">
        <v>0</v>
      </c>
    </row>
    <row r="179" spans="1:12" ht="15">
      <c r="A179" s="84" t="s">
        <v>2549</v>
      </c>
      <c r="B179" s="84" t="s">
        <v>2611</v>
      </c>
      <c r="C179" s="84">
        <v>3</v>
      </c>
      <c r="D179" s="122">
        <v>0.002078233842224006</v>
      </c>
      <c r="E179" s="122">
        <v>2.7844389742226907</v>
      </c>
      <c r="F179" s="84" t="s">
        <v>2815</v>
      </c>
      <c r="G179" s="84" t="b">
        <v>0</v>
      </c>
      <c r="H179" s="84" t="b">
        <v>0</v>
      </c>
      <c r="I179" s="84" t="b">
        <v>0</v>
      </c>
      <c r="J179" s="84" t="b">
        <v>0</v>
      </c>
      <c r="K179" s="84" t="b">
        <v>0</v>
      </c>
      <c r="L179" s="84" t="b">
        <v>0</v>
      </c>
    </row>
    <row r="180" spans="1:12" ht="15">
      <c r="A180" s="84" t="s">
        <v>2611</v>
      </c>
      <c r="B180" s="84" t="s">
        <v>2612</v>
      </c>
      <c r="C180" s="84">
        <v>3</v>
      </c>
      <c r="D180" s="122">
        <v>0.002078233842224006</v>
      </c>
      <c r="E180" s="122">
        <v>2.9093777108309906</v>
      </c>
      <c r="F180" s="84" t="s">
        <v>2815</v>
      </c>
      <c r="G180" s="84" t="b">
        <v>0</v>
      </c>
      <c r="H180" s="84" t="b">
        <v>0</v>
      </c>
      <c r="I180" s="84" t="b">
        <v>0</v>
      </c>
      <c r="J180" s="84" t="b">
        <v>0</v>
      </c>
      <c r="K180" s="84" t="b">
        <v>0</v>
      </c>
      <c r="L180" s="84" t="b">
        <v>0</v>
      </c>
    </row>
    <row r="181" spans="1:12" ht="15">
      <c r="A181" s="84" t="s">
        <v>2612</v>
      </c>
      <c r="B181" s="84" t="s">
        <v>2613</v>
      </c>
      <c r="C181" s="84">
        <v>3</v>
      </c>
      <c r="D181" s="122">
        <v>0.002078233842224006</v>
      </c>
      <c r="E181" s="122">
        <v>2.9093777108309906</v>
      </c>
      <c r="F181" s="84" t="s">
        <v>2815</v>
      </c>
      <c r="G181" s="84" t="b">
        <v>0</v>
      </c>
      <c r="H181" s="84" t="b">
        <v>0</v>
      </c>
      <c r="I181" s="84" t="b">
        <v>0</v>
      </c>
      <c r="J181" s="84" t="b">
        <v>0</v>
      </c>
      <c r="K181" s="84" t="b">
        <v>0</v>
      </c>
      <c r="L181" s="84" t="b">
        <v>0</v>
      </c>
    </row>
    <row r="182" spans="1:12" ht="15">
      <c r="A182" s="84" t="s">
        <v>2613</v>
      </c>
      <c r="B182" s="84" t="s">
        <v>1979</v>
      </c>
      <c r="C182" s="84">
        <v>3</v>
      </c>
      <c r="D182" s="122">
        <v>0.002078233842224006</v>
      </c>
      <c r="E182" s="122">
        <v>2.5414009255363963</v>
      </c>
      <c r="F182" s="84" t="s">
        <v>2815</v>
      </c>
      <c r="G182" s="84" t="b">
        <v>0</v>
      </c>
      <c r="H182" s="84" t="b">
        <v>0</v>
      </c>
      <c r="I182" s="84" t="b">
        <v>0</v>
      </c>
      <c r="J182" s="84" t="b">
        <v>0</v>
      </c>
      <c r="K182" s="84" t="b">
        <v>0</v>
      </c>
      <c r="L182" s="84" t="b">
        <v>0</v>
      </c>
    </row>
    <row r="183" spans="1:12" ht="15">
      <c r="A183" s="84" t="s">
        <v>2614</v>
      </c>
      <c r="B183" s="84" t="s">
        <v>2553</v>
      </c>
      <c r="C183" s="84">
        <v>3</v>
      </c>
      <c r="D183" s="122">
        <v>0.002078233842224006</v>
      </c>
      <c r="E183" s="122">
        <v>2.7844389742226907</v>
      </c>
      <c r="F183" s="84" t="s">
        <v>2815</v>
      </c>
      <c r="G183" s="84" t="b">
        <v>0</v>
      </c>
      <c r="H183" s="84" t="b">
        <v>0</v>
      </c>
      <c r="I183" s="84" t="b">
        <v>0</v>
      </c>
      <c r="J183" s="84" t="b">
        <v>0</v>
      </c>
      <c r="K183" s="84" t="b">
        <v>0</v>
      </c>
      <c r="L183" s="84" t="b">
        <v>0</v>
      </c>
    </row>
    <row r="184" spans="1:12" ht="15">
      <c r="A184" s="84" t="s">
        <v>2553</v>
      </c>
      <c r="B184" s="84" t="s">
        <v>2615</v>
      </c>
      <c r="C184" s="84">
        <v>3</v>
      </c>
      <c r="D184" s="122">
        <v>0.002078233842224006</v>
      </c>
      <c r="E184" s="122">
        <v>2.7844389742226907</v>
      </c>
      <c r="F184" s="84" t="s">
        <v>2815</v>
      </c>
      <c r="G184" s="84" t="b">
        <v>0</v>
      </c>
      <c r="H184" s="84" t="b">
        <v>0</v>
      </c>
      <c r="I184" s="84" t="b">
        <v>0</v>
      </c>
      <c r="J184" s="84" t="b">
        <v>0</v>
      </c>
      <c r="K184" s="84" t="b">
        <v>0</v>
      </c>
      <c r="L184" s="84" t="b">
        <v>0</v>
      </c>
    </row>
    <row r="185" spans="1:12" ht="15">
      <c r="A185" s="84" t="s">
        <v>2615</v>
      </c>
      <c r="B185" s="84" t="s">
        <v>2616</v>
      </c>
      <c r="C185" s="84">
        <v>3</v>
      </c>
      <c r="D185" s="122">
        <v>0.002078233842224006</v>
      </c>
      <c r="E185" s="122">
        <v>2.9093777108309906</v>
      </c>
      <c r="F185" s="84" t="s">
        <v>2815</v>
      </c>
      <c r="G185" s="84" t="b">
        <v>0</v>
      </c>
      <c r="H185" s="84" t="b">
        <v>0</v>
      </c>
      <c r="I185" s="84" t="b">
        <v>0</v>
      </c>
      <c r="J185" s="84" t="b">
        <v>0</v>
      </c>
      <c r="K185" s="84" t="b">
        <v>0</v>
      </c>
      <c r="L185" s="84" t="b">
        <v>0</v>
      </c>
    </row>
    <row r="186" spans="1:12" ht="15">
      <c r="A186" s="84" t="s">
        <v>2616</v>
      </c>
      <c r="B186" s="84" t="s">
        <v>2617</v>
      </c>
      <c r="C186" s="84">
        <v>3</v>
      </c>
      <c r="D186" s="122">
        <v>0.002078233842224006</v>
      </c>
      <c r="E186" s="122">
        <v>2.9093777108309906</v>
      </c>
      <c r="F186" s="84" t="s">
        <v>2815</v>
      </c>
      <c r="G186" s="84" t="b">
        <v>0</v>
      </c>
      <c r="H186" s="84" t="b">
        <v>0</v>
      </c>
      <c r="I186" s="84" t="b">
        <v>0</v>
      </c>
      <c r="J186" s="84" t="b">
        <v>0</v>
      </c>
      <c r="K186" s="84" t="b">
        <v>0</v>
      </c>
      <c r="L186" s="84" t="b">
        <v>0</v>
      </c>
    </row>
    <row r="187" spans="1:12" ht="15">
      <c r="A187" s="84" t="s">
        <v>2617</v>
      </c>
      <c r="B187" s="84" t="s">
        <v>2618</v>
      </c>
      <c r="C187" s="84">
        <v>3</v>
      </c>
      <c r="D187" s="122">
        <v>0.002078233842224006</v>
      </c>
      <c r="E187" s="122">
        <v>2.9093777108309906</v>
      </c>
      <c r="F187" s="84" t="s">
        <v>2815</v>
      </c>
      <c r="G187" s="84" t="b">
        <v>0</v>
      </c>
      <c r="H187" s="84" t="b">
        <v>0</v>
      </c>
      <c r="I187" s="84" t="b">
        <v>0</v>
      </c>
      <c r="J187" s="84" t="b">
        <v>0</v>
      </c>
      <c r="K187" s="84" t="b">
        <v>0</v>
      </c>
      <c r="L187" s="84" t="b">
        <v>0</v>
      </c>
    </row>
    <row r="188" spans="1:12" ht="15">
      <c r="A188" s="84" t="s">
        <v>2618</v>
      </c>
      <c r="B188" s="84" t="s">
        <v>645</v>
      </c>
      <c r="C188" s="84">
        <v>3</v>
      </c>
      <c r="D188" s="122">
        <v>0.002078233842224006</v>
      </c>
      <c r="E188" s="122">
        <v>1.7430462890644658</v>
      </c>
      <c r="F188" s="84" t="s">
        <v>2815</v>
      </c>
      <c r="G188" s="84" t="b">
        <v>0</v>
      </c>
      <c r="H188" s="84" t="b">
        <v>0</v>
      </c>
      <c r="I188" s="84" t="b">
        <v>0</v>
      </c>
      <c r="J188" s="84" t="b">
        <v>0</v>
      </c>
      <c r="K188" s="84" t="b">
        <v>0</v>
      </c>
      <c r="L188" s="84" t="b">
        <v>0</v>
      </c>
    </row>
    <row r="189" spans="1:12" ht="15">
      <c r="A189" s="84" t="s">
        <v>265</v>
      </c>
      <c r="B189" s="84" t="s">
        <v>1995</v>
      </c>
      <c r="C189" s="84">
        <v>3</v>
      </c>
      <c r="D189" s="122">
        <v>0.002078233842224006</v>
      </c>
      <c r="E189" s="122">
        <v>2.7844389742226907</v>
      </c>
      <c r="F189" s="84" t="s">
        <v>2815</v>
      </c>
      <c r="G189" s="84" t="b">
        <v>0</v>
      </c>
      <c r="H189" s="84" t="b">
        <v>0</v>
      </c>
      <c r="I189" s="84" t="b">
        <v>0</v>
      </c>
      <c r="J189" s="84" t="b">
        <v>0</v>
      </c>
      <c r="K189" s="84" t="b">
        <v>0</v>
      </c>
      <c r="L189" s="84" t="b">
        <v>0</v>
      </c>
    </row>
    <row r="190" spans="1:12" ht="15">
      <c r="A190" s="84" t="s">
        <v>2622</v>
      </c>
      <c r="B190" s="84" t="s">
        <v>240</v>
      </c>
      <c r="C190" s="84">
        <v>3</v>
      </c>
      <c r="D190" s="122">
        <v>0.002078233842224006</v>
      </c>
      <c r="E190" s="122">
        <v>2.9093777108309906</v>
      </c>
      <c r="F190" s="84" t="s">
        <v>2815</v>
      </c>
      <c r="G190" s="84" t="b">
        <v>0</v>
      </c>
      <c r="H190" s="84" t="b">
        <v>0</v>
      </c>
      <c r="I190" s="84" t="b">
        <v>0</v>
      </c>
      <c r="J190" s="84" t="b">
        <v>0</v>
      </c>
      <c r="K190" s="84" t="b">
        <v>0</v>
      </c>
      <c r="L190" s="84" t="b">
        <v>0</v>
      </c>
    </row>
    <row r="191" spans="1:12" ht="15">
      <c r="A191" s="84" t="s">
        <v>240</v>
      </c>
      <c r="B191" s="84" t="s">
        <v>2623</v>
      </c>
      <c r="C191" s="84">
        <v>3</v>
      </c>
      <c r="D191" s="122">
        <v>0.002078233842224006</v>
      </c>
      <c r="E191" s="122">
        <v>2.9093777108309906</v>
      </c>
      <c r="F191" s="84" t="s">
        <v>2815</v>
      </c>
      <c r="G191" s="84" t="b">
        <v>0</v>
      </c>
      <c r="H191" s="84" t="b">
        <v>0</v>
      </c>
      <c r="I191" s="84" t="b">
        <v>0</v>
      </c>
      <c r="J191" s="84" t="b">
        <v>0</v>
      </c>
      <c r="K191" s="84" t="b">
        <v>0</v>
      </c>
      <c r="L191" s="84" t="b">
        <v>0</v>
      </c>
    </row>
    <row r="192" spans="1:12" ht="15">
      <c r="A192" s="84" t="s">
        <v>2623</v>
      </c>
      <c r="B192" s="84" t="s">
        <v>2519</v>
      </c>
      <c r="C192" s="84">
        <v>3</v>
      </c>
      <c r="D192" s="122">
        <v>0.002078233842224006</v>
      </c>
      <c r="E192" s="122">
        <v>2.6875289612146345</v>
      </c>
      <c r="F192" s="84" t="s">
        <v>2815</v>
      </c>
      <c r="G192" s="84" t="b">
        <v>0</v>
      </c>
      <c r="H192" s="84" t="b">
        <v>0</v>
      </c>
      <c r="I192" s="84" t="b">
        <v>0</v>
      </c>
      <c r="J192" s="84" t="b">
        <v>0</v>
      </c>
      <c r="K192" s="84" t="b">
        <v>0</v>
      </c>
      <c r="L192" s="84" t="b">
        <v>0</v>
      </c>
    </row>
    <row r="193" spans="1:12" ht="15">
      <c r="A193" s="84" t="s">
        <v>2519</v>
      </c>
      <c r="B193" s="84" t="s">
        <v>2624</v>
      </c>
      <c r="C193" s="84">
        <v>3</v>
      </c>
      <c r="D193" s="122">
        <v>0.002078233842224006</v>
      </c>
      <c r="E193" s="122">
        <v>2.6875289612146345</v>
      </c>
      <c r="F193" s="84" t="s">
        <v>2815</v>
      </c>
      <c r="G193" s="84" t="b">
        <v>0</v>
      </c>
      <c r="H193" s="84" t="b">
        <v>0</v>
      </c>
      <c r="I193" s="84" t="b">
        <v>0</v>
      </c>
      <c r="J193" s="84" t="b">
        <v>0</v>
      </c>
      <c r="K193" s="84" t="b">
        <v>0</v>
      </c>
      <c r="L193" s="84" t="b">
        <v>0</v>
      </c>
    </row>
    <row r="194" spans="1:12" ht="15">
      <c r="A194" s="84" t="s">
        <v>2624</v>
      </c>
      <c r="B194" s="84" t="s">
        <v>2625</v>
      </c>
      <c r="C194" s="84">
        <v>3</v>
      </c>
      <c r="D194" s="122">
        <v>0.002078233842224006</v>
      </c>
      <c r="E194" s="122">
        <v>2.9093777108309906</v>
      </c>
      <c r="F194" s="84" t="s">
        <v>2815</v>
      </c>
      <c r="G194" s="84" t="b">
        <v>0</v>
      </c>
      <c r="H194" s="84" t="b">
        <v>0</v>
      </c>
      <c r="I194" s="84" t="b">
        <v>0</v>
      </c>
      <c r="J194" s="84" t="b">
        <v>0</v>
      </c>
      <c r="K194" s="84" t="b">
        <v>0</v>
      </c>
      <c r="L194" s="84" t="b">
        <v>0</v>
      </c>
    </row>
    <row r="195" spans="1:12" ht="15">
      <c r="A195" s="84" t="s">
        <v>2625</v>
      </c>
      <c r="B195" s="84" t="s">
        <v>2470</v>
      </c>
      <c r="C195" s="84">
        <v>3</v>
      </c>
      <c r="D195" s="122">
        <v>0.002078233842224006</v>
      </c>
      <c r="E195" s="122">
        <v>2.4834089785587095</v>
      </c>
      <c r="F195" s="84" t="s">
        <v>2815</v>
      </c>
      <c r="G195" s="84" t="b">
        <v>0</v>
      </c>
      <c r="H195" s="84" t="b">
        <v>0</v>
      </c>
      <c r="I195" s="84" t="b">
        <v>0</v>
      </c>
      <c r="J195" s="84" t="b">
        <v>0</v>
      </c>
      <c r="K195" s="84" t="b">
        <v>0</v>
      </c>
      <c r="L195" s="84" t="b">
        <v>0</v>
      </c>
    </row>
    <row r="196" spans="1:12" ht="15">
      <c r="A196" s="84" t="s">
        <v>2470</v>
      </c>
      <c r="B196" s="84" t="s">
        <v>242</v>
      </c>
      <c r="C196" s="84">
        <v>3</v>
      </c>
      <c r="D196" s="122">
        <v>0.002078233842224006</v>
      </c>
      <c r="E196" s="122">
        <v>2.4322564561113285</v>
      </c>
      <c r="F196" s="84" t="s">
        <v>2815</v>
      </c>
      <c r="G196" s="84" t="b">
        <v>0</v>
      </c>
      <c r="H196" s="84" t="b">
        <v>0</v>
      </c>
      <c r="I196" s="84" t="b">
        <v>0</v>
      </c>
      <c r="J196" s="84" t="b">
        <v>0</v>
      </c>
      <c r="K196" s="84" t="b">
        <v>0</v>
      </c>
      <c r="L196" s="84" t="b">
        <v>0</v>
      </c>
    </row>
    <row r="197" spans="1:12" ht="15">
      <c r="A197" s="84" t="s">
        <v>242</v>
      </c>
      <c r="B197" s="84" t="s">
        <v>2477</v>
      </c>
      <c r="C197" s="84">
        <v>3</v>
      </c>
      <c r="D197" s="122">
        <v>0.002078233842224006</v>
      </c>
      <c r="E197" s="122">
        <v>2.4834089785587095</v>
      </c>
      <c r="F197" s="84" t="s">
        <v>2815</v>
      </c>
      <c r="G197" s="84" t="b">
        <v>0</v>
      </c>
      <c r="H197" s="84" t="b">
        <v>0</v>
      </c>
      <c r="I197" s="84" t="b">
        <v>0</v>
      </c>
      <c r="J197" s="84" t="b">
        <v>0</v>
      </c>
      <c r="K197" s="84" t="b">
        <v>0</v>
      </c>
      <c r="L197" s="84" t="b">
        <v>0</v>
      </c>
    </row>
    <row r="198" spans="1:12" ht="15">
      <c r="A198" s="84" t="s">
        <v>2520</v>
      </c>
      <c r="B198" s="84" t="s">
        <v>2626</v>
      </c>
      <c r="C198" s="84">
        <v>3</v>
      </c>
      <c r="D198" s="122">
        <v>0.002078233842224006</v>
      </c>
      <c r="E198" s="122">
        <v>2.6875289612146345</v>
      </c>
      <c r="F198" s="84" t="s">
        <v>2815</v>
      </c>
      <c r="G198" s="84" t="b">
        <v>0</v>
      </c>
      <c r="H198" s="84" t="b">
        <v>0</v>
      </c>
      <c r="I198" s="84" t="b">
        <v>0</v>
      </c>
      <c r="J198" s="84" t="b">
        <v>0</v>
      </c>
      <c r="K198" s="84" t="b">
        <v>0</v>
      </c>
      <c r="L198" s="84" t="b">
        <v>0</v>
      </c>
    </row>
    <row r="199" spans="1:12" ht="15">
      <c r="A199" s="84" t="s">
        <v>2076</v>
      </c>
      <c r="B199" s="84" t="s">
        <v>2077</v>
      </c>
      <c r="C199" s="84">
        <v>3</v>
      </c>
      <c r="D199" s="122">
        <v>0.002078233842224006</v>
      </c>
      <c r="E199" s="122">
        <v>2.6875289612146345</v>
      </c>
      <c r="F199" s="84" t="s">
        <v>2815</v>
      </c>
      <c r="G199" s="84" t="b">
        <v>0</v>
      </c>
      <c r="H199" s="84" t="b">
        <v>0</v>
      </c>
      <c r="I199" s="84" t="b">
        <v>0</v>
      </c>
      <c r="J199" s="84" t="b">
        <v>0</v>
      </c>
      <c r="K199" s="84" t="b">
        <v>0</v>
      </c>
      <c r="L199" s="84" t="b">
        <v>0</v>
      </c>
    </row>
    <row r="200" spans="1:12" ht="15">
      <c r="A200" s="84" t="s">
        <v>2077</v>
      </c>
      <c r="B200" s="84" t="s">
        <v>2078</v>
      </c>
      <c r="C200" s="84">
        <v>3</v>
      </c>
      <c r="D200" s="122">
        <v>0.002078233842224006</v>
      </c>
      <c r="E200" s="122">
        <v>2.9093777108309906</v>
      </c>
      <c r="F200" s="84" t="s">
        <v>2815</v>
      </c>
      <c r="G200" s="84" t="b">
        <v>0</v>
      </c>
      <c r="H200" s="84" t="b">
        <v>0</v>
      </c>
      <c r="I200" s="84" t="b">
        <v>0</v>
      </c>
      <c r="J200" s="84" t="b">
        <v>0</v>
      </c>
      <c r="K200" s="84" t="b">
        <v>0</v>
      </c>
      <c r="L200" s="84" t="b">
        <v>0</v>
      </c>
    </row>
    <row r="201" spans="1:12" ht="15">
      <c r="A201" s="84" t="s">
        <v>2078</v>
      </c>
      <c r="B201" s="84" t="s">
        <v>2005</v>
      </c>
      <c r="C201" s="84">
        <v>3</v>
      </c>
      <c r="D201" s="122">
        <v>0.002078233842224006</v>
      </c>
      <c r="E201" s="122">
        <v>2.9093777108309906</v>
      </c>
      <c r="F201" s="84" t="s">
        <v>2815</v>
      </c>
      <c r="G201" s="84" t="b">
        <v>0</v>
      </c>
      <c r="H201" s="84" t="b">
        <v>0</v>
      </c>
      <c r="I201" s="84" t="b">
        <v>0</v>
      </c>
      <c r="J201" s="84" t="b">
        <v>0</v>
      </c>
      <c r="K201" s="84" t="b">
        <v>0</v>
      </c>
      <c r="L201" s="84" t="b">
        <v>0</v>
      </c>
    </row>
    <row r="202" spans="1:12" ht="15">
      <c r="A202" s="84" t="s">
        <v>2005</v>
      </c>
      <c r="B202" s="84" t="s">
        <v>1975</v>
      </c>
      <c r="C202" s="84">
        <v>3</v>
      </c>
      <c r="D202" s="122">
        <v>0.002078233842224006</v>
      </c>
      <c r="E202" s="122">
        <v>2.6083477151670094</v>
      </c>
      <c r="F202" s="84" t="s">
        <v>2815</v>
      </c>
      <c r="G202" s="84" t="b">
        <v>0</v>
      </c>
      <c r="H202" s="84" t="b">
        <v>0</v>
      </c>
      <c r="I202" s="84" t="b">
        <v>0</v>
      </c>
      <c r="J202" s="84" t="b">
        <v>0</v>
      </c>
      <c r="K202" s="84" t="b">
        <v>0</v>
      </c>
      <c r="L202" s="84" t="b">
        <v>0</v>
      </c>
    </row>
    <row r="203" spans="1:12" ht="15">
      <c r="A203" s="84" t="s">
        <v>1975</v>
      </c>
      <c r="B203" s="84" t="s">
        <v>1999</v>
      </c>
      <c r="C203" s="84">
        <v>3</v>
      </c>
      <c r="D203" s="122">
        <v>0.002078233842224006</v>
      </c>
      <c r="E203" s="122">
        <v>2.240370929872415</v>
      </c>
      <c r="F203" s="84" t="s">
        <v>2815</v>
      </c>
      <c r="G203" s="84" t="b">
        <v>0</v>
      </c>
      <c r="H203" s="84" t="b">
        <v>0</v>
      </c>
      <c r="I203" s="84" t="b">
        <v>0</v>
      </c>
      <c r="J203" s="84" t="b">
        <v>0</v>
      </c>
      <c r="K203" s="84" t="b">
        <v>0</v>
      </c>
      <c r="L203" s="84" t="b">
        <v>0</v>
      </c>
    </row>
    <row r="204" spans="1:12" ht="15">
      <c r="A204" s="84" t="s">
        <v>1999</v>
      </c>
      <c r="B204" s="84" t="s">
        <v>2004</v>
      </c>
      <c r="C204" s="84">
        <v>3</v>
      </c>
      <c r="D204" s="122">
        <v>0.002078233842224006</v>
      </c>
      <c r="E204" s="122">
        <v>2.4834089785587095</v>
      </c>
      <c r="F204" s="84" t="s">
        <v>2815</v>
      </c>
      <c r="G204" s="84" t="b">
        <v>0</v>
      </c>
      <c r="H204" s="84" t="b">
        <v>0</v>
      </c>
      <c r="I204" s="84" t="b">
        <v>0</v>
      </c>
      <c r="J204" s="84" t="b">
        <v>0</v>
      </c>
      <c r="K204" s="84" t="b">
        <v>0</v>
      </c>
      <c r="L204" s="84" t="b">
        <v>0</v>
      </c>
    </row>
    <row r="205" spans="1:12" ht="15">
      <c r="A205" s="84" t="s">
        <v>2004</v>
      </c>
      <c r="B205" s="84" t="s">
        <v>286</v>
      </c>
      <c r="C205" s="84">
        <v>3</v>
      </c>
      <c r="D205" s="122">
        <v>0.002078233842224006</v>
      </c>
      <c r="E205" s="122">
        <v>2.659500237614391</v>
      </c>
      <c r="F205" s="84" t="s">
        <v>2815</v>
      </c>
      <c r="G205" s="84" t="b">
        <v>0</v>
      </c>
      <c r="H205" s="84" t="b">
        <v>0</v>
      </c>
      <c r="I205" s="84" t="b">
        <v>0</v>
      </c>
      <c r="J205" s="84" t="b">
        <v>0</v>
      </c>
      <c r="K205" s="84" t="b">
        <v>0</v>
      </c>
      <c r="L205" s="84" t="b">
        <v>0</v>
      </c>
    </row>
    <row r="206" spans="1:12" ht="15">
      <c r="A206" s="84" t="s">
        <v>2558</v>
      </c>
      <c r="B206" s="84" t="s">
        <v>230</v>
      </c>
      <c r="C206" s="84">
        <v>3</v>
      </c>
      <c r="D206" s="122">
        <v>0.002078233842224006</v>
      </c>
      <c r="E206" s="122">
        <v>2.7844389742226907</v>
      </c>
      <c r="F206" s="84" t="s">
        <v>2815</v>
      </c>
      <c r="G206" s="84" t="b">
        <v>0</v>
      </c>
      <c r="H206" s="84" t="b">
        <v>0</v>
      </c>
      <c r="I206" s="84" t="b">
        <v>0</v>
      </c>
      <c r="J206" s="84" t="b">
        <v>0</v>
      </c>
      <c r="K206" s="84" t="b">
        <v>0</v>
      </c>
      <c r="L206" s="84" t="b">
        <v>0</v>
      </c>
    </row>
    <row r="207" spans="1:12" ht="15">
      <c r="A207" s="84" t="s">
        <v>230</v>
      </c>
      <c r="B207" s="84" t="s">
        <v>2554</v>
      </c>
      <c r="C207" s="84">
        <v>3</v>
      </c>
      <c r="D207" s="122">
        <v>0.002078233842224006</v>
      </c>
      <c r="E207" s="122">
        <v>2.4164621889280964</v>
      </c>
      <c r="F207" s="84" t="s">
        <v>2815</v>
      </c>
      <c r="G207" s="84" t="b">
        <v>0</v>
      </c>
      <c r="H207" s="84" t="b">
        <v>0</v>
      </c>
      <c r="I207" s="84" t="b">
        <v>0</v>
      </c>
      <c r="J207" s="84" t="b">
        <v>0</v>
      </c>
      <c r="K207" s="84" t="b">
        <v>0</v>
      </c>
      <c r="L207" s="84" t="b">
        <v>0</v>
      </c>
    </row>
    <row r="208" spans="1:12" ht="15">
      <c r="A208" s="84" t="s">
        <v>2554</v>
      </c>
      <c r="B208" s="84" t="s">
        <v>2627</v>
      </c>
      <c r="C208" s="84">
        <v>3</v>
      </c>
      <c r="D208" s="122">
        <v>0.002078233842224006</v>
      </c>
      <c r="E208" s="122">
        <v>2.7844389742226907</v>
      </c>
      <c r="F208" s="84" t="s">
        <v>2815</v>
      </c>
      <c r="G208" s="84" t="b">
        <v>0</v>
      </c>
      <c r="H208" s="84" t="b">
        <v>0</v>
      </c>
      <c r="I208" s="84" t="b">
        <v>0</v>
      </c>
      <c r="J208" s="84" t="b">
        <v>0</v>
      </c>
      <c r="K208" s="84" t="b">
        <v>0</v>
      </c>
      <c r="L208" s="84" t="b">
        <v>0</v>
      </c>
    </row>
    <row r="209" spans="1:12" ht="15">
      <c r="A209" s="84" t="s">
        <v>2627</v>
      </c>
      <c r="B209" s="84" t="s">
        <v>2056</v>
      </c>
      <c r="C209" s="84">
        <v>3</v>
      </c>
      <c r="D209" s="122">
        <v>0.002078233842224006</v>
      </c>
      <c r="E209" s="122">
        <v>1.9885589568786155</v>
      </c>
      <c r="F209" s="84" t="s">
        <v>2815</v>
      </c>
      <c r="G209" s="84" t="b">
        <v>0</v>
      </c>
      <c r="H209" s="84" t="b">
        <v>0</v>
      </c>
      <c r="I209" s="84" t="b">
        <v>0</v>
      </c>
      <c r="J209" s="84" t="b">
        <v>0</v>
      </c>
      <c r="K209" s="84" t="b">
        <v>0</v>
      </c>
      <c r="L209" s="84" t="b">
        <v>0</v>
      </c>
    </row>
    <row r="210" spans="1:12" ht="15">
      <c r="A210" s="84" t="s">
        <v>2060</v>
      </c>
      <c r="B210" s="84" t="s">
        <v>2006</v>
      </c>
      <c r="C210" s="84">
        <v>3</v>
      </c>
      <c r="D210" s="122">
        <v>0.002078233842224006</v>
      </c>
      <c r="E210" s="122">
        <v>2.1077453645978244</v>
      </c>
      <c r="F210" s="84" t="s">
        <v>2815</v>
      </c>
      <c r="G210" s="84" t="b">
        <v>0</v>
      </c>
      <c r="H210" s="84" t="b">
        <v>0</v>
      </c>
      <c r="I210" s="84" t="b">
        <v>0</v>
      </c>
      <c r="J210" s="84" t="b">
        <v>0</v>
      </c>
      <c r="K210" s="84" t="b">
        <v>0</v>
      </c>
      <c r="L210" s="84" t="b">
        <v>0</v>
      </c>
    </row>
    <row r="211" spans="1:12" ht="15">
      <c r="A211" s="84" t="s">
        <v>2006</v>
      </c>
      <c r="B211" s="84" t="s">
        <v>1975</v>
      </c>
      <c r="C211" s="84">
        <v>3</v>
      </c>
      <c r="D211" s="122">
        <v>0.002078233842224006</v>
      </c>
      <c r="E211" s="122">
        <v>2.6083477151670094</v>
      </c>
      <c r="F211" s="84" t="s">
        <v>2815</v>
      </c>
      <c r="G211" s="84" t="b">
        <v>0</v>
      </c>
      <c r="H211" s="84" t="b">
        <v>0</v>
      </c>
      <c r="I211" s="84" t="b">
        <v>0</v>
      </c>
      <c r="J211" s="84" t="b">
        <v>0</v>
      </c>
      <c r="K211" s="84" t="b">
        <v>0</v>
      </c>
      <c r="L211" s="84" t="b">
        <v>0</v>
      </c>
    </row>
    <row r="212" spans="1:12" ht="15">
      <c r="A212" s="84" t="s">
        <v>1975</v>
      </c>
      <c r="B212" s="84" t="s">
        <v>2628</v>
      </c>
      <c r="C212" s="84">
        <v>3</v>
      </c>
      <c r="D212" s="122">
        <v>0.002078233842224006</v>
      </c>
      <c r="E212" s="122">
        <v>2.6083477151670094</v>
      </c>
      <c r="F212" s="84" t="s">
        <v>2815</v>
      </c>
      <c r="G212" s="84" t="b">
        <v>0</v>
      </c>
      <c r="H212" s="84" t="b">
        <v>0</v>
      </c>
      <c r="I212" s="84" t="b">
        <v>0</v>
      </c>
      <c r="J212" s="84" t="b">
        <v>0</v>
      </c>
      <c r="K212" s="84" t="b">
        <v>0</v>
      </c>
      <c r="L212" s="84" t="b">
        <v>0</v>
      </c>
    </row>
    <row r="213" spans="1:12" ht="15">
      <c r="A213" s="84" t="s">
        <v>2628</v>
      </c>
      <c r="B213" s="84" t="s">
        <v>2087</v>
      </c>
      <c r="C213" s="84">
        <v>3</v>
      </c>
      <c r="D213" s="122">
        <v>0.002078233842224006</v>
      </c>
      <c r="E213" s="122">
        <v>2.240370929872415</v>
      </c>
      <c r="F213" s="84" t="s">
        <v>2815</v>
      </c>
      <c r="G213" s="84" t="b">
        <v>0</v>
      </c>
      <c r="H213" s="84" t="b">
        <v>0</v>
      </c>
      <c r="I213" s="84" t="b">
        <v>0</v>
      </c>
      <c r="J213" s="84" t="b">
        <v>0</v>
      </c>
      <c r="K213" s="84" t="b">
        <v>0</v>
      </c>
      <c r="L213" s="84" t="b">
        <v>0</v>
      </c>
    </row>
    <row r="214" spans="1:12" ht="15">
      <c r="A214" s="84" t="s">
        <v>2087</v>
      </c>
      <c r="B214" s="84" t="s">
        <v>2629</v>
      </c>
      <c r="C214" s="84">
        <v>3</v>
      </c>
      <c r="D214" s="122">
        <v>0.002078233842224006</v>
      </c>
      <c r="E214" s="122">
        <v>2.307317719503028</v>
      </c>
      <c r="F214" s="84" t="s">
        <v>2815</v>
      </c>
      <c r="G214" s="84" t="b">
        <v>0</v>
      </c>
      <c r="H214" s="84" t="b">
        <v>0</v>
      </c>
      <c r="I214" s="84" t="b">
        <v>0</v>
      </c>
      <c r="J214" s="84" t="b">
        <v>0</v>
      </c>
      <c r="K214" s="84" t="b">
        <v>0</v>
      </c>
      <c r="L214" s="84" t="b">
        <v>0</v>
      </c>
    </row>
    <row r="215" spans="1:12" ht="15">
      <c r="A215" s="84" t="s">
        <v>2629</v>
      </c>
      <c r="B215" s="84" t="s">
        <v>2630</v>
      </c>
      <c r="C215" s="84">
        <v>3</v>
      </c>
      <c r="D215" s="122">
        <v>0.002078233842224006</v>
      </c>
      <c r="E215" s="122">
        <v>2.9093777108309906</v>
      </c>
      <c r="F215" s="84" t="s">
        <v>2815</v>
      </c>
      <c r="G215" s="84" t="b">
        <v>0</v>
      </c>
      <c r="H215" s="84" t="b">
        <v>0</v>
      </c>
      <c r="I215" s="84" t="b">
        <v>0</v>
      </c>
      <c r="J215" s="84" t="b">
        <v>0</v>
      </c>
      <c r="K215" s="84" t="b">
        <v>0</v>
      </c>
      <c r="L215" s="84" t="b">
        <v>0</v>
      </c>
    </row>
    <row r="216" spans="1:12" ht="15">
      <c r="A216" s="84" t="s">
        <v>229</v>
      </c>
      <c r="B216" s="84" t="s">
        <v>637</v>
      </c>
      <c r="C216" s="84">
        <v>3</v>
      </c>
      <c r="D216" s="122">
        <v>0.002078233842224006</v>
      </c>
      <c r="E216" s="122">
        <v>1.0712285307720617</v>
      </c>
      <c r="F216" s="84" t="s">
        <v>2815</v>
      </c>
      <c r="G216" s="84" t="b">
        <v>0</v>
      </c>
      <c r="H216" s="84" t="b">
        <v>0</v>
      </c>
      <c r="I216" s="84" t="b">
        <v>0</v>
      </c>
      <c r="J216" s="84" t="b">
        <v>0</v>
      </c>
      <c r="K216" s="84" t="b">
        <v>0</v>
      </c>
      <c r="L216" s="84" t="b">
        <v>0</v>
      </c>
    </row>
    <row r="217" spans="1:12" ht="15">
      <c r="A217" s="84" t="s">
        <v>1996</v>
      </c>
      <c r="B217" s="84" t="s">
        <v>1997</v>
      </c>
      <c r="C217" s="84">
        <v>3</v>
      </c>
      <c r="D217" s="122">
        <v>0.002078233842224006</v>
      </c>
      <c r="E217" s="122">
        <v>2.6875289612146345</v>
      </c>
      <c r="F217" s="84" t="s">
        <v>2815</v>
      </c>
      <c r="G217" s="84" t="b">
        <v>0</v>
      </c>
      <c r="H217" s="84" t="b">
        <v>0</v>
      </c>
      <c r="I217" s="84" t="b">
        <v>0</v>
      </c>
      <c r="J217" s="84" t="b">
        <v>0</v>
      </c>
      <c r="K217" s="84" t="b">
        <v>0</v>
      </c>
      <c r="L217" s="84" t="b">
        <v>0</v>
      </c>
    </row>
    <row r="218" spans="1:12" ht="15">
      <c r="A218" s="84" t="s">
        <v>1973</v>
      </c>
      <c r="B218" s="84" t="s">
        <v>645</v>
      </c>
      <c r="C218" s="84">
        <v>3</v>
      </c>
      <c r="D218" s="122">
        <v>0.002078233842224006</v>
      </c>
      <c r="E218" s="122">
        <v>0.7577695458851721</v>
      </c>
      <c r="F218" s="84" t="s">
        <v>2815</v>
      </c>
      <c r="G218" s="84" t="b">
        <v>0</v>
      </c>
      <c r="H218" s="84" t="b">
        <v>0</v>
      </c>
      <c r="I218" s="84" t="b">
        <v>0</v>
      </c>
      <c r="J218" s="84" t="b">
        <v>0</v>
      </c>
      <c r="K218" s="84" t="b">
        <v>0</v>
      </c>
      <c r="L218" s="84" t="b">
        <v>0</v>
      </c>
    </row>
    <row r="219" spans="1:12" ht="15">
      <c r="A219" s="84" t="s">
        <v>2046</v>
      </c>
      <c r="B219" s="84" t="s">
        <v>2561</v>
      </c>
      <c r="C219" s="84">
        <v>3</v>
      </c>
      <c r="D219" s="122">
        <v>0.002078233842224006</v>
      </c>
      <c r="E219" s="122">
        <v>1.545556885307554</v>
      </c>
      <c r="F219" s="84" t="s">
        <v>2815</v>
      </c>
      <c r="G219" s="84" t="b">
        <v>0</v>
      </c>
      <c r="H219" s="84" t="b">
        <v>0</v>
      </c>
      <c r="I219" s="84" t="b">
        <v>0</v>
      </c>
      <c r="J219" s="84" t="b">
        <v>0</v>
      </c>
      <c r="K219" s="84" t="b">
        <v>0</v>
      </c>
      <c r="L219" s="84" t="b">
        <v>0</v>
      </c>
    </row>
    <row r="220" spans="1:12" ht="15">
      <c r="A220" s="84" t="s">
        <v>2561</v>
      </c>
      <c r="B220" s="84" t="s">
        <v>1979</v>
      </c>
      <c r="C220" s="84">
        <v>3</v>
      </c>
      <c r="D220" s="122">
        <v>0.002078233842224006</v>
      </c>
      <c r="E220" s="122">
        <v>2.5414009255363963</v>
      </c>
      <c r="F220" s="84" t="s">
        <v>2815</v>
      </c>
      <c r="G220" s="84" t="b">
        <v>0</v>
      </c>
      <c r="H220" s="84" t="b">
        <v>0</v>
      </c>
      <c r="I220" s="84" t="b">
        <v>0</v>
      </c>
      <c r="J220" s="84" t="b">
        <v>0</v>
      </c>
      <c r="K220" s="84" t="b">
        <v>0</v>
      </c>
      <c r="L220" s="84" t="b">
        <v>0</v>
      </c>
    </row>
    <row r="221" spans="1:12" ht="15">
      <c r="A221" s="84" t="s">
        <v>1979</v>
      </c>
      <c r="B221" s="84" t="s">
        <v>2631</v>
      </c>
      <c r="C221" s="84">
        <v>3</v>
      </c>
      <c r="D221" s="122">
        <v>0.002078233842224006</v>
      </c>
      <c r="E221" s="122">
        <v>2.5414009255363963</v>
      </c>
      <c r="F221" s="84" t="s">
        <v>2815</v>
      </c>
      <c r="G221" s="84" t="b">
        <v>0</v>
      </c>
      <c r="H221" s="84" t="b">
        <v>0</v>
      </c>
      <c r="I221" s="84" t="b">
        <v>0</v>
      </c>
      <c r="J221" s="84" t="b">
        <v>0</v>
      </c>
      <c r="K221" s="84" t="b">
        <v>0</v>
      </c>
      <c r="L221" s="84" t="b">
        <v>0</v>
      </c>
    </row>
    <row r="222" spans="1:12" ht="15">
      <c r="A222" s="84" t="s">
        <v>637</v>
      </c>
      <c r="B222" s="84" t="s">
        <v>2562</v>
      </c>
      <c r="C222" s="84">
        <v>3</v>
      </c>
      <c r="D222" s="122">
        <v>0.002078233842224006</v>
      </c>
      <c r="E222" s="122">
        <v>1.2281364734554034</v>
      </c>
      <c r="F222" s="84" t="s">
        <v>2815</v>
      </c>
      <c r="G222" s="84" t="b">
        <v>0</v>
      </c>
      <c r="H222" s="84" t="b">
        <v>0</v>
      </c>
      <c r="I222" s="84" t="b">
        <v>0</v>
      </c>
      <c r="J222" s="84" t="b">
        <v>0</v>
      </c>
      <c r="K222" s="84" t="b">
        <v>0</v>
      </c>
      <c r="L222" s="84" t="b">
        <v>0</v>
      </c>
    </row>
    <row r="223" spans="1:12" ht="15">
      <c r="A223" s="84" t="s">
        <v>2562</v>
      </c>
      <c r="B223" s="84" t="s">
        <v>2632</v>
      </c>
      <c r="C223" s="84">
        <v>3</v>
      </c>
      <c r="D223" s="122">
        <v>0.002078233842224006</v>
      </c>
      <c r="E223" s="122">
        <v>2.7844389742226907</v>
      </c>
      <c r="F223" s="84" t="s">
        <v>2815</v>
      </c>
      <c r="G223" s="84" t="b">
        <v>0</v>
      </c>
      <c r="H223" s="84" t="b">
        <v>0</v>
      </c>
      <c r="I223" s="84" t="b">
        <v>0</v>
      </c>
      <c r="J223" s="84" t="b">
        <v>0</v>
      </c>
      <c r="K223" s="84" t="b">
        <v>0</v>
      </c>
      <c r="L223" s="84" t="b">
        <v>0</v>
      </c>
    </row>
    <row r="224" spans="1:12" ht="15">
      <c r="A224" s="84" t="s">
        <v>2632</v>
      </c>
      <c r="B224" s="84" t="s">
        <v>2046</v>
      </c>
      <c r="C224" s="84">
        <v>3</v>
      </c>
      <c r="D224" s="122">
        <v>0.002078233842224006</v>
      </c>
      <c r="E224" s="122">
        <v>1.6789287894527167</v>
      </c>
      <c r="F224" s="84" t="s">
        <v>2815</v>
      </c>
      <c r="G224" s="84" t="b">
        <v>0</v>
      </c>
      <c r="H224" s="84" t="b">
        <v>0</v>
      </c>
      <c r="I224" s="84" t="b">
        <v>0</v>
      </c>
      <c r="J224" s="84" t="b">
        <v>0</v>
      </c>
      <c r="K224" s="84" t="b">
        <v>0</v>
      </c>
      <c r="L224" s="84" t="b">
        <v>0</v>
      </c>
    </row>
    <row r="225" spans="1:12" ht="15">
      <c r="A225" s="84" t="s">
        <v>2633</v>
      </c>
      <c r="B225" s="84" t="s">
        <v>2513</v>
      </c>
      <c r="C225" s="84">
        <v>3</v>
      </c>
      <c r="D225" s="122">
        <v>0.002078233842224006</v>
      </c>
      <c r="E225" s="122">
        <v>2.6875289612146345</v>
      </c>
      <c r="F225" s="84" t="s">
        <v>2815</v>
      </c>
      <c r="G225" s="84" t="b">
        <v>0</v>
      </c>
      <c r="H225" s="84" t="b">
        <v>0</v>
      </c>
      <c r="I225" s="84" t="b">
        <v>0</v>
      </c>
      <c r="J225" s="84" t="b">
        <v>0</v>
      </c>
      <c r="K225" s="84" t="b">
        <v>0</v>
      </c>
      <c r="L225" s="84" t="b">
        <v>0</v>
      </c>
    </row>
    <row r="226" spans="1:12" ht="15">
      <c r="A226" s="84" t="s">
        <v>2065</v>
      </c>
      <c r="B226" s="84" t="s">
        <v>2557</v>
      </c>
      <c r="C226" s="84">
        <v>3</v>
      </c>
      <c r="D226" s="122">
        <v>0.002078233842224006</v>
      </c>
      <c r="E226" s="122">
        <v>1.8636202202703156</v>
      </c>
      <c r="F226" s="84" t="s">
        <v>2815</v>
      </c>
      <c r="G226" s="84" t="b">
        <v>0</v>
      </c>
      <c r="H226" s="84" t="b">
        <v>0</v>
      </c>
      <c r="I226" s="84" t="b">
        <v>0</v>
      </c>
      <c r="J226" s="84" t="b">
        <v>0</v>
      </c>
      <c r="K226" s="84" t="b">
        <v>0</v>
      </c>
      <c r="L226" s="84" t="b">
        <v>0</v>
      </c>
    </row>
    <row r="227" spans="1:12" ht="15">
      <c r="A227" s="84" t="s">
        <v>2064</v>
      </c>
      <c r="B227" s="84" t="s">
        <v>1973</v>
      </c>
      <c r="C227" s="84">
        <v>3</v>
      </c>
      <c r="D227" s="122">
        <v>0.002078233842224006</v>
      </c>
      <c r="E227" s="122">
        <v>0.897478487531283</v>
      </c>
      <c r="F227" s="84" t="s">
        <v>2815</v>
      </c>
      <c r="G227" s="84" t="b">
        <v>1</v>
      </c>
      <c r="H227" s="84" t="b">
        <v>0</v>
      </c>
      <c r="I227" s="84" t="b">
        <v>0</v>
      </c>
      <c r="J227" s="84" t="b">
        <v>0</v>
      </c>
      <c r="K227" s="84" t="b">
        <v>0</v>
      </c>
      <c r="L227" s="84" t="b">
        <v>0</v>
      </c>
    </row>
    <row r="228" spans="1:12" ht="15">
      <c r="A228" s="84" t="s">
        <v>1973</v>
      </c>
      <c r="B228" s="84" t="s">
        <v>2063</v>
      </c>
      <c r="C228" s="84">
        <v>3</v>
      </c>
      <c r="D228" s="122">
        <v>0.002078233842224006</v>
      </c>
      <c r="E228" s="122">
        <v>0.9698584582123723</v>
      </c>
      <c r="F228" s="84" t="s">
        <v>2815</v>
      </c>
      <c r="G228" s="84" t="b">
        <v>0</v>
      </c>
      <c r="H228" s="84" t="b">
        <v>0</v>
      </c>
      <c r="I228" s="84" t="b">
        <v>0</v>
      </c>
      <c r="J228" s="84" t="b">
        <v>0</v>
      </c>
      <c r="K228" s="84" t="b">
        <v>0</v>
      </c>
      <c r="L228" s="84" t="b">
        <v>0</v>
      </c>
    </row>
    <row r="229" spans="1:12" ht="15">
      <c r="A229" s="84" t="s">
        <v>2081</v>
      </c>
      <c r="B229" s="84" t="s">
        <v>2011</v>
      </c>
      <c r="C229" s="84">
        <v>3</v>
      </c>
      <c r="D229" s="122">
        <v>0.002078233842224006</v>
      </c>
      <c r="E229" s="122">
        <v>2.3451062803924283</v>
      </c>
      <c r="F229" s="84" t="s">
        <v>2815</v>
      </c>
      <c r="G229" s="84" t="b">
        <v>0</v>
      </c>
      <c r="H229" s="84" t="b">
        <v>0</v>
      </c>
      <c r="I229" s="84" t="b">
        <v>0</v>
      </c>
      <c r="J229" s="84" t="b">
        <v>0</v>
      </c>
      <c r="K229" s="84" t="b">
        <v>0</v>
      </c>
      <c r="L229" s="84" t="b">
        <v>0</v>
      </c>
    </row>
    <row r="230" spans="1:12" ht="15">
      <c r="A230" s="84" t="s">
        <v>637</v>
      </c>
      <c r="B230" s="84" t="s">
        <v>1981</v>
      </c>
      <c r="C230" s="84">
        <v>3</v>
      </c>
      <c r="D230" s="122">
        <v>0.002078233842224006</v>
      </c>
      <c r="E230" s="122">
        <v>1.3530752100637033</v>
      </c>
      <c r="F230" s="84" t="s">
        <v>2815</v>
      </c>
      <c r="G230" s="84" t="b">
        <v>0</v>
      </c>
      <c r="H230" s="84" t="b">
        <v>0</v>
      </c>
      <c r="I230" s="84" t="b">
        <v>0</v>
      </c>
      <c r="J230" s="84" t="b">
        <v>0</v>
      </c>
      <c r="K230" s="84" t="b">
        <v>0</v>
      </c>
      <c r="L230" s="84" t="b">
        <v>0</v>
      </c>
    </row>
    <row r="231" spans="1:12" ht="15">
      <c r="A231" s="84" t="s">
        <v>645</v>
      </c>
      <c r="B231" s="84" t="s">
        <v>637</v>
      </c>
      <c r="C231" s="84">
        <v>3</v>
      </c>
      <c r="D231" s="122">
        <v>0.002078233842224006</v>
      </c>
      <c r="E231" s="122">
        <v>0.19616726738036167</v>
      </c>
      <c r="F231" s="84" t="s">
        <v>2815</v>
      </c>
      <c r="G231" s="84" t="b">
        <v>0</v>
      </c>
      <c r="H231" s="84" t="b">
        <v>0</v>
      </c>
      <c r="I231" s="84" t="b">
        <v>0</v>
      </c>
      <c r="J231" s="84" t="b">
        <v>0</v>
      </c>
      <c r="K231" s="84" t="b">
        <v>0</v>
      </c>
      <c r="L231" s="84" t="b">
        <v>0</v>
      </c>
    </row>
    <row r="232" spans="1:12" ht="15">
      <c r="A232" s="84" t="s">
        <v>2082</v>
      </c>
      <c r="B232" s="84" t="s">
        <v>2083</v>
      </c>
      <c r="C232" s="84">
        <v>3</v>
      </c>
      <c r="D232" s="122">
        <v>0.002078233842224006</v>
      </c>
      <c r="E232" s="122">
        <v>2.7844389742226907</v>
      </c>
      <c r="F232" s="84" t="s">
        <v>2815</v>
      </c>
      <c r="G232" s="84" t="b">
        <v>1</v>
      </c>
      <c r="H232" s="84" t="b">
        <v>0</v>
      </c>
      <c r="I232" s="84" t="b">
        <v>0</v>
      </c>
      <c r="J232" s="84" t="b">
        <v>0</v>
      </c>
      <c r="K232" s="84" t="b">
        <v>0</v>
      </c>
      <c r="L232" s="84" t="b">
        <v>0</v>
      </c>
    </row>
    <row r="233" spans="1:12" ht="15">
      <c r="A233" s="84" t="s">
        <v>2083</v>
      </c>
      <c r="B233" s="84" t="s">
        <v>2080</v>
      </c>
      <c r="C233" s="84">
        <v>3</v>
      </c>
      <c r="D233" s="122">
        <v>0.002078233842224006</v>
      </c>
      <c r="E233" s="122">
        <v>2.7844389742226907</v>
      </c>
      <c r="F233" s="84" t="s">
        <v>2815</v>
      </c>
      <c r="G233" s="84" t="b">
        <v>0</v>
      </c>
      <c r="H233" s="84" t="b">
        <v>0</v>
      </c>
      <c r="I233" s="84" t="b">
        <v>0</v>
      </c>
      <c r="J233" s="84" t="b">
        <v>0</v>
      </c>
      <c r="K233" s="84" t="b">
        <v>0</v>
      </c>
      <c r="L233" s="84" t="b">
        <v>0</v>
      </c>
    </row>
    <row r="234" spans="1:12" ht="15">
      <c r="A234" s="84" t="s">
        <v>2080</v>
      </c>
      <c r="B234" s="84" t="s">
        <v>2084</v>
      </c>
      <c r="C234" s="84">
        <v>3</v>
      </c>
      <c r="D234" s="122">
        <v>0.002078233842224006</v>
      </c>
      <c r="E234" s="122">
        <v>2.7844389742226907</v>
      </c>
      <c r="F234" s="84" t="s">
        <v>2815</v>
      </c>
      <c r="G234" s="84" t="b">
        <v>0</v>
      </c>
      <c r="H234" s="84" t="b">
        <v>0</v>
      </c>
      <c r="I234" s="84" t="b">
        <v>0</v>
      </c>
      <c r="J234" s="84" t="b">
        <v>0</v>
      </c>
      <c r="K234" s="84" t="b">
        <v>0</v>
      </c>
      <c r="L234" s="84" t="b">
        <v>0</v>
      </c>
    </row>
    <row r="235" spans="1:12" ht="15">
      <c r="A235" s="84" t="s">
        <v>2085</v>
      </c>
      <c r="B235" s="84" t="s">
        <v>2086</v>
      </c>
      <c r="C235" s="84">
        <v>3</v>
      </c>
      <c r="D235" s="122">
        <v>0.002078233842224006</v>
      </c>
      <c r="E235" s="122">
        <v>2.7844389742226907</v>
      </c>
      <c r="F235" s="84" t="s">
        <v>2815</v>
      </c>
      <c r="G235" s="84" t="b">
        <v>0</v>
      </c>
      <c r="H235" s="84" t="b">
        <v>0</v>
      </c>
      <c r="I235" s="84" t="b">
        <v>0</v>
      </c>
      <c r="J235" s="84" t="b">
        <v>0</v>
      </c>
      <c r="K235" s="84" t="b">
        <v>0</v>
      </c>
      <c r="L235" s="84" t="b">
        <v>0</v>
      </c>
    </row>
    <row r="236" spans="1:12" ht="15">
      <c r="A236" s="84" t="s">
        <v>2086</v>
      </c>
      <c r="B236" s="84" t="s">
        <v>2011</v>
      </c>
      <c r="C236" s="84">
        <v>3</v>
      </c>
      <c r="D236" s="122">
        <v>0.002078233842224006</v>
      </c>
      <c r="E236" s="122">
        <v>2.3451062803924283</v>
      </c>
      <c r="F236" s="84" t="s">
        <v>2815</v>
      </c>
      <c r="G236" s="84" t="b">
        <v>0</v>
      </c>
      <c r="H236" s="84" t="b">
        <v>0</v>
      </c>
      <c r="I236" s="84" t="b">
        <v>0</v>
      </c>
      <c r="J236" s="84" t="b">
        <v>0</v>
      </c>
      <c r="K236" s="84" t="b">
        <v>0</v>
      </c>
      <c r="L236" s="84" t="b">
        <v>0</v>
      </c>
    </row>
    <row r="237" spans="1:12" ht="15">
      <c r="A237" s="84" t="s">
        <v>2011</v>
      </c>
      <c r="B237" s="84" t="s">
        <v>2087</v>
      </c>
      <c r="C237" s="84">
        <v>3</v>
      </c>
      <c r="D237" s="122">
        <v>0.002078233842224006</v>
      </c>
      <c r="E237" s="122">
        <v>1.6760994994338525</v>
      </c>
      <c r="F237" s="84" t="s">
        <v>2815</v>
      </c>
      <c r="G237" s="84" t="b">
        <v>0</v>
      </c>
      <c r="H237" s="84" t="b">
        <v>0</v>
      </c>
      <c r="I237" s="84" t="b">
        <v>0</v>
      </c>
      <c r="J237" s="84" t="b">
        <v>0</v>
      </c>
      <c r="K237" s="84" t="b">
        <v>0</v>
      </c>
      <c r="L237" s="84" t="b">
        <v>0</v>
      </c>
    </row>
    <row r="238" spans="1:12" ht="15">
      <c r="A238" s="84" t="s">
        <v>2087</v>
      </c>
      <c r="B238" s="84" t="s">
        <v>2637</v>
      </c>
      <c r="C238" s="84">
        <v>3</v>
      </c>
      <c r="D238" s="122">
        <v>0.002078233842224006</v>
      </c>
      <c r="E238" s="122">
        <v>2.307317719503028</v>
      </c>
      <c r="F238" s="84" t="s">
        <v>2815</v>
      </c>
      <c r="G238" s="84" t="b">
        <v>0</v>
      </c>
      <c r="H238" s="84" t="b">
        <v>0</v>
      </c>
      <c r="I238" s="84" t="b">
        <v>0</v>
      </c>
      <c r="J238" s="84" t="b">
        <v>0</v>
      </c>
      <c r="K238" s="84" t="b">
        <v>0</v>
      </c>
      <c r="L238" s="84" t="b">
        <v>0</v>
      </c>
    </row>
    <row r="239" spans="1:12" ht="15">
      <c r="A239" s="84" t="s">
        <v>2046</v>
      </c>
      <c r="B239" s="84" t="s">
        <v>299</v>
      </c>
      <c r="C239" s="84">
        <v>2</v>
      </c>
      <c r="D239" s="122">
        <v>0.0015190941287985644</v>
      </c>
      <c r="E239" s="122">
        <v>1.670495621915854</v>
      </c>
      <c r="F239" s="84" t="s">
        <v>2815</v>
      </c>
      <c r="G239" s="84" t="b">
        <v>0</v>
      </c>
      <c r="H239" s="84" t="b">
        <v>0</v>
      </c>
      <c r="I239" s="84" t="b">
        <v>0</v>
      </c>
      <c r="J239" s="84" t="b">
        <v>0</v>
      </c>
      <c r="K239" s="84" t="b">
        <v>0</v>
      </c>
      <c r="L239" s="84" t="b">
        <v>0</v>
      </c>
    </row>
    <row r="240" spans="1:12" ht="15">
      <c r="A240" s="84" t="s">
        <v>2046</v>
      </c>
      <c r="B240" s="84" t="s">
        <v>298</v>
      </c>
      <c r="C240" s="84">
        <v>2</v>
      </c>
      <c r="D240" s="122">
        <v>0.0015190941287985644</v>
      </c>
      <c r="E240" s="122">
        <v>1.670495621915854</v>
      </c>
      <c r="F240" s="84" t="s">
        <v>2815</v>
      </c>
      <c r="G240" s="84" t="b">
        <v>0</v>
      </c>
      <c r="H240" s="84" t="b">
        <v>0</v>
      </c>
      <c r="I240" s="84" t="b">
        <v>0</v>
      </c>
      <c r="J240" s="84" t="b">
        <v>0</v>
      </c>
      <c r="K240" s="84" t="b">
        <v>0</v>
      </c>
      <c r="L240" s="84" t="b">
        <v>0</v>
      </c>
    </row>
    <row r="241" spans="1:12" ht="15">
      <c r="A241" s="84" t="s">
        <v>298</v>
      </c>
      <c r="B241" s="84" t="s">
        <v>2638</v>
      </c>
      <c r="C241" s="84">
        <v>2</v>
      </c>
      <c r="D241" s="122">
        <v>0.0015190941287985644</v>
      </c>
      <c r="E241" s="122">
        <v>3.085468969886672</v>
      </c>
      <c r="F241" s="84" t="s">
        <v>2815</v>
      </c>
      <c r="G241" s="84" t="b">
        <v>0</v>
      </c>
      <c r="H241" s="84" t="b">
        <v>0</v>
      </c>
      <c r="I241" s="84" t="b">
        <v>0</v>
      </c>
      <c r="J241" s="84" t="b">
        <v>0</v>
      </c>
      <c r="K241" s="84" t="b">
        <v>0</v>
      </c>
      <c r="L241" s="84" t="b">
        <v>0</v>
      </c>
    </row>
    <row r="242" spans="1:12" ht="15">
      <c r="A242" s="84" t="s">
        <v>2638</v>
      </c>
      <c r="B242" s="84" t="s">
        <v>2639</v>
      </c>
      <c r="C242" s="84">
        <v>2</v>
      </c>
      <c r="D242" s="122">
        <v>0.0015190941287985644</v>
      </c>
      <c r="E242" s="122">
        <v>3.085468969886672</v>
      </c>
      <c r="F242" s="84" t="s">
        <v>2815</v>
      </c>
      <c r="G242" s="84" t="b">
        <v>0</v>
      </c>
      <c r="H242" s="84" t="b">
        <v>0</v>
      </c>
      <c r="I242" s="84" t="b">
        <v>0</v>
      </c>
      <c r="J242" s="84" t="b">
        <v>0</v>
      </c>
      <c r="K242" s="84" t="b">
        <v>0</v>
      </c>
      <c r="L242" s="84" t="b">
        <v>0</v>
      </c>
    </row>
    <row r="243" spans="1:12" ht="15">
      <c r="A243" s="84" t="s">
        <v>2639</v>
      </c>
      <c r="B243" s="84" t="s">
        <v>2640</v>
      </c>
      <c r="C243" s="84">
        <v>2</v>
      </c>
      <c r="D243" s="122">
        <v>0.0015190941287985644</v>
      </c>
      <c r="E243" s="122">
        <v>3.085468969886672</v>
      </c>
      <c r="F243" s="84" t="s">
        <v>2815</v>
      </c>
      <c r="G243" s="84" t="b">
        <v>0</v>
      </c>
      <c r="H243" s="84" t="b">
        <v>0</v>
      </c>
      <c r="I243" s="84" t="b">
        <v>0</v>
      </c>
      <c r="J243" s="84" t="b">
        <v>0</v>
      </c>
      <c r="K243" s="84" t="b">
        <v>0</v>
      </c>
      <c r="L243" s="84" t="b">
        <v>0</v>
      </c>
    </row>
    <row r="244" spans="1:12" ht="15">
      <c r="A244" s="84" t="s">
        <v>637</v>
      </c>
      <c r="B244" s="84" t="s">
        <v>2641</v>
      </c>
      <c r="C244" s="84">
        <v>2</v>
      </c>
      <c r="D244" s="122">
        <v>0.0015190941287985644</v>
      </c>
      <c r="E244" s="122">
        <v>1.3530752100637033</v>
      </c>
      <c r="F244" s="84" t="s">
        <v>2815</v>
      </c>
      <c r="G244" s="84" t="b">
        <v>0</v>
      </c>
      <c r="H244" s="84" t="b">
        <v>0</v>
      </c>
      <c r="I244" s="84" t="b">
        <v>0</v>
      </c>
      <c r="J244" s="84" t="b">
        <v>0</v>
      </c>
      <c r="K244" s="84" t="b">
        <v>0</v>
      </c>
      <c r="L244" s="84" t="b">
        <v>0</v>
      </c>
    </row>
    <row r="245" spans="1:12" ht="15">
      <c r="A245" s="84" t="s">
        <v>2641</v>
      </c>
      <c r="B245" s="84" t="s">
        <v>2046</v>
      </c>
      <c r="C245" s="84">
        <v>2</v>
      </c>
      <c r="D245" s="122">
        <v>0.0015190941287985644</v>
      </c>
      <c r="E245" s="122">
        <v>1.6789287894527167</v>
      </c>
      <c r="F245" s="84" t="s">
        <v>2815</v>
      </c>
      <c r="G245" s="84" t="b">
        <v>0</v>
      </c>
      <c r="H245" s="84" t="b">
        <v>0</v>
      </c>
      <c r="I245" s="84" t="b">
        <v>0</v>
      </c>
      <c r="J245" s="84" t="b">
        <v>0</v>
      </c>
      <c r="K245" s="84" t="b">
        <v>0</v>
      </c>
      <c r="L245" s="84" t="b">
        <v>0</v>
      </c>
    </row>
    <row r="246" spans="1:12" ht="15">
      <c r="A246" s="84" t="s">
        <v>2466</v>
      </c>
      <c r="B246" s="84" t="s">
        <v>2525</v>
      </c>
      <c r="C246" s="84">
        <v>2</v>
      </c>
      <c r="D246" s="122">
        <v>0.0015190941287985644</v>
      </c>
      <c r="E246" s="122">
        <v>2.0062877238390473</v>
      </c>
      <c r="F246" s="84" t="s">
        <v>2815</v>
      </c>
      <c r="G246" s="84" t="b">
        <v>0</v>
      </c>
      <c r="H246" s="84" t="b">
        <v>0</v>
      </c>
      <c r="I246" s="84" t="b">
        <v>0</v>
      </c>
      <c r="J246" s="84" t="b">
        <v>0</v>
      </c>
      <c r="K246" s="84" t="b">
        <v>0</v>
      </c>
      <c r="L246" s="84" t="b">
        <v>0</v>
      </c>
    </row>
    <row r="247" spans="1:12" ht="15">
      <c r="A247" s="84" t="s">
        <v>2525</v>
      </c>
      <c r="B247" s="84" t="s">
        <v>2526</v>
      </c>
      <c r="C247" s="84">
        <v>2</v>
      </c>
      <c r="D247" s="122">
        <v>0.0015190941287985644</v>
      </c>
      <c r="E247" s="122">
        <v>2.4834089785587095</v>
      </c>
      <c r="F247" s="84" t="s">
        <v>2815</v>
      </c>
      <c r="G247" s="84" t="b">
        <v>0</v>
      </c>
      <c r="H247" s="84" t="b">
        <v>0</v>
      </c>
      <c r="I247" s="84" t="b">
        <v>0</v>
      </c>
      <c r="J247" s="84" t="b">
        <v>0</v>
      </c>
      <c r="K247" s="84" t="b">
        <v>0</v>
      </c>
      <c r="L247" s="84" t="b">
        <v>0</v>
      </c>
    </row>
    <row r="248" spans="1:12" ht="15">
      <c r="A248" s="84" t="s">
        <v>2643</v>
      </c>
      <c r="B248" s="84" t="s">
        <v>2568</v>
      </c>
      <c r="C248" s="84">
        <v>2</v>
      </c>
      <c r="D248" s="122">
        <v>0.0015190941287985644</v>
      </c>
      <c r="E248" s="122">
        <v>2.9093777108309906</v>
      </c>
      <c r="F248" s="84" t="s">
        <v>2815</v>
      </c>
      <c r="G248" s="84" t="b">
        <v>0</v>
      </c>
      <c r="H248" s="84" t="b">
        <v>0</v>
      </c>
      <c r="I248" s="84" t="b">
        <v>0</v>
      </c>
      <c r="J248" s="84" t="b">
        <v>0</v>
      </c>
      <c r="K248" s="84" t="b">
        <v>0</v>
      </c>
      <c r="L248" s="84" t="b">
        <v>0</v>
      </c>
    </row>
    <row r="249" spans="1:12" ht="15">
      <c r="A249" s="84" t="s">
        <v>2568</v>
      </c>
      <c r="B249" s="84" t="s">
        <v>2644</v>
      </c>
      <c r="C249" s="84">
        <v>2</v>
      </c>
      <c r="D249" s="122">
        <v>0.0015190941287985644</v>
      </c>
      <c r="E249" s="122">
        <v>2.9093777108309906</v>
      </c>
      <c r="F249" s="84" t="s">
        <v>2815</v>
      </c>
      <c r="G249" s="84" t="b">
        <v>0</v>
      </c>
      <c r="H249" s="84" t="b">
        <v>0</v>
      </c>
      <c r="I249" s="84" t="b">
        <v>0</v>
      </c>
      <c r="J249" s="84" t="b">
        <v>1</v>
      </c>
      <c r="K249" s="84" t="b">
        <v>0</v>
      </c>
      <c r="L249" s="84" t="b">
        <v>0</v>
      </c>
    </row>
    <row r="250" spans="1:12" ht="15">
      <c r="A250" s="84" t="s">
        <v>2644</v>
      </c>
      <c r="B250" s="84" t="s">
        <v>672</v>
      </c>
      <c r="C250" s="84">
        <v>2</v>
      </c>
      <c r="D250" s="122">
        <v>0.0015190941287985644</v>
      </c>
      <c r="E250" s="122">
        <v>2.7844389742226907</v>
      </c>
      <c r="F250" s="84" t="s">
        <v>2815</v>
      </c>
      <c r="G250" s="84" t="b">
        <v>1</v>
      </c>
      <c r="H250" s="84" t="b">
        <v>0</v>
      </c>
      <c r="I250" s="84" t="b">
        <v>0</v>
      </c>
      <c r="J250" s="84" t="b">
        <v>0</v>
      </c>
      <c r="K250" s="84" t="b">
        <v>0</v>
      </c>
      <c r="L250" s="84" t="b">
        <v>0</v>
      </c>
    </row>
    <row r="251" spans="1:12" ht="15">
      <c r="A251" s="84" t="s">
        <v>672</v>
      </c>
      <c r="B251" s="84" t="s">
        <v>2056</v>
      </c>
      <c r="C251" s="84">
        <v>2</v>
      </c>
      <c r="D251" s="122">
        <v>0.0015190941287985644</v>
      </c>
      <c r="E251" s="122">
        <v>1.6875289612146342</v>
      </c>
      <c r="F251" s="84" t="s">
        <v>2815</v>
      </c>
      <c r="G251" s="84" t="b">
        <v>0</v>
      </c>
      <c r="H251" s="84" t="b">
        <v>0</v>
      </c>
      <c r="I251" s="84" t="b">
        <v>0</v>
      </c>
      <c r="J251" s="84" t="b">
        <v>0</v>
      </c>
      <c r="K251" s="84" t="b">
        <v>0</v>
      </c>
      <c r="L251" s="84" t="b">
        <v>0</v>
      </c>
    </row>
    <row r="252" spans="1:12" ht="15">
      <c r="A252" s="84" t="s">
        <v>2087</v>
      </c>
      <c r="B252" s="84" t="s">
        <v>2488</v>
      </c>
      <c r="C252" s="84">
        <v>2</v>
      </c>
      <c r="D252" s="122">
        <v>0.0015190941287985644</v>
      </c>
      <c r="E252" s="122">
        <v>1.8301964647833657</v>
      </c>
      <c r="F252" s="84" t="s">
        <v>2815</v>
      </c>
      <c r="G252" s="84" t="b">
        <v>0</v>
      </c>
      <c r="H252" s="84" t="b">
        <v>0</v>
      </c>
      <c r="I252" s="84" t="b">
        <v>0</v>
      </c>
      <c r="J252" s="84" t="b">
        <v>0</v>
      </c>
      <c r="K252" s="84" t="b">
        <v>0</v>
      </c>
      <c r="L252" s="84" t="b">
        <v>0</v>
      </c>
    </row>
    <row r="253" spans="1:12" ht="15">
      <c r="A253" s="84" t="s">
        <v>2488</v>
      </c>
      <c r="B253" s="84" t="s">
        <v>2645</v>
      </c>
      <c r="C253" s="84">
        <v>2</v>
      </c>
      <c r="D253" s="122">
        <v>0.0015190941287985644</v>
      </c>
      <c r="E253" s="122">
        <v>2.6083477151670094</v>
      </c>
      <c r="F253" s="84" t="s">
        <v>2815</v>
      </c>
      <c r="G253" s="84" t="b">
        <v>0</v>
      </c>
      <c r="H253" s="84" t="b">
        <v>0</v>
      </c>
      <c r="I253" s="84" t="b">
        <v>0</v>
      </c>
      <c r="J253" s="84" t="b">
        <v>0</v>
      </c>
      <c r="K253" s="84" t="b">
        <v>0</v>
      </c>
      <c r="L253" s="84" t="b">
        <v>0</v>
      </c>
    </row>
    <row r="254" spans="1:12" ht="15">
      <c r="A254" s="84" t="s">
        <v>2645</v>
      </c>
      <c r="B254" s="84" t="s">
        <v>2646</v>
      </c>
      <c r="C254" s="84">
        <v>2</v>
      </c>
      <c r="D254" s="122">
        <v>0.0015190941287985644</v>
      </c>
      <c r="E254" s="122">
        <v>3.085468969886672</v>
      </c>
      <c r="F254" s="84" t="s">
        <v>2815</v>
      </c>
      <c r="G254" s="84" t="b">
        <v>0</v>
      </c>
      <c r="H254" s="84" t="b">
        <v>0</v>
      </c>
      <c r="I254" s="84" t="b">
        <v>0</v>
      </c>
      <c r="J254" s="84" t="b">
        <v>0</v>
      </c>
      <c r="K254" s="84" t="b">
        <v>0</v>
      </c>
      <c r="L254" s="84" t="b">
        <v>0</v>
      </c>
    </row>
    <row r="255" spans="1:12" ht="15">
      <c r="A255" s="84" t="s">
        <v>2646</v>
      </c>
      <c r="B255" s="84" t="s">
        <v>2569</v>
      </c>
      <c r="C255" s="84">
        <v>2</v>
      </c>
      <c r="D255" s="122">
        <v>0.0015190941287985644</v>
      </c>
      <c r="E255" s="122">
        <v>2.9093777108309906</v>
      </c>
      <c r="F255" s="84" t="s">
        <v>2815</v>
      </c>
      <c r="G255" s="84" t="b">
        <v>0</v>
      </c>
      <c r="H255" s="84" t="b">
        <v>0</v>
      </c>
      <c r="I255" s="84" t="b">
        <v>0</v>
      </c>
      <c r="J255" s="84" t="b">
        <v>0</v>
      </c>
      <c r="K255" s="84" t="b">
        <v>0</v>
      </c>
      <c r="L255" s="84" t="b">
        <v>0</v>
      </c>
    </row>
    <row r="256" spans="1:12" ht="15">
      <c r="A256" s="84" t="s">
        <v>2569</v>
      </c>
      <c r="B256" s="84" t="s">
        <v>266</v>
      </c>
      <c r="C256" s="84">
        <v>2</v>
      </c>
      <c r="D256" s="122">
        <v>0.0015190941287985644</v>
      </c>
      <c r="E256" s="122">
        <v>2.7332864517753093</v>
      </c>
      <c r="F256" s="84" t="s">
        <v>2815</v>
      </c>
      <c r="G256" s="84" t="b">
        <v>0</v>
      </c>
      <c r="H256" s="84" t="b">
        <v>0</v>
      </c>
      <c r="I256" s="84" t="b">
        <v>0</v>
      </c>
      <c r="J256" s="84" t="b">
        <v>0</v>
      </c>
      <c r="K256" s="84" t="b">
        <v>0</v>
      </c>
      <c r="L256" s="84" t="b">
        <v>0</v>
      </c>
    </row>
    <row r="257" spans="1:12" ht="15">
      <c r="A257" s="84" t="s">
        <v>2647</v>
      </c>
      <c r="B257" s="84" t="s">
        <v>2050</v>
      </c>
      <c r="C257" s="84">
        <v>2</v>
      </c>
      <c r="D257" s="122">
        <v>0.0015190941287985644</v>
      </c>
      <c r="E257" s="122">
        <v>2.210407706494972</v>
      </c>
      <c r="F257" s="84" t="s">
        <v>2815</v>
      </c>
      <c r="G257" s="84" t="b">
        <v>0</v>
      </c>
      <c r="H257" s="84" t="b">
        <v>0</v>
      </c>
      <c r="I257" s="84" t="b">
        <v>0</v>
      </c>
      <c r="J257" s="84" t="b">
        <v>0</v>
      </c>
      <c r="K257" s="84" t="b">
        <v>0</v>
      </c>
      <c r="L257" s="84" t="b">
        <v>0</v>
      </c>
    </row>
    <row r="258" spans="1:12" ht="15">
      <c r="A258" s="84" t="s">
        <v>2050</v>
      </c>
      <c r="B258" s="84" t="s">
        <v>2648</v>
      </c>
      <c r="C258" s="84">
        <v>2</v>
      </c>
      <c r="D258" s="122">
        <v>0.0015190941287985644</v>
      </c>
      <c r="E258" s="122">
        <v>2.210407706494972</v>
      </c>
      <c r="F258" s="84" t="s">
        <v>2815</v>
      </c>
      <c r="G258" s="84" t="b">
        <v>0</v>
      </c>
      <c r="H258" s="84" t="b">
        <v>0</v>
      </c>
      <c r="I258" s="84" t="b">
        <v>0</v>
      </c>
      <c r="J258" s="84" t="b">
        <v>0</v>
      </c>
      <c r="K258" s="84" t="b">
        <v>0</v>
      </c>
      <c r="L258" s="84" t="b">
        <v>0</v>
      </c>
    </row>
    <row r="259" spans="1:12" ht="15">
      <c r="A259" s="84" t="s">
        <v>2648</v>
      </c>
      <c r="B259" s="84" t="s">
        <v>655</v>
      </c>
      <c r="C259" s="84">
        <v>2</v>
      </c>
      <c r="D259" s="122">
        <v>0.0015190941287985644</v>
      </c>
      <c r="E259" s="122">
        <v>2.6083477151670094</v>
      </c>
      <c r="F259" s="84" t="s">
        <v>2815</v>
      </c>
      <c r="G259" s="84" t="b">
        <v>0</v>
      </c>
      <c r="H259" s="84" t="b">
        <v>0</v>
      </c>
      <c r="I259" s="84" t="b">
        <v>0</v>
      </c>
      <c r="J259" s="84" t="b">
        <v>0</v>
      </c>
      <c r="K259" s="84" t="b">
        <v>0</v>
      </c>
      <c r="L259" s="84" t="b">
        <v>0</v>
      </c>
    </row>
    <row r="260" spans="1:12" ht="15">
      <c r="A260" s="84" t="s">
        <v>655</v>
      </c>
      <c r="B260" s="84" t="s">
        <v>2527</v>
      </c>
      <c r="C260" s="84">
        <v>2</v>
      </c>
      <c r="D260" s="122">
        <v>0.0015190941287985644</v>
      </c>
      <c r="E260" s="122">
        <v>2.307317719503028</v>
      </c>
      <c r="F260" s="84" t="s">
        <v>2815</v>
      </c>
      <c r="G260" s="84" t="b">
        <v>0</v>
      </c>
      <c r="H260" s="84" t="b">
        <v>0</v>
      </c>
      <c r="I260" s="84" t="b">
        <v>0</v>
      </c>
      <c r="J260" s="84" t="b">
        <v>0</v>
      </c>
      <c r="K260" s="84" t="b">
        <v>0</v>
      </c>
      <c r="L260" s="84" t="b">
        <v>0</v>
      </c>
    </row>
    <row r="261" spans="1:12" ht="15">
      <c r="A261" s="84" t="s">
        <v>2051</v>
      </c>
      <c r="B261" s="84" t="s">
        <v>637</v>
      </c>
      <c r="C261" s="84">
        <v>2</v>
      </c>
      <c r="D261" s="122">
        <v>0.0015190941287985644</v>
      </c>
      <c r="E261" s="122">
        <v>0.542954753605018</v>
      </c>
      <c r="F261" s="84" t="s">
        <v>2815</v>
      </c>
      <c r="G261" s="84" t="b">
        <v>0</v>
      </c>
      <c r="H261" s="84" t="b">
        <v>0</v>
      </c>
      <c r="I261" s="84" t="b">
        <v>0</v>
      </c>
      <c r="J261" s="84" t="b">
        <v>0</v>
      </c>
      <c r="K261" s="84" t="b">
        <v>0</v>
      </c>
      <c r="L261" s="84" t="b">
        <v>0</v>
      </c>
    </row>
    <row r="262" spans="1:12" ht="15">
      <c r="A262" s="84" t="s">
        <v>2649</v>
      </c>
      <c r="B262" s="84" t="s">
        <v>2650</v>
      </c>
      <c r="C262" s="84">
        <v>2</v>
      </c>
      <c r="D262" s="122">
        <v>0.0015190941287985644</v>
      </c>
      <c r="E262" s="122">
        <v>3.085468969886672</v>
      </c>
      <c r="F262" s="84" t="s">
        <v>2815</v>
      </c>
      <c r="G262" s="84" t="b">
        <v>0</v>
      </c>
      <c r="H262" s="84" t="b">
        <v>0</v>
      </c>
      <c r="I262" s="84" t="b">
        <v>0</v>
      </c>
      <c r="J262" s="84" t="b">
        <v>0</v>
      </c>
      <c r="K262" s="84" t="b">
        <v>0</v>
      </c>
      <c r="L262" s="84" t="b">
        <v>0</v>
      </c>
    </row>
    <row r="263" spans="1:12" ht="15">
      <c r="A263" s="84" t="s">
        <v>2650</v>
      </c>
      <c r="B263" s="84" t="s">
        <v>2651</v>
      </c>
      <c r="C263" s="84">
        <v>2</v>
      </c>
      <c r="D263" s="122">
        <v>0.0015190941287985644</v>
      </c>
      <c r="E263" s="122">
        <v>3.085468969886672</v>
      </c>
      <c r="F263" s="84" t="s">
        <v>2815</v>
      </c>
      <c r="G263" s="84" t="b">
        <v>0</v>
      </c>
      <c r="H263" s="84" t="b">
        <v>0</v>
      </c>
      <c r="I263" s="84" t="b">
        <v>0</v>
      </c>
      <c r="J263" s="84" t="b">
        <v>0</v>
      </c>
      <c r="K263" s="84" t="b">
        <v>0</v>
      </c>
      <c r="L263" s="84" t="b">
        <v>0</v>
      </c>
    </row>
    <row r="264" spans="1:12" ht="15">
      <c r="A264" s="84" t="s">
        <v>2651</v>
      </c>
      <c r="B264" s="84" t="s">
        <v>655</v>
      </c>
      <c r="C264" s="84">
        <v>2</v>
      </c>
      <c r="D264" s="122">
        <v>0.0015190941287985644</v>
      </c>
      <c r="E264" s="122">
        <v>2.6083477151670094</v>
      </c>
      <c r="F264" s="84" t="s">
        <v>2815</v>
      </c>
      <c r="G264" s="84" t="b">
        <v>0</v>
      </c>
      <c r="H264" s="84" t="b">
        <v>0</v>
      </c>
      <c r="I264" s="84" t="b">
        <v>0</v>
      </c>
      <c r="J264" s="84" t="b">
        <v>0</v>
      </c>
      <c r="K264" s="84" t="b">
        <v>0</v>
      </c>
      <c r="L264" s="84" t="b">
        <v>0</v>
      </c>
    </row>
    <row r="265" spans="1:12" ht="15">
      <c r="A265" s="84" t="s">
        <v>655</v>
      </c>
      <c r="B265" s="84" t="s">
        <v>637</v>
      </c>
      <c r="C265" s="84">
        <v>2</v>
      </c>
      <c r="D265" s="122">
        <v>0.0015190941287985644</v>
      </c>
      <c r="E265" s="122">
        <v>0.7190460126606991</v>
      </c>
      <c r="F265" s="84" t="s">
        <v>2815</v>
      </c>
      <c r="G265" s="84" t="b">
        <v>0</v>
      </c>
      <c r="H265" s="84" t="b">
        <v>0</v>
      </c>
      <c r="I265" s="84" t="b">
        <v>0</v>
      </c>
      <c r="J265" s="84" t="b">
        <v>0</v>
      </c>
      <c r="K265" s="84" t="b">
        <v>0</v>
      </c>
      <c r="L265" s="84" t="b">
        <v>0</v>
      </c>
    </row>
    <row r="266" spans="1:12" ht="15">
      <c r="A266" s="84" t="s">
        <v>268</v>
      </c>
      <c r="B266" s="84" t="s">
        <v>1977</v>
      </c>
      <c r="C266" s="84">
        <v>2</v>
      </c>
      <c r="D266" s="122">
        <v>0.0015190941287985644</v>
      </c>
      <c r="E266" s="122">
        <v>1.4274575732295596</v>
      </c>
      <c r="F266" s="84" t="s">
        <v>2815</v>
      </c>
      <c r="G266" s="84" t="b">
        <v>0</v>
      </c>
      <c r="H266" s="84" t="b">
        <v>0</v>
      </c>
      <c r="I266" s="84" t="b">
        <v>0</v>
      </c>
      <c r="J266" s="84" t="b">
        <v>1</v>
      </c>
      <c r="K266" s="84" t="b">
        <v>0</v>
      </c>
      <c r="L266" s="84" t="b">
        <v>0</v>
      </c>
    </row>
    <row r="267" spans="1:12" ht="15">
      <c r="A267" s="84" t="s">
        <v>645</v>
      </c>
      <c r="B267" s="84" t="s">
        <v>2654</v>
      </c>
      <c r="C267" s="84">
        <v>2</v>
      </c>
      <c r="D267" s="122">
        <v>0.0015190941287985644</v>
      </c>
      <c r="E267" s="122">
        <v>1.9093777108309906</v>
      </c>
      <c r="F267" s="84" t="s">
        <v>2815</v>
      </c>
      <c r="G267" s="84" t="b">
        <v>0</v>
      </c>
      <c r="H267" s="84" t="b">
        <v>0</v>
      </c>
      <c r="I267" s="84" t="b">
        <v>0</v>
      </c>
      <c r="J267" s="84" t="b">
        <v>0</v>
      </c>
      <c r="K267" s="84" t="b">
        <v>0</v>
      </c>
      <c r="L267" s="84" t="b">
        <v>0</v>
      </c>
    </row>
    <row r="268" spans="1:12" ht="15">
      <c r="A268" s="84" t="s">
        <v>2579</v>
      </c>
      <c r="B268" s="84" t="s">
        <v>2504</v>
      </c>
      <c r="C268" s="84">
        <v>2</v>
      </c>
      <c r="D268" s="122">
        <v>0.0015190941287985644</v>
      </c>
      <c r="E268" s="122">
        <v>2.6083477151670094</v>
      </c>
      <c r="F268" s="84" t="s">
        <v>2815</v>
      </c>
      <c r="G268" s="84" t="b">
        <v>0</v>
      </c>
      <c r="H268" s="84" t="b">
        <v>0</v>
      </c>
      <c r="I268" s="84" t="b">
        <v>0</v>
      </c>
      <c r="J268" s="84" t="b">
        <v>0</v>
      </c>
      <c r="K268" s="84" t="b">
        <v>0</v>
      </c>
      <c r="L268" s="84" t="b">
        <v>0</v>
      </c>
    </row>
    <row r="269" spans="1:12" ht="15">
      <c r="A269" s="84" t="s">
        <v>256</v>
      </c>
      <c r="B269" s="84" t="s">
        <v>2504</v>
      </c>
      <c r="C269" s="84">
        <v>2</v>
      </c>
      <c r="D269" s="122">
        <v>0.0015190941287985644</v>
      </c>
      <c r="E269" s="122">
        <v>1.6383109385444528</v>
      </c>
      <c r="F269" s="84" t="s">
        <v>2815</v>
      </c>
      <c r="G269" s="84" t="b">
        <v>0</v>
      </c>
      <c r="H269" s="84" t="b">
        <v>0</v>
      </c>
      <c r="I269" s="84" t="b">
        <v>0</v>
      </c>
      <c r="J269" s="84" t="b">
        <v>0</v>
      </c>
      <c r="K269" s="84" t="b">
        <v>0</v>
      </c>
      <c r="L269" s="84" t="b">
        <v>0</v>
      </c>
    </row>
    <row r="270" spans="1:12" ht="15">
      <c r="A270" s="84" t="s">
        <v>2478</v>
      </c>
      <c r="B270" s="84" t="s">
        <v>2659</v>
      </c>
      <c r="C270" s="84">
        <v>2</v>
      </c>
      <c r="D270" s="122">
        <v>0.0015190941287985644</v>
      </c>
      <c r="E270" s="122">
        <v>2.4834089785587095</v>
      </c>
      <c r="F270" s="84" t="s">
        <v>2815</v>
      </c>
      <c r="G270" s="84" t="b">
        <v>0</v>
      </c>
      <c r="H270" s="84" t="b">
        <v>0</v>
      </c>
      <c r="I270" s="84" t="b">
        <v>0</v>
      </c>
      <c r="J270" s="84" t="b">
        <v>0</v>
      </c>
      <c r="K270" s="84" t="b">
        <v>0</v>
      </c>
      <c r="L270" s="84" t="b">
        <v>0</v>
      </c>
    </row>
    <row r="271" spans="1:12" ht="15">
      <c r="A271" s="84" t="s">
        <v>2659</v>
      </c>
      <c r="B271" s="84" t="s">
        <v>2058</v>
      </c>
      <c r="C271" s="84">
        <v>2</v>
      </c>
      <c r="D271" s="122">
        <v>0.0015190941287985644</v>
      </c>
      <c r="E271" s="122">
        <v>2.4322564561113285</v>
      </c>
      <c r="F271" s="84" t="s">
        <v>2815</v>
      </c>
      <c r="G271" s="84" t="b">
        <v>0</v>
      </c>
      <c r="H271" s="84" t="b">
        <v>0</v>
      </c>
      <c r="I271" s="84" t="b">
        <v>0</v>
      </c>
      <c r="J271" s="84" t="b">
        <v>0</v>
      </c>
      <c r="K271" s="84" t="b">
        <v>0</v>
      </c>
      <c r="L271" s="84" t="b">
        <v>0</v>
      </c>
    </row>
    <row r="272" spans="1:12" ht="15">
      <c r="A272" s="84" t="s">
        <v>2058</v>
      </c>
      <c r="B272" s="84" t="s">
        <v>2467</v>
      </c>
      <c r="C272" s="84">
        <v>2</v>
      </c>
      <c r="D272" s="122">
        <v>0.0015190941287985644</v>
      </c>
      <c r="E272" s="122">
        <v>1.5735856089077975</v>
      </c>
      <c r="F272" s="84" t="s">
        <v>2815</v>
      </c>
      <c r="G272" s="84" t="b">
        <v>0</v>
      </c>
      <c r="H272" s="84" t="b">
        <v>0</v>
      </c>
      <c r="I272" s="84" t="b">
        <v>0</v>
      </c>
      <c r="J272" s="84" t="b">
        <v>0</v>
      </c>
      <c r="K272" s="84" t="b">
        <v>0</v>
      </c>
      <c r="L272" s="84" t="b">
        <v>0</v>
      </c>
    </row>
    <row r="273" spans="1:12" ht="15">
      <c r="A273" s="84" t="s">
        <v>2467</v>
      </c>
      <c r="B273" s="84" t="s">
        <v>2489</v>
      </c>
      <c r="C273" s="84">
        <v>2</v>
      </c>
      <c r="D273" s="122">
        <v>0.0015190941287985644</v>
      </c>
      <c r="E273" s="122">
        <v>1.9093777108309906</v>
      </c>
      <c r="F273" s="84" t="s">
        <v>2815</v>
      </c>
      <c r="G273" s="84" t="b">
        <v>0</v>
      </c>
      <c r="H273" s="84" t="b">
        <v>0</v>
      </c>
      <c r="I273" s="84" t="b">
        <v>0</v>
      </c>
      <c r="J273" s="84" t="b">
        <v>0</v>
      </c>
      <c r="K273" s="84" t="b">
        <v>0</v>
      </c>
      <c r="L273" s="84" t="b">
        <v>0</v>
      </c>
    </row>
    <row r="274" spans="1:12" ht="15">
      <c r="A274" s="84" t="s">
        <v>2490</v>
      </c>
      <c r="B274" s="84" t="s">
        <v>256</v>
      </c>
      <c r="C274" s="84">
        <v>2</v>
      </c>
      <c r="D274" s="122">
        <v>0.0015190941287985644</v>
      </c>
      <c r="E274" s="122">
        <v>1.7052577281750658</v>
      </c>
      <c r="F274" s="84" t="s">
        <v>2815</v>
      </c>
      <c r="G274" s="84" t="b">
        <v>0</v>
      </c>
      <c r="H274" s="84" t="b">
        <v>0</v>
      </c>
      <c r="I274" s="84" t="b">
        <v>0</v>
      </c>
      <c r="J274" s="84" t="b">
        <v>0</v>
      </c>
      <c r="K274" s="84" t="b">
        <v>0</v>
      </c>
      <c r="L274" s="84" t="b">
        <v>0</v>
      </c>
    </row>
    <row r="275" spans="1:12" ht="15">
      <c r="A275" s="84" t="s">
        <v>256</v>
      </c>
      <c r="B275" s="84" t="s">
        <v>2056</v>
      </c>
      <c r="C275" s="84">
        <v>2</v>
      </c>
      <c r="D275" s="122">
        <v>0.0015190941287985644</v>
      </c>
      <c r="E275" s="122">
        <v>0.8424309212003775</v>
      </c>
      <c r="F275" s="84" t="s">
        <v>2815</v>
      </c>
      <c r="G275" s="84" t="b">
        <v>0</v>
      </c>
      <c r="H275" s="84" t="b">
        <v>0</v>
      </c>
      <c r="I275" s="84" t="b">
        <v>0</v>
      </c>
      <c r="J275" s="84" t="b">
        <v>0</v>
      </c>
      <c r="K275" s="84" t="b">
        <v>0</v>
      </c>
      <c r="L275" s="84" t="b">
        <v>0</v>
      </c>
    </row>
    <row r="276" spans="1:12" ht="15">
      <c r="A276" s="84" t="s">
        <v>2060</v>
      </c>
      <c r="B276" s="84" t="s">
        <v>2660</v>
      </c>
      <c r="C276" s="84">
        <v>2</v>
      </c>
      <c r="D276" s="122">
        <v>0.0015190941287985644</v>
      </c>
      <c r="E276" s="122">
        <v>2.1077453645978244</v>
      </c>
      <c r="F276" s="84" t="s">
        <v>2815</v>
      </c>
      <c r="G276" s="84" t="b">
        <v>0</v>
      </c>
      <c r="H276" s="84" t="b">
        <v>0</v>
      </c>
      <c r="I276" s="84" t="b">
        <v>0</v>
      </c>
      <c r="J276" s="84" t="b">
        <v>0</v>
      </c>
      <c r="K276" s="84" t="b">
        <v>0</v>
      </c>
      <c r="L276" s="84" t="b">
        <v>0</v>
      </c>
    </row>
    <row r="277" spans="1:12" ht="15">
      <c r="A277" s="84" t="s">
        <v>2660</v>
      </c>
      <c r="B277" s="84" t="s">
        <v>2479</v>
      </c>
      <c r="C277" s="84">
        <v>2</v>
      </c>
      <c r="D277" s="122">
        <v>0.0015190941287985644</v>
      </c>
      <c r="E277" s="122">
        <v>2.4834089785587095</v>
      </c>
      <c r="F277" s="84" t="s">
        <v>2815</v>
      </c>
      <c r="G277" s="84" t="b">
        <v>0</v>
      </c>
      <c r="H277" s="84" t="b">
        <v>0</v>
      </c>
      <c r="I277" s="84" t="b">
        <v>0</v>
      </c>
      <c r="J277" s="84" t="b">
        <v>0</v>
      </c>
      <c r="K277" s="84" t="b">
        <v>0</v>
      </c>
      <c r="L277" s="84" t="b">
        <v>0</v>
      </c>
    </row>
    <row r="278" spans="1:12" ht="15">
      <c r="A278" s="84" t="s">
        <v>2479</v>
      </c>
      <c r="B278" s="84" t="s">
        <v>2661</v>
      </c>
      <c r="C278" s="84">
        <v>2</v>
      </c>
      <c r="D278" s="122">
        <v>0.0015190941287985644</v>
      </c>
      <c r="E278" s="122">
        <v>2.4834089785587095</v>
      </c>
      <c r="F278" s="84" t="s">
        <v>2815</v>
      </c>
      <c r="G278" s="84" t="b">
        <v>0</v>
      </c>
      <c r="H278" s="84" t="b">
        <v>0</v>
      </c>
      <c r="I278" s="84" t="b">
        <v>0</v>
      </c>
      <c r="J278" s="84" t="b">
        <v>0</v>
      </c>
      <c r="K278" s="84" t="b">
        <v>0</v>
      </c>
      <c r="L278" s="84" t="b">
        <v>0</v>
      </c>
    </row>
    <row r="279" spans="1:12" ht="15">
      <c r="A279" s="84" t="s">
        <v>2661</v>
      </c>
      <c r="B279" s="84" t="s">
        <v>2662</v>
      </c>
      <c r="C279" s="84">
        <v>2</v>
      </c>
      <c r="D279" s="122">
        <v>0.0015190941287985644</v>
      </c>
      <c r="E279" s="122">
        <v>3.085468969886672</v>
      </c>
      <c r="F279" s="84" t="s">
        <v>2815</v>
      </c>
      <c r="G279" s="84" t="b">
        <v>0</v>
      </c>
      <c r="H279" s="84" t="b">
        <v>0</v>
      </c>
      <c r="I279" s="84" t="b">
        <v>0</v>
      </c>
      <c r="J279" s="84" t="b">
        <v>0</v>
      </c>
      <c r="K279" s="84" t="b">
        <v>0</v>
      </c>
      <c r="L279" s="84" t="b">
        <v>0</v>
      </c>
    </row>
    <row r="280" spans="1:12" ht="15">
      <c r="A280" s="84" t="s">
        <v>2662</v>
      </c>
      <c r="B280" s="84" t="s">
        <v>2663</v>
      </c>
      <c r="C280" s="84">
        <v>2</v>
      </c>
      <c r="D280" s="122">
        <v>0.0015190941287985644</v>
      </c>
      <c r="E280" s="122">
        <v>3.085468969886672</v>
      </c>
      <c r="F280" s="84" t="s">
        <v>2815</v>
      </c>
      <c r="G280" s="84" t="b">
        <v>0</v>
      </c>
      <c r="H280" s="84" t="b">
        <v>0</v>
      </c>
      <c r="I280" s="84" t="b">
        <v>0</v>
      </c>
      <c r="J280" s="84" t="b">
        <v>0</v>
      </c>
      <c r="K280" s="84" t="b">
        <v>0</v>
      </c>
      <c r="L280" s="84" t="b">
        <v>0</v>
      </c>
    </row>
    <row r="281" spans="1:12" ht="15">
      <c r="A281" s="84" t="s">
        <v>2663</v>
      </c>
      <c r="B281" s="84" t="s">
        <v>2473</v>
      </c>
      <c r="C281" s="84">
        <v>2</v>
      </c>
      <c r="D281" s="122">
        <v>0.0015190941287985644</v>
      </c>
      <c r="E281" s="122">
        <v>2.4322564561113285</v>
      </c>
      <c r="F281" s="84" t="s">
        <v>2815</v>
      </c>
      <c r="G281" s="84" t="b">
        <v>0</v>
      </c>
      <c r="H281" s="84" t="b">
        <v>0</v>
      </c>
      <c r="I281" s="84" t="b">
        <v>0</v>
      </c>
      <c r="J281" s="84" t="b">
        <v>0</v>
      </c>
      <c r="K281" s="84" t="b">
        <v>0</v>
      </c>
      <c r="L281" s="84" t="b">
        <v>0</v>
      </c>
    </row>
    <row r="282" spans="1:12" ht="15">
      <c r="A282" s="84" t="s">
        <v>2473</v>
      </c>
      <c r="B282" s="84" t="s">
        <v>2507</v>
      </c>
      <c r="C282" s="84">
        <v>2</v>
      </c>
      <c r="D282" s="122">
        <v>0.0015190941287985644</v>
      </c>
      <c r="E282" s="122">
        <v>2.0343164474392905</v>
      </c>
      <c r="F282" s="84" t="s">
        <v>2815</v>
      </c>
      <c r="G282" s="84" t="b">
        <v>0</v>
      </c>
      <c r="H282" s="84" t="b">
        <v>0</v>
      </c>
      <c r="I282" s="84" t="b">
        <v>0</v>
      </c>
      <c r="J282" s="84" t="b">
        <v>0</v>
      </c>
      <c r="K282" s="84" t="b">
        <v>1</v>
      </c>
      <c r="L282" s="84" t="b">
        <v>0</v>
      </c>
    </row>
    <row r="283" spans="1:12" ht="15">
      <c r="A283" s="84" t="s">
        <v>2491</v>
      </c>
      <c r="B283" s="84" t="s">
        <v>2664</v>
      </c>
      <c r="C283" s="84">
        <v>2</v>
      </c>
      <c r="D283" s="122">
        <v>0.0015190941287985644</v>
      </c>
      <c r="E283" s="122">
        <v>2.6083477151670094</v>
      </c>
      <c r="F283" s="84" t="s">
        <v>2815</v>
      </c>
      <c r="G283" s="84" t="b">
        <v>0</v>
      </c>
      <c r="H283" s="84" t="b">
        <v>0</v>
      </c>
      <c r="I283" s="84" t="b">
        <v>0</v>
      </c>
      <c r="J283" s="84" t="b">
        <v>0</v>
      </c>
      <c r="K283" s="84" t="b">
        <v>0</v>
      </c>
      <c r="L283" s="84" t="b">
        <v>0</v>
      </c>
    </row>
    <row r="284" spans="1:12" ht="15">
      <c r="A284" s="84" t="s">
        <v>2485</v>
      </c>
      <c r="B284" s="84" t="s">
        <v>2665</v>
      </c>
      <c r="C284" s="84">
        <v>2</v>
      </c>
      <c r="D284" s="122">
        <v>0.0015190941287985644</v>
      </c>
      <c r="E284" s="122">
        <v>2.5414009255363963</v>
      </c>
      <c r="F284" s="84" t="s">
        <v>2815</v>
      </c>
      <c r="G284" s="84" t="b">
        <v>0</v>
      </c>
      <c r="H284" s="84" t="b">
        <v>0</v>
      </c>
      <c r="I284" s="84" t="b">
        <v>0</v>
      </c>
      <c r="J284" s="84" t="b">
        <v>0</v>
      </c>
      <c r="K284" s="84" t="b">
        <v>0</v>
      </c>
      <c r="L284" s="84" t="b">
        <v>0</v>
      </c>
    </row>
    <row r="285" spans="1:12" ht="15">
      <c r="A285" s="84" t="s">
        <v>2665</v>
      </c>
      <c r="B285" s="84" t="s">
        <v>2466</v>
      </c>
      <c r="C285" s="84">
        <v>2</v>
      </c>
      <c r="D285" s="122">
        <v>0.0015190941287985644</v>
      </c>
      <c r="E285" s="122">
        <v>2.307317719503028</v>
      </c>
      <c r="F285" s="84" t="s">
        <v>2815</v>
      </c>
      <c r="G285" s="84" t="b">
        <v>0</v>
      </c>
      <c r="H285" s="84" t="b">
        <v>0</v>
      </c>
      <c r="I285" s="84" t="b">
        <v>0</v>
      </c>
      <c r="J285" s="84" t="b">
        <v>0</v>
      </c>
      <c r="K285" s="84" t="b">
        <v>0</v>
      </c>
      <c r="L285" s="84" t="b">
        <v>0</v>
      </c>
    </row>
    <row r="286" spans="1:12" ht="15">
      <c r="A286" s="84" t="s">
        <v>2466</v>
      </c>
      <c r="B286" s="84" t="s">
        <v>2508</v>
      </c>
      <c r="C286" s="84">
        <v>2</v>
      </c>
      <c r="D286" s="122">
        <v>0.0015190941287985644</v>
      </c>
      <c r="E286" s="122">
        <v>1.9093777108309906</v>
      </c>
      <c r="F286" s="84" t="s">
        <v>2815</v>
      </c>
      <c r="G286" s="84" t="b">
        <v>0</v>
      </c>
      <c r="H286" s="84" t="b">
        <v>0</v>
      </c>
      <c r="I286" s="84" t="b">
        <v>0</v>
      </c>
      <c r="J286" s="84" t="b">
        <v>0</v>
      </c>
      <c r="K286" s="84" t="b">
        <v>0</v>
      </c>
      <c r="L286" s="84" t="b">
        <v>0</v>
      </c>
    </row>
    <row r="287" spans="1:12" ht="15">
      <c r="A287" s="84" t="s">
        <v>2508</v>
      </c>
      <c r="B287" s="84" t="s">
        <v>2666</v>
      </c>
      <c r="C287" s="84">
        <v>2</v>
      </c>
      <c r="D287" s="122">
        <v>0.0015190941287985644</v>
      </c>
      <c r="E287" s="122">
        <v>2.6875289612146345</v>
      </c>
      <c r="F287" s="84" t="s">
        <v>2815</v>
      </c>
      <c r="G287" s="84" t="b">
        <v>0</v>
      </c>
      <c r="H287" s="84" t="b">
        <v>0</v>
      </c>
      <c r="I287" s="84" t="b">
        <v>0</v>
      </c>
      <c r="J287" s="84" t="b">
        <v>0</v>
      </c>
      <c r="K287" s="84" t="b">
        <v>0</v>
      </c>
      <c r="L287" s="84" t="b">
        <v>0</v>
      </c>
    </row>
    <row r="288" spans="1:12" ht="15">
      <c r="A288" s="84" t="s">
        <v>2666</v>
      </c>
      <c r="B288" s="84" t="s">
        <v>2667</v>
      </c>
      <c r="C288" s="84">
        <v>2</v>
      </c>
      <c r="D288" s="122">
        <v>0.0015190941287985644</v>
      </c>
      <c r="E288" s="122">
        <v>3.085468969886672</v>
      </c>
      <c r="F288" s="84" t="s">
        <v>2815</v>
      </c>
      <c r="G288" s="84" t="b">
        <v>0</v>
      </c>
      <c r="H288" s="84" t="b">
        <v>0</v>
      </c>
      <c r="I288" s="84" t="b">
        <v>0</v>
      </c>
      <c r="J288" s="84" t="b">
        <v>0</v>
      </c>
      <c r="K288" s="84" t="b">
        <v>0</v>
      </c>
      <c r="L288" s="84" t="b">
        <v>0</v>
      </c>
    </row>
    <row r="289" spans="1:12" ht="15">
      <c r="A289" s="84" t="s">
        <v>2667</v>
      </c>
      <c r="B289" s="84" t="s">
        <v>2668</v>
      </c>
      <c r="C289" s="84">
        <v>2</v>
      </c>
      <c r="D289" s="122">
        <v>0.0015190941287985644</v>
      </c>
      <c r="E289" s="122">
        <v>3.085468969886672</v>
      </c>
      <c r="F289" s="84" t="s">
        <v>2815</v>
      </c>
      <c r="G289" s="84" t="b">
        <v>0</v>
      </c>
      <c r="H289" s="84" t="b">
        <v>0</v>
      </c>
      <c r="I289" s="84" t="b">
        <v>0</v>
      </c>
      <c r="J289" s="84" t="b">
        <v>0</v>
      </c>
      <c r="K289" s="84" t="b">
        <v>0</v>
      </c>
      <c r="L289" s="84" t="b">
        <v>0</v>
      </c>
    </row>
    <row r="290" spans="1:12" ht="15">
      <c r="A290" s="84" t="s">
        <v>2668</v>
      </c>
      <c r="B290" s="84" t="s">
        <v>2669</v>
      </c>
      <c r="C290" s="84">
        <v>2</v>
      </c>
      <c r="D290" s="122">
        <v>0.0015190941287985644</v>
      </c>
      <c r="E290" s="122">
        <v>3.085468969886672</v>
      </c>
      <c r="F290" s="84" t="s">
        <v>2815</v>
      </c>
      <c r="G290" s="84" t="b">
        <v>0</v>
      </c>
      <c r="H290" s="84" t="b">
        <v>0</v>
      </c>
      <c r="I290" s="84" t="b">
        <v>0</v>
      </c>
      <c r="J290" s="84" t="b">
        <v>0</v>
      </c>
      <c r="K290" s="84" t="b">
        <v>0</v>
      </c>
      <c r="L290" s="84" t="b">
        <v>0</v>
      </c>
    </row>
    <row r="291" spans="1:12" ht="15">
      <c r="A291" s="84" t="s">
        <v>2669</v>
      </c>
      <c r="B291" s="84" t="s">
        <v>2055</v>
      </c>
      <c r="C291" s="84">
        <v>2</v>
      </c>
      <c r="D291" s="122">
        <v>0.0015190941287985644</v>
      </c>
      <c r="E291" s="122">
        <v>1.9241009676516971</v>
      </c>
      <c r="F291" s="84" t="s">
        <v>2815</v>
      </c>
      <c r="G291" s="84" t="b">
        <v>0</v>
      </c>
      <c r="H291" s="84" t="b">
        <v>0</v>
      </c>
      <c r="I291" s="84" t="b">
        <v>0</v>
      </c>
      <c r="J291" s="84" t="b">
        <v>0</v>
      </c>
      <c r="K291" s="84" t="b">
        <v>0</v>
      </c>
      <c r="L291" s="84" t="b">
        <v>0</v>
      </c>
    </row>
    <row r="292" spans="1:12" ht="15">
      <c r="A292" s="84" t="s">
        <v>2055</v>
      </c>
      <c r="B292" s="84" t="s">
        <v>2486</v>
      </c>
      <c r="C292" s="84">
        <v>2</v>
      </c>
      <c r="D292" s="122">
        <v>0.0015190941287985644</v>
      </c>
      <c r="E292" s="122">
        <v>1.365309666480715</v>
      </c>
      <c r="F292" s="84" t="s">
        <v>2815</v>
      </c>
      <c r="G292" s="84" t="b">
        <v>0</v>
      </c>
      <c r="H292" s="84" t="b">
        <v>0</v>
      </c>
      <c r="I292" s="84" t="b">
        <v>0</v>
      </c>
      <c r="J292" s="84" t="b">
        <v>0</v>
      </c>
      <c r="K292" s="84" t="b">
        <v>0</v>
      </c>
      <c r="L292" s="84" t="b">
        <v>0</v>
      </c>
    </row>
    <row r="293" spans="1:12" ht="15">
      <c r="A293" s="84" t="s">
        <v>2486</v>
      </c>
      <c r="B293" s="84" t="s">
        <v>2584</v>
      </c>
      <c r="C293" s="84">
        <v>2</v>
      </c>
      <c r="D293" s="122">
        <v>0.0015190941287985644</v>
      </c>
      <c r="E293" s="122">
        <v>2.365309666480715</v>
      </c>
      <c r="F293" s="84" t="s">
        <v>2815</v>
      </c>
      <c r="G293" s="84" t="b">
        <v>0</v>
      </c>
      <c r="H293" s="84" t="b">
        <v>0</v>
      </c>
      <c r="I293" s="84" t="b">
        <v>0</v>
      </c>
      <c r="J293" s="84" t="b">
        <v>0</v>
      </c>
      <c r="K293" s="84" t="b">
        <v>0</v>
      </c>
      <c r="L293" s="84" t="b">
        <v>0</v>
      </c>
    </row>
    <row r="294" spans="1:12" ht="15">
      <c r="A294" s="84" t="s">
        <v>2584</v>
      </c>
      <c r="B294" s="84" t="s">
        <v>2054</v>
      </c>
      <c r="C294" s="84">
        <v>2</v>
      </c>
      <c r="D294" s="122">
        <v>0.0015190941287985644</v>
      </c>
      <c r="E294" s="122">
        <v>1.7052577281750658</v>
      </c>
      <c r="F294" s="84" t="s">
        <v>2815</v>
      </c>
      <c r="G294" s="84" t="b">
        <v>0</v>
      </c>
      <c r="H294" s="84" t="b">
        <v>0</v>
      </c>
      <c r="I294" s="84" t="b">
        <v>0</v>
      </c>
      <c r="J294" s="84" t="b">
        <v>0</v>
      </c>
      <c r="K294" s="84" t="b">
        <v>0</v>
      </c>
      <c r="L294" s="84" t="b">
        <v>0</v>
      </c>
    </row>
    <row r="295" spans="1:12" ht="15">
      <c r="A295" s="84" t="s">
        <v>2478</v>
      </c>
      <c r="B295" s="84" t="s">
        <v>2057</v>
      </c>
      <c r="C295" s="84">
        <v>2</v>
      </c>
      <c r="D295" s="122">
        <v>0.0015190941287985644</v>
      </c>
      <c r="E295" s="122">
        <v>1.580318991566766</v>
      </c>
      <c r="F295" s="84" t="s">
        <v>2815</v>
      </c>
      <c r="G295" s="84" t="b">
        <v>0</v>
      </c>
      <c r="H295" s="84" t="b">
        <v>0</v>
      </c>
      <c r="I295" s="84" t="b">
        <v>0</v>
      </c>
      <c r="J295" s="84" t="b">
        <v>0</v>
      </c>
      <c r="K295" s="84" t="b">
        <v>0</v>
      </c>
      <c r="L295" s="84" t="b">
        <v>0</v>
      </c>
    </row>
    <row r="296" spans="1:12" ht="15">
      <c r="A296" s="84" t="s">
        <v>2057</v>
      </c>
      <c r="B296" s="84" t="s">
        <v>2670</v>
      </c>
      <c r="C296" s="84">
        <v>2</v>
      </c>
      <c r="D296" s="122">
        <v>0.0015190941287985644</v>
      </c>
      <c r="E296" s="122">
        <v>2.210407706494972</v>
      </c>
      <c r="F296" s="84" t="s">
        <v>2815</v>
      </c>
      <c r="G296" s="84" t="b">
        <v>0</v>
      </c>
      <c r="H296" s="84" t="b">
        <v>0</v>
      </c>
      <c r="I296" s="84" t="b">
        <v>0</v>
      </c>
      <c r="J296" s="84" t="b">
        <v>0</v>
      </c>
      <c r="K296" s="84" t="b">
        <v>0</v>
      </c>
      <c r="L296" s="84" t="b">
        <v>0</v>
      </c>
    </row>
    <row r="297" spans="1:12" ht="15">
      <c r="A297" s="84" t="s">
        <v>2670</v>
      </c>
      <c r="B297" s="84" t="s">
        <v>2054</v>
      </c>
      <c r="C297" s="84">
        <v>2</v>
      </c>
      <c r="D297" s="122">
        <v>0.0015190941287985644</v>
      </c>
      <c r="E297" s="122">
        <v>1.8813489872307472</v>
      </c>
      <c r="F297" s="84" t="s">
        <v>2815</v>
      </c>
      <c r="G297" s="84" t="b">
        <v>0</v>
      </c>
      <c r="H297" s="84" t="b">
        <v>0</v>
      </c>
      <c r="I297" s="84" t="b">
        <v>0</v>
      </c>
      <c r="J297" s="84" t="b">
        <v>0</v>
      </c>
      <c r="K297" s="84" t="b">
        <v>0</v>
      </c>
      <c r="L297" s="84" t="b">
        <v>0</v>
      </c>
    </row>
    <row r="298" spans="1:12" ht="15">
      <c r="A298" s="84" t="s">
        <v>2509</v>
      </c>
      <c r="B298" s="84" t="s">
        <v>2671</v>
      </c>
      <c r="C298" s="84">
        <v>2</v>
      </c>
      <c r="D298" s="122">
        <v>0.0015190941287985644</v>
      </c>
      <c r="E298" s="122">
        <v>2.6875289612146345</v>
      </c>
      <c r="F298" s="84" t="s">
        <v>2815</v>
      </c>
      <c r="G298" s="84" t="b">
        <v>0</v>
      </c>
      <c r="H298" s="84" t="b">
        <v>0</v>
      </c>
      <c r="I298" s="84" t="b">
        <v>0</v>
      </c>
      <c r="J298" s="84" t="b">
        <v>0</v>
      </c>
      <c r="K298" s="84" t="b">
        <v>0</v>
      </c>
      <c r="L298" s="84" t="b">
        <v>0</v>
      </c>
    </row>
    <row r="299" spans="1:12" ht="15">
      <c r="A299" s="84" t="s">
        <v>2671</v>
      </c>
      <c r="B299" s="84" t="s">
        <v>2055</v>
      </c>
      <c r="C299" s="84">
        <v>2</v>
      </c>
      <c r="D299" s="122">
        <v>0.0015190941287985644</v>
      </c>
      <c r="E299" s="122">
        <v>1.9241009676516971</v>
      </c>
      <c r="F299" s="84" t="s">
        <v>2815</v>
      </c>
      <c r="G299" s="84" t="b">
        <v>0</v>
      </c>
      <c r="H299" s="84" t="b">
        <v>0</v>
      </c>
      <c r="I299" s="84" t="b">
        <v>0</v>
      </c>
      <c r="J299" s="84" t="b">
        <v>0</v>
      </c>
      <c r="K299" s="84" t="b">
        <v>0</v>
      </c>
      <c r="L299" s="84" t="b">
        <v>0</v>
      </c>
    </row>
    <row r="300" spans="1:12" ht="15">
      <c r="A300" s="84" t="s">
        <v>2055</v>
      </c>
      <c r="B300" s="84" t="s">
        <v>2054</v>
      </c>
      <c r="C300" s="84">
        <v>2</v>
      </c>
      <c r="D300" s="122">
        <v>0.0015190941287985644</v>
      </c>
      <c r="E300" s="122">
        <v>0.7052577281750658</v>
      </c>
      <c r="F300" s="84" t="s">
        <v>2815</v>
      </c>
      <c r="G300" s="84" t="b">
        <v>0</v>
      </c>
      <c r="H300" s="84" t="b">
        <v>0</v>
      </c>
      <c r="I300" s="84" t="b">
        <v>0</v>
      </c>
      <c r="J300" s="84" t="b">
        <v>0</v>
      </c>
      <c r="K300" s="84" t="b">
        <v>0</v>
      </c>
      <c r="L300" s="84" t="b">
        <v>0</v>
      </c>
    </row>
    <row r="301" spans="1:12" ht="15">
      <c r="A301" s="84" t="s">
        <v>2511</v>
      </c>
      <c r="B301" s="84" t="s">
        <v>2673</v>
      </c>
      <c r="C301" s="84">
        <v>2</v>
      </c>
      <c r="D301" s="122">
        <v>0.0015190941287985644</v>
      </c>
      <c r="E301" s="122">
        <v>2.6875289612146345</v>
      </c>
      <c r="F301" s="84" t="s">
        <v>2815</v>
      </c>
      <c r="G301" s="84" t="b">
        <v>0</v>
      </c>
      <c r="H301" s="84" t="b">
        <v>0</v>
      </c>
      <c r="I301" s="84" t="b">
        <v>0</v>
      </c>
      <c r="J301" s="84" t="b">
        <v>0</v>
      </c>
      <c r="K301" s="84" t="b">
        <v>0</v>
      </c>
      <c r="L301" s="84" t="b">
        <v>0</v>
      </c>
    </row>
    <row r="302" spans="1:12" ht="15">
      <c r="A302" s="84" t="s">
        <v>2673</v>
      </c>
      <c r="B302" s="84" t="s">
        <v>2526</v>
      </c>
      <c r="C302" s="84">
        <v>2</v>
      </c>
      <c r="D302" s="122">
        <v>0.0015190941287985644</v>
      </c>
      <c r="E302" s="122">
        <v>2.7844389742226907</v>
      </c>
      <c r="F302" s="84" t="s">
        <v>2815</v>
      </c>
      <c r="G302" s="84" t="b">
        <v>0</v>
      </c>
      <c r="H302" s="84" t="b">
        <v>0</v>
      </c>
      <c r="I302" s="84" t="b">
        <v>0</v>
      </c>
      <c r="J302" s="84" t="b">
        <v>0</v>
      </c>
      <c r="K302" s="84" t="b">
        <v>0</v>
      </c>
      <c r="L302" s="84" t="b">
        <v>0</v>
      </c>
    </row>
    <row r="303" spans="1:12" ht="15">
      <c r="A303" s="84" t="s">
        <v>268</v>
      </c>
      <c r="B303" s="84" t="s">
        <v>2055</v>
      </c>
      <c r="C303" s="84">
        <v>2</v>
      </c>
      <c r="D303" s="122">
        <v>0.0015190941287985644</v>
      </c>
      <c r="E303" s="122">
        <v>0.8101576153448603</v>
      </c>
      <c r="F303" s="84" t="s">
        <v>2815</v>
      </c>
      <c r="G303" s="84" t="b">
        <v>0</v>
      </c>
      <c r="H303" s="84" t="b">
        <v>0</v>
      </c>
      <c r="I303" s="84" t="b">
        <v>0</v>
      </c>
      <c r="J303" s="84" t="b">
        <v>0</v>
      </c>
      <c r="K303" s="84" t="b">
        <v>0</v>
      </c>
      <c r="L303" s="84" t="b">
        <v>0</v>
      </c>
    </row>
    <row r="304" spans="1:12" ht="15">
      <c r="A304" s="84" t="s">
        <v>2589</v>
      </c>
      <c r="B304" s="84" t="s">
        <v>2674</v>
      </c>
      <c r="C304" s="84">
        <v>2</v>
      </c>
      <c r="D304" s="122">
        <v>0.0015190941287985644</v>
      </c>
      <c r="E304" s="122">
        <v>2.9093777108309906</v>
      </c>
      <c r="F304" s="84" t="s">
        <v>2815</v>
      </c>
      <c r="G304" s="84" t="b">
        <v>0</v>
      </c>
      <c r="H304" s="84" t="b">
        <v>0</v>
      </c>
      <c r="I304" s="84" t="b">
        <v>0</v>
      </c>
      <c r="J304" s="84" t="b">
        <v>0</v>
      </c>
      <c r="K304" s="84" t="b">
        <v>0</v>
      </c>
      <c r="L304" s="84" t="b">
        <v>0</v>
      </c>
    </row>
    <row r="305" spans="1:12" ht="15">
      <c r="A305" s="84" t="s">
        <v>2050</v>
      </c>
      <c r="B305" s="84" t="s">
        <v>2087</v>
      </c>
      <c r="C305" s="84">
        <v>2</v>
      </c>
      <c r="D305" s="122">
        <v>0.0015190941287985644</v>
      </c>
      <c r="E305" s="122">
        <v>1.365309666480715</v>
      </c>
      <c r="F305" s="84" t="s">
        <v>2815</v>
      </c>
      <c r="G305" s="84" t="b">
        <v>0</v>
      </c>
      <c r="H305" s="84" t="b">
        <v>0</v>
      </c>
      <c r="I305" s="84" t="b">
        <v>0</v>
      </c>
      <c r="J305" s="84" t="b">
        <v>0</v>
      </c>
      <c r="K305" s="84" t="b">
        <v>0</v>
      </c>
      <c r="L305" s="84" t="b">
        <v>0</v>
      </c>
    </row>
    <row r="306" spans="1:12" ht="15">
      <c r="A306" s="84" t="s">
        <v>257</v>
      </c>
      <c r="B306" s="84" t="s">
        <v>630</v>
      </c>
      <c r="C306" s="84">
        <v>2</v>
      </c>
      <c r="D306" s="122">
        <v>0.0015190941287985644</v>
      </c>
      <c r="E306" s="122">
        <v>1.9885589568786155</v>
      </c>
      <c r="F306" s="84" t="s">
        <v>2815</v>
      </c>
      <c r="G306" s="84" t="b">
        <v>0</v>
      </c>
      <c r="H306" s="84" t="b">
        <v>0</v>
      </c>
      <c r="I306" s="84" t="b">
        <v>0</v>
      </c>
      <c r="J306" s="84" t="b">
        <v>0</v>
      </c>
      <c r="K306" s="84" t="b">
        <v>0</v>
      </c>
      <c r="L306" s="84" t="b">
        <v>0</v>
      </c>
    </row>
    <row r="307" spans="1:12" ht="15">
      <c r="A307" s="84" t="s">
        <v>2541</v>
      </c>
      <c r="B307" s="84" t="s">
        <v>2675</v>
      </c>
      <c r="C307" s="84">
        <v>2</v>
      </c>
      <c r="D307" s="122">
        <v>0.0015190941287985644</v>
      </c>
      <c r="E307" s="122">
        <v>2.7844389742226907</v>
      </c>
      <c r="F307" s="84" t="s">
        <v>2815</v>
      </c>
      <c r="G307" s="84" t="b">
        <v>0</v>
      </c>
      <c r="H307" s="84" t="b">
        <v>0</v>
      </c>
      <c r="I307" s="84" t="b">
        <v>0</v>
      </c>
      <c r="J307" s="84" t="b">
        <v>0</v>
      </c>
      <c r="K307" s="84" t="b">
        <v>0</v>
      </c>
      <c r="L307" s="84" t="b">
        <v>0</v>
      </c>
    </row>
    <row r="308" spans="1:12" ht="15">
      <c r="A308" s="84" t="s">
        <v>2543</v>
      </c>
      <c r="B308" s="84" t="s">
        <v>2050</v>
      </c>
      <c r="C308" s="84">
        <v>2</v>
      </c>
      <c r="D308" s="122">
        <v>0.0015190941287985644</v>
      </c>
      <c r="E308" s="122">
        <v>1.9093777108309906</v>
      </c>
      <c r="F308" s="84" t="s">
        <v>2815</v>
      </c>
      <c r="G308" s="84" t="b">
        <v>0</v>
      </c>
      <c r="H308" s="84" t="b">
        <v>0</v>
      </c>
      <c r="I308" s="84" t="b">
        <v>0</v>
      </c>
      <c r="J308" s="84" t="b">
        <v>0</v>
      </c>
      <c r="K308" s="84" t="b">
        <v>0</v>
      </c>
      <c r="L308" s="84" t="b">
        <v>0</v>
      </c>
    </row>
    <row r="309" spans="1:12" ht="15">
      <c r="A309" s="84" t="s">
        <v>2050</v>
      </c>
      <c r="B309" s="84" t="s">
        <v>2676</v>
      </c>
      <c r="C309" s="84">
        <v>2</v>
      </c>
      <c r="D309" s="122">
        <v>0.0015190941287985644</v>
      </c>
      <c r="E309" s="122">
        <v>2.210407706494972</v>
      </c>
      <c r="F309" s="84" t="s">
        <v>2815</v>
      </c>
      <c r="G309" s="84" t="b">
        <v>0</v>
      </c>
      <c r="H309" s="84" t="b">
        <v>0</v>
      </c>
      <c r="I309" s="84" t="b">
        <v>0</v>
      </c>
      <c r="J309" s="84" t="b">
        <v>0</v>
      </c>
      <c r="K309" s="84" t="b">
        <v>0</v>
      </c>
      <c r="L309" s="84" t="b">
        <v>0</v>
      </c>
    </row>
    <row r="310" spans="1:12" ht="15">
      <c r="A310" s="84" t="s">
        <v>2676</v>
      </c>
      <c r="B310" s="84" t="s">
        <v>2677</v>
      </c>
      <c r="C310" s="84">
        <v>2</v>
      </c>
      <c r="D310" s="122">
        <v>0.0015190941287985644</v>
      </c>
      <c r="E310" s="122">
        <v>3.085468969886672</v>
      </c>
      <c r="F310" s="84" t="s">
        <v>2815</v>
      </c>
      <c r="G310" s="84" t="b">
        <v>0</v>
      </c>
      <c r="H310" s="84" t="b">
        <v>0</v>
      </c>
      <c r="I310" s="84" t="b">
        <v>0</v>
      </c>
      <c r="J310" s="84" t="b">
        <v>0</v>
      </c>
      <c r="K310" s="84" t="b">
        <v>0</v>
      </c>
      <c r="L310" s="84" t="b">
        <v>0</v>
      </c>
    </row>
    <row r="311" spans="1:12" ht="15">
      <c r="A311" s="84" t="s">
        <v>2677</v>
      </c>
      <c r="B311" s="84" t="s">
        <v>2678</v>
      </c>
      <c r="C311" s="84">
        <v>2</v>
      </c>
      <c r="D311" s="122">
        <v>0.0015190941287985644</v>
      </c>
      <c r="E311" s="122">
        <v>3.085468969886672</v>
      </c>
      <c r="F311" s="84" t="s">
        <v>2815</v>
      </c>
      <c r="G311" s="84" t="b">
        <v>0</v>
      </c>
      <c r="H311" s="84" t="b">
        <v>0</v>
      </c>
      <c r="I311" s="84" t="b">
        <v>0</v>
      </c>
      <c r="J311" s="84" t="b">
        <v>0</v>
      </c>
      <c r="K311" s="84" t="b">
        <v>0</v>
      </c>
      <c r="L311" s="84" t="b">
        <v>0</v>
      </c>
    </row>
    <row r="312" spans="1:12" ht="15">
      <c r="A312" s="84" t="s">
        <v>2678</v>
      </c>
      <c r="B312" s="84" t="s">
        <v>2049</v>
      </c>
      <c r="C312" s="84">
        <v>2</v>
      </c>
      <c r="D312" s="122">
        <v>0.0015190941287985644</v>
      </c>
      <c r="E312" s="122">
        <v>2.2725556132438163</v>
      </c>
      <c r="F312" s="84" t="s">
        <v>2815</v>
      </c>
      <c r="G312" s="84" t="b">
        <v>0</v>
      </c>
      <c r="H312" s="84" t="b">
        <v>0</v>
      </c>
      <c r="I312" s="84" t="b">
        <v>0</v>
      </c>
      <c r="J312" s="84" t="b">
        <v>0</v>
      </c>
      <c r="K312" s="84" t="b">
        <v>0</v>
      </c>
      <c r="L312" s="84" t="b">
        <v>0</v>
      </c>
    </row>
    <row r="313" spans="1:12" ht="15">
      <c r="A313" s="84" t="s">
        <v>2049</v>
      </c>
      <c r="B313" s="84" t="s">
        <v>655</v>
      </c>
      <c r="C313" s="84">
        <v>2</v>
      </c>
      <c r="D313" s="122">
        <v>0.0015190941287985644</v>
      </c>
      <c r="E313" s="122">
        <v>1.795434358524154</v>
      </c>
      <c r="F313" s="84" t="s">
        <v>2815</v>
      </c>
      <c r="G313" s="84" t="b">
        <v>0</v>
      </c>
      <c r="H313" s="84" t="b">
        <v>0</v>
      </c>
      <c r="I313" s="84" t="b">
        <v>0</v>
      </c>
      <c r="J313" s="84" t="b">
        <v>0</v>
      </c>
      <c r="K313" s="84" t="b">
        <v>0</v>
      </c>
      <c r="L313" s="84" t="b">
        <v>0</v>
      </c>
    </row>
    <row r="314" spans="1:12" ht="15">
      <c r="A314" s="84" t="s">
        <v>655</v>
      </c>
      <c r="B314" s="84" t="s">
        <v>2679</v>
      </c>
      <c r="C314" s="84">
        <v>2</v>
      </c>
      <c r="D314" s="122">
        <v>0.0015190941287985644</v>
      </c>
      <c r="E314" s="122">
        <v>2.6083477151670094</v>
      </c>
      <c r="F314" s="84" t="s">
        <v>2815</v>
      </c>
      <c r="G314" s="84" t="b">
        <v>0</v>
      </c>
      <c r="H314" s="84" t="b">
        <v>0</v>
      </c>
      <c r="I314" s="84" t="b">
        <v>0</v>
      </c>
      <c r="J314" s="84" t="b">
        <v>0</v>
      </c>
      <c r="K314" s="84" t="b">
        <v>0</v>
      </c>
      <c r="L314" s="84" t="b">
        <v>0</v>
      </c>
    </row>
    <row r="315" spans="1:12" ht="15">
      <c r="A315" s="84" t="s">
        <v>2679</v>
      </c>
      <c r="B315" s="84" t="s">
        <v>2680</v>
      </c>
      <c r="C315" s="84">
        <v>2</v>
      </c>
      <c r="D315" s="122">
        <v>0.0015190941287985644</v>
      </c>
      <c r="E315" s="122">
        <v>3.085468969886672</v>
      </c>
      <c r="F315" s="84" t="s">
        <v>2815</v>
      </c>
      <c r="G315" s="84" t="b">
        <v>0</v>
      </c>
      <c r="H315" s="84" t="b">
        <v>0</v>
      </c>
      <c r="I315" s="84" t="b">
        <v>0</v>
      </c>
      <c r="J315" s="84" t="b">
        <v>0</v>
      </c>
      <c r="K315" s="84" t="b">
        <v>0</v>
      </c>
      <c r="L315" s="84" t="b">
        <v>0</v>
      </c>
    </row>
    <row r="316" spans="1:12" ht="15">
      <c r="A316" s="84" t="s">
        <v>2680</v>
      </c>
      <c r="B316" s="84" t="s">
        <v>2681</v>
      </c>
      <c r="C316" s="84">
        <v>2</v>
      </c>
      <c r="D316" s="122">
        <v>0.0015190941287985644</v>
      </c>
      <c r="E316" s="122">
        <v>3.085468969886672</v>
      </c>
      <c r="F316" s="84" t="s">
        <v>2815</v>
      </c>
      <c r="G316" s="84" t="b">
        <v>0</v>
      </c>
      <c r="H316" s="84" t="b">
        <v>0</v>
      </c>
      <c r="I316" s="84" t="b">
        <v>0</v>
      </c>
      <c r="J316" s="84" t="b">
        <v>0</v>
      </c>
      <c r="K316" s="84" t="b">
        <v>0</v>
      </c>
      <c r="L316" s="84" t="b">
        <v>0</v>
      </c>
    </row>
    <row r="317" spans="1:12" ht="15">
      <c r="A317" s="84" t="s">
        <v>2682</v>
      </c>
      <c r="B317" s="84" t="s">
        <v>2683</v>
      </c>
      <c r="C317" s="84">
        <v>2</v>
      </c>
      <c r="D317" s="122">
        <v>0.0015190941287985644</v>
      </c>
      <c r="E317" s="122">
        <v>3.085468969886672</v>
      </c>
      <c r="F317" s="84" t="s">
        <v>2815</v>
      </c>
      <c r="G317" s="84" t="b">
        <v>0</v>
      </c>
      <c r="H317" s="84" t="b">
        <v>0</v>
      </c>
      <c r="I317" s="84" t="b">
        <v>0</v>
      </c>
      <c r="J317" s="84" t="b">
        <v>0</v>
      </c>
      <c r="K317" s="84" t="b">
        <v>0</v>
      </c>
      <c r="L317" s="84" t="b">
        <v>0</v>
      </c>
    </row>
    <row r="318" spans="1:12" ht="15">
      <c r="A318" s="84" t="s">
        <v>2683</v>
      </c>
      <c r="B318" s="84" t="s">
        <v>2544</v>
      </c>
      <c r="C318" s="84">
        <v>2</v>
      </c>
      <c r="D318" s="122">
        <v>0.0015190941287985644</v>
      </c>
      <c r="E318" s="122">
        <v>2.7844389742226907</v>
      </c>
      <c r="F318" s="84" t="s">
        <v>2815</v>
      </c>
      <c r="G318" s="84" t="b">
        <v>0</v>
      </c>
      <c r="H318" s="84" t="b">
        <v>0</v>
      </c>
      <c r="I318" s="84" t="b">
        <v>0</v>
      </c>
      <c r="J318" s="84" t="b">
        <v>0</v>
      </c>
      <c r="K318" s="84" t="b">
        <v>0</v>
      </c>
      <c r="L318" s="84" t="b">
        <v>0</v>
      </c>
    </row>
    <row r="319" spans="1:12" ht="15">
      <c r="A319" s="84" t="s">
        <v>2054</v>
      </c>
      <c r="B319" s="84" t="s">
        <v>1983</v>
      </c>
      <c r="C319" s="84">
        <v>2</v>
      </c>
      <c r="D319" s="122">
        <v>0.0015190941287985644</v>
      </c>
      <c r="E319" s="122">
        <v>1.4834089785587095</v>
      </c>
      <c r="F319" s="84" t="s">
        <v>2815</v>
      </c>
      <c r="G319" s="84" t="b">
        <v>0</v>
      </c>
      <c r="H319" s="84" t="b">
        <v>0</v>
      </c>
      <c r="I319" s="84" t="b">
        <v>0</v>
      </c>
      <c r="J319" s="84" t="b">
        <v>0</v>
      </c>
      <c r="K319" s="84" t="b">
        <v>0</v>
      </c>
      <c r="L319" s="84" t="b">
        <v>0</v>
      </c>
    </row>
    <row r="320" spans="1:12" ht="15">
      <c r="A320" s="84" t="s">
        <v>1983</v>
      </c>
      <c r="B320" s="84" t="s">
        <v>2684</v>
      </c>
      <c r="C320" s="84">
        <v>2</v>
      </c>
      <c r="D320" s="122">
        <v>0.0015190941287985644</v>
      </c>
      <c r="E320" s="122">
        <v>2.6875289612146345</v>
      </c>
      <c r="F320" s="84" t="s">
        <v>2815</v>
      </c>
      <c r="G320" s="84" t="b">
        <v>0</v>
      </c>
      <c r="H320" s="84" t="b">
        <v>0</v>
      </c>
      <c r="I320" s="84" t="b">
        <v>0</v>
      </c>
      <c r="J320" s="84" t="b">
        <v>0</v>
      </c>
      <c r="K320" s="84" t="b">
        <v>0</v>
      </c>
      <c r="L320" s="84" t="b">
        <v>0</v>
      </c>
    </row>
    <row r="321" spans="1:12" ht="15">
      <c r="A321" s="84" t="s">
        <v>2684</v>
      </c>
      <c r="B321" s="84" t="s">
        <v>2055</v>
      </c>
      <c r="C321" s="84">
        <v>2</v>
      </c>
      <c r="D321" s="122">
        <v>0.0015190941287985644</v>
      </c>
      <c r="E321" s="122">
        <v>1.9241009676516971</v>
      </c>
      <c r="F321" s="84" t="s">
        <v>2815</v>
      </c>
      <c r="G321" s="84" t="b">
        <v>0</v>
      </c>
      <c r="H321" s="84" t="b">
        <v>0</v>
      </c>
      <c r="I321" s="84" t="b">
        <v>0</v>
      </c>
      <c r="J321" s="84" t="b">
        <v>0</v>
      </c>
      <c r="K321" s="84" t="b">
        <v>0</v>
      </c>
      <c r="L321" s="84" t="b">
        <v>0</v>
      </c>
    </row>
    <row r="322" spans="1:12" ht="15">
      <c r="A322" s="84" t="s">
        <v>2055</v>
      </c>
      <c r="B322" s="84" t="s">
        <v>2685</v>
      </c>
      <c r="C322" s="84">
        <v>2</v>
      </c>
      <c r="D322" s="122">
        <v>0.0015190941287985644</v>
      </c>
      <c r="E322" s="122">
        <v>1.9093777108309906</v>
      </c>
      <c r="F322" s="84" t="s">
        <v>2815</v>
      </c>
      <c r="G322" s="84" t="b">
        <v>0</v>
      </c>
      <c r="H322" s="84" t="b">
        <v>0</v>
      </c>
      <c r="I322" s="84" t="b">
        <v>0</v>
      </c>
      <c r="J322" s="84" t="b">
        <v>0</v>
      </c>
      <c r="K322" s="84" t="b">
        <v>0</v>
      </c>
      <c r="L322" s="84" t="b">
        <v>0</v>
      </c>
    </row>
    <row r="323" spans="1:12" ht="15">
      <c r="A323" s="84" t="s">
        <v>2685</v>
      </c>
      <c r="B323" s="84" t="s">
        <v>2513</v>
      </c>
      <c r="C323" s="84">
        <v>2</v>
      </c>
      <c r="D323" s="122">
        <v>0.0015190941287985644</v>
      </c>
      <c r="E323" s="122">
        <v>2.6875289612146345</v>
      </c>
      <c r="F323" s="84" t="s">
        <v>2815</v>
      </c>
      <c r="G323" s="84" t="b">
        <v>0</v>
      </c>
      <c r="H323" s="84" t="b">
        <v>0</v>
      </c>
      <c r="I323" s="84" t="b">
        <v>0</v>
      </c>
      <c r="J323" s="84" t="b">
        <v>0</v>
      </c>
      <c r="K323" s="84" t="b">
        <v>0</v>
      </c>
      <c r="L323" s="84" t="b">
        <v>0</v>
      </c>
    </row>
    <row r="324" spans="1:12" ht="15">
      <c r="A324" s="84" t="s">
        <v>2513</v>
      </c>
      <c r="B324" s="84" t="s">
        <v>2598</v>
      </c>
      <c r="C324" s="84">
        <v>2</v>
      </c>
      <c r="D324" s="122">
        <v>0.0015190941287985644</v>
      </c>
      <c r="E324" s="122">
        <v>2.511437702158953</v>
      </c>
      <c r="F324" s="84" t="s">
        <v>2815</v>
      </c>
      <c r="G324" s="84" t="b">
        <v>0</v>
      </c>
      <c r="H324" s="84" t="b">
        <v>0</v>
      </c>
      <c r="I324" s="84" t="b">
        <v>0</v>
      </c>
      <c r="J324" s="84" t="b">
        <v>0</v>
      </c>
      <c r="K324" s="84" t="b">
        <v>0</v>
      </c>
      <c r="L324" s="84" t="b">
        <v>0</v>
      </c>
    </row>
    <row r="325" spans="1:12" ht="15">
      <c r="A325" s="84" t="s">
        <v>2545</v>
      </c>
      <c r="B325" s="84" t="s">
        <v>2686</v>
      </c>
      <c r="C325" s="84">
        <v>2</v>
      </c>
      <c r="D325" s="122">
        <v>0.0015190941287985644</v>
      </c>
      <c r="E325" s="122">
        <v>2.7844389742226907</v>
      </c>
      <c r="F325" s="84" t="s">
        <v>2815</v>
      </c>
      <c r="G325" s="84" t="b">
        <v>0</v>
      </c>
      <c r="H325" s="84" t="b">
        <v>0</v>
      </c>
      <c r="I325" s="84" t="b">
        <v>0</v>
      </c>
      <c r="J325" s="84" t="b">
        <v>0</v>
      </c>
      <c r="K325" s="84" t="b">
        <v>0</v>
      </c>
      <c r="L325" s="84" t="b">
        <v>0</v>
      </c>
    </row>
    <row r="326" spans="1:12" ht="15">
      <c r="A326" s="84" t="s">
        <v>2686</v>
      </c>
      <c r="B326" s="84" t="s">
        <v>2687</v>
      </c>
      <c r="C326" s="84">
        <v>2</v>
      </c>
      <c r="D326" s="122">
        <v>0.0015190941287985644</v>
      </c>
      <c r="E326" s="122">
        <v>3.085468969886672</v>
      </c>
      <c r="F326" s="84" t="s">
        <v>2815</v>
      </c>
      <c r="G326" s="84" t="b">
        <v>0</v>
      </c>
      <c r="H326" s="84" t="b">
        <v>0</v>
      </c>
      <c r="I326" s="84" t="b">
        <v>0</v>
      </c>
      <c r="J326" s="84" t="b">
        <v>0</v>
      </c>
      <c r="K326" s="84" t="b">
        <v>0</v>
      </c>
      <c r="L326" s="84" t="b">
        <v>0</v>
      </c>
    </row>
    <row r="327" spans="1:12" ht="15">
      <c r="A327" s="84" t="s">
        <v>2688</v>
      </c>
      <c r="B327" s="84" t="s">
        <v>2585</v>
      </c>
      <c r="C327" s="84">
        <v>2</v>
      </c>
      <c r="D327" s="122">
        <v>0.0015190941287985644</v>
      </c>
      <c r="E327" s="122">
        <v>2.9093777108309906</v>
      </c>
      <c r="F327" s="84" t="s">
        <v>2815</v>
      </c>
      <c r="G327" s="84" t="b">
        <v>0</v>
      </c>
      <c r="H327" s="84" t="b">
        <v>0</v>
      </c>
      <c r="I327" s="84" t="b">
        <v>0</v>
      </c>
      <c r="J327" s="84" t="b">
        <v>0</v>
      </c>
      <c r="K327" s="84" t="b">
        <v>0</v>
      </c>
      <c r="L327" s="84" t="b">
        <v>0</v>
      </c>
    </row>
    <row r="328" spans="1:12" ht="15">
      <c r="A328" s="84" t="s">
        <v>2585</v>
      </c>
      <c r="B328" s="84" t="s">
        <v>2689</v>
      </c>
      <c r="C328" s="84">
        <v>2</v>
      </c>
      <c r="D328" s="122">
        <v>0.0015190941287985644</v>
      </c>
      <c r="E328" s="122">
        <v>2.9093777108309906</v>
      </c>
      <c r="F328" s="84" t="s">
        <v>2815</v>
      </c>
      <c r="G328" s="84" t="b">
        <v>0</v>
      </c>
      <c r="H328" s="84" t="b">
        <v>0</v>
      </c>
      <c r="I328" s="84" t="b">
        <v>0</v>
      </c>
      <c r="J328" s="84" t="b">
        <v>0</v>
      </c>
      <c r="K328" s="84" t="b">
        <v>0</v>
      </c>
      <c r="L328" s="84" t="b">
        <v>0</v>
      </c>
    </row>
    <row r="329" spans="1:12" ht="15">
      <c r="A329" s="84" t="s">
        <v>2689</v>
      </c>
      <c r="B329" s="84" t="s">
        <v>2055</v>
      </c>
      <c r="C329" s="84">
        <v>2</v>
      </c>
      <c r="D329" s="122">
        <v>0.0015190941287985644</v>
      </c>
      <c r="E329" s="122">
        <v>1.9241009676516971</v>
      </c>
      <c r="F329" s="84" t="s">
        <v>2815</v>
      </c>
      <c r="G329" s="84" t="b">
        <v>0</v>
      </c>
      <c r="H329" s="84" t="b">
        <v>0</v>
      </c>
      <c r="I329" s="84" t="b">
        <v>0</v>
      </c>
      <c r="J329" s="84" t="b">
        <v>0</v>
      </c>
      <c r="K329" s="84" t="b">
        <v>0</v>
      </c>
      <c r="L329" s="84" t="b">
        <v>0</v>
      </c>
    </row>
    <row r="330" spans="1:12" ht="15">
      <c r="A330" s="84" t="s">
        <v>2055</v>
      </c>
      <c r="B330" s="84" t="s">
        <v>2690</v>
      </c>
      <c r="C330" s="84">
        <v>2</v>
      </c>
      <c r="D330" s="122">
        <v>0.0015190941287985644</v>
      </c>
      <c r="E330" s="122">
        <v>1.9093777108309906</v>
      </c>
      <c r="F330" s="84" t="s">
        <v>2815</v>
      </c>
      <c r="G330" s="84" t="b">
        <v>0</v>
      </c>
      <c r="H330" s="84" t="b">
        <v>0</v>
      </c>
      <c r="I330" s="84" t="b">
        <v>0</v>
      </c>
      <c r="J330" s="84" t="b">
        <v>0</v>
      </c>
      <c r="K330" s="84" t="b">
        <v>0</v>
      </c>
      <c r="L330" s="84" t="b">
        <v>0</v>
      </c>
    </row>
    <row r="331" spans="1:12" ht="15">
      <c r="A331" s="84" t="s">
        <v>2690</v>
      </c>
      <c r="B331" s="84" t="s">
        <v>2546</v>
      </c>
      <c r="C331" s="84">
        <v>2</v>
      </c>
      <c r="D331" s="122">
        <v>0.0015190941287985644</v>
      </c>
      <c r="E331" s="122">
        <v>2.7844389742226907</v>
      </c>
      <c r="F331" s="84" t="s">
        <v>2815</v>
      </c>
      <c r="G331" s="84" t="b">
        <v>0</v>
      </c>
      <c r="H331" s="84" t="b">
        <v>0</v>
      </c>
      <c r="I331" s="84" t="b">
        <v>0</v>
      </c>
      <c r="J331" s="84" t="b">
        <v>0</v>
      </c>
      <c r="K331" s="84" t="b">
        <v>0</v>
      </c>
      <c r="L331" s="84" t="b">
        <v>0</v>
      </c>
    </row>
    <row r="332" spans="1:12" ht="15">
      <c r="A332" s="84" t="s">
        <v>2546</v>
      </c>
      <c r="B332" s="84" t="s">
        <v>2691</v>
      </c>
      <c r="C332" s="84">
        <v>2</v>
      </c>
      <c r="D332" s="122">
        <v>0.0015190941287985644</v>
      </c>
      <c r="E332" s="122">
        <v>2.7844389742226907</v>
      </c>
      <c r="F332" s="84" t="s">
        <v>2815</v>
      </c>
      <c r="G332" s="84" t="b">
        <v>0</v>
      </c>
      <c r="H332" s="84" t="b">
        <v>0</v>
      </c>
      <c r="I332" s="84" t="b">
        <v>0</v>
      </c>
      <c r="J332" s="84" t="b">
        <v>0</v>
      </c>
      <c r="K332" s="84" t="b">
        <v>0</v>
      </c>
      <c r="L332" s="84" t="b">
        <v>0</v>
      </c>
    </row>
    <row r="333" spans="1:12" ht="15">
      <c r="A333" s="84" t="s">
        <v>2691</v>
      </c>
      <c r="B333" s="84" t="s">
        <v>2469</v>
      </c>
      <c r="C333" s="84">
        <v>2</v>
      </c>
      <c r="D333" s="122">
        <v>0.0015190941287985644</v>
      </c>
      <c r="E333" s="122">
        <v>2.4322564561113285</v>
      </c>
      <c r="F333" s="84" t="s">
        <v>2815</v>
      </c>
      <c r="G333" s="84" t="b">
        <v>0</v>
      </c>
      <c r="H333" s="84" t="b">
        <v>0</v>
      </c>
      <c r="I333" s="84" t="b">
        <v>0</v>
      </c>
      <c r="J333" s="84" t="b">
        <v>0</v>
      </c>
      <c r="K333" s="84" t="b">
        <v>0</v>
      </c>
      <c r="L333" s="84" t="b">
        <v>0</v>
      </c>
    </row>
    <row r="334" spans="1:12" ht="15">
      <c r="A334" s="84" t="s">
        <v>2469</v>
      </c>
      <c r="B334" s="84" t="s">
        <v>2486</v>
      </c>
      <c r="C334" s="84">
        <v>2</v>
      </c>
      <c r="D334" s="122">
        <v>0.0015190941287985644</v>
      </c>
      <c r="E334" s="122">
        <v>1.8881884117610526</v>
      </c>
      <c r="F334" s="84" t="s">
        <v>2815</v>
      </c>
      <c r="G334" s="84" t="b">
        <v>0</v>
      </c>
      <c r="H334" s="84" t="b">
        <v>0</v>
      </c>
      <c r="I334" s="84" t="b">
        <v>0</v>
      </c>
      <c r="J334" s="84" t="b">
        <v>0</v>
      </c>
      <c r="K334" s="84" t="b">
        <v>0</v>
      </c>
      <c r="L334" s="84" t="b">
        <v>0</v>
      </c>
    </row>
    <row r="335" spans="1:12" ht="15">
      <c r="A335" s="84" t="s">
        <v>2486</v>
      </c>
      <c r="B335" s="84" t="s">
        <v>2692</v>
      </c>
      <c r="C335" s="84">
        <v>2</v>
      </c>
      <c r="D335" s="122">
        <v>0.0015190941287985644</v>
      </c>
      <c r="E335" s="122">
        <v>2.5414009255363963</v>
      </c>
      <c r="F335" s="84" t="s">
        <v>2815</v>
      </c>
      <c r="G335" s="84" t="b">
        <v>0</v>
      </c>
      <c r="H335" s="84" t="b">
        <v>0</v>
      </c>
      <c r="I335" s="84" t="b">
        <v>0</v>
      </c>
      <c r="J335" s="84" t="b">
        <v>0</v>
      </c>
      <c r="K335" s="84" t="b">
        <v>0</v>
      </c>
      <c r="L335" s="84" t="b">
        <v>0</v>
      </c>
    </row>
    <row r="336" spans="1:12" ht="15">
      <c r="A336" s="84" t="s">
        <v>2692</v>
      </c>
      <c r="B336" s="84" t="s">
        <v>2599</v>
      </c>
      <c r="C336" s="84">
        <v>2</v>
      </c>
      <c r="D336" s="122">
        <v>0.0015190941287985644</v>
      </c>
      <c r="E336" s="122">
        <v>2.9093777108309906</v>
      </c>
      <c r="F336" s="84" t="s">
        <v>2815</v>
      </c>
      <c r="G336" s="84" t="b">
        <v>0</v>
      </c>
      <c r="H336" s="84" t="b">
        <v>0</v>
      </c>
      <c r="I336" s="84" t="b">
        <v>0</v>
      </c>
      <c r="J336" s="84" t="b">
        <v>0</v>
      </c>
      <c r="K336" s="84" t="b">
        <v>0</v>
      </c>
      <c r="L336" s="84" t="b">
        <v>0</v>
      </c>
    </row>
    <row r="337" spans="1:12" ht="15">
      <c r="A337" s="84" t="s">
        <v>2599</v>
      </c>
      <c r="B337" s="84" t="s">
        <v>2693</v>
      </c>
      <c r="C337" s="84">
        <v>2</v>
      </c>
      <c r="D337" s="122">
        <v>0.0015190941287985644</v>
      </c>
      <c r="E337" s="122">
        <v>2.9093777108309906</v>
      </c>
      <c r="F337" s="84" t="s">
        <v>2815</v>
      </c>
      <c r="G337" s="84" t="b">
        <v>0</v>
      </c>
      <c r="H337" s="84" t="b">
        <v>0</v>
      </c>
      <c r="I337" s="84" t="b">
        <v>0</v>
      </c>
      <c r="J337" s="84" t="b">
        <v>0</v>
      </c>
      <c r="K337" s="84" t="b">
        <v>0</v>
      </c>
      <c r="L337" s="84" t="b">
        <v>0</v>
      </c>
    </row>
    <row r="338" spans="1:12" ht="15">
      <c r="A338" s="84" t="s">
        <v>2693</v>
      </c>
      <c r="B338" s="84" t="s">
        <v>2694</v>
      </c>
      <c r="C338" s="84">
        <v>2</v>
      </c>
      <c r="D338" s="122">
        <v>0.0015190941287985644</v>
      </c>
      <c r="E338" s="122">
        <v>3.085468969886672</v>
      </c>
      <c r="F338" s="84" t="s">
        <v>2815</v>
      </c>
      <c r="G338" s="84" t="b">
        <v>0</v>
      </c>
      <c r="H338" s="84" t="b">
        <v>0</v>
      </c>
      <c r="I338" s="84" t="b">
        <v>0</v>
      </c>
      <c r="J338" s="84" t="b">
        <v>0</v>
      </c>
      <c r="K338" s="84" t="b">
        <v>0</v>
      </c>
      <c r="L338" s="84" t="b">
        <v>0</v>
      </c>
    </row>
    <row r="339" spans="1:12" ht="15">
      <c r="A339" s="84" t="s">
        <v>2694</v>
      </c>
      <c r="B339" s="84" t="s">
        <v>2695</v>
      </c>
      <c r="C339" s="84">
        <v>2</v>
      </c>
      <c r="D339" s="122">
        <v>0.0015190941287985644</v>
      </c>
      <c r="E339" s="122">
        <v>3.085468969886672</v>
      </c>
      <c r="F339" s="84" t="s">
        <v>2815</v>
      </c>
      <c r="G339" s="84" t="b">
        <v>0</v>
      </c>
      <c r="H339" s="84" t="b">
        <v>0</v>
      </c>
      <c r="I339" s="84" t="b">
        <v>0</v>
      </c>
      <c r="J339" s="84" t="b">
        <v>1</v>
      </c>
      <c r="K339" s="84" t="b">
        <v>0</v>
      </c>
      <c r="L339" s="84" t="b">
        <v>0</v>
      </c>
    </row>
    <row r="340" spans="1:12" ht="15">
      <c r="A340" s="84" t="s">
        <v>2695</v>
      </c>
      <c r="B340" s="84" t="s">
        <v>2696</v>
      </c>
      <c r="C340" s="84">
        <v>2</v>
      </c>
      <c r="D340" s="122">
        <v>0.0015190941287985644</v>
      </c>
      <c r="E340" s="122">
        <v>3.085468969886672</v>
      </c>
      <c r="F340" s="84" t="s">
        <v>2815</v>
      </c>
      <c r="G340" s="84" t="b">
        <v>1</v>
      </c>
      <c r="H340" s="84" t="b">
        <v>0</v>
      </c>
      <c r="I340" s="84" t="b">
        <v>0</v>
      </c>
      <c r="J340" s="84" t="b">
        <v>0</v>
      </c>
      <c r="K340" s="84" t="b">
        <v>0</v>
      </c>
      <c r="L340" s="84" t="b">
        <v>0</v>
      </c>
    </row>
    <row r="341" spans="1:12" ht="15">
      <c r="A341" s="84" t="s">
        <v>2600</v>
      </c>
      <c r="B341" s="84" t="s">
        <v>2474</v>
      </c>
      <c r="C341" s="84">
        <v>2</v>
      </c>
      <c r="D341" s="122">
        <v>0.0015190941287985644</v>
      </c>
      <c r="E341" s="122">
        <v>2.256165197055647</v>
      </c>
      <c r="F341" s="84" t="s">
        <v>2815</v>
      </c>
      <c r="G341" s="84" t="b">
        <v>0</v>
      </c>
      <c r="H341" s="84" t="b">
        <v>0</v>
      </c>
      <c r="I341" s="84" t="b">
        <v>0</v>
      </c>
      <c r="J341" s="84" t="b">
        <v>0</v>
      </c>
      <c r="K341" s="84" t="b">
        <v>0</v>
      </c>
      <c r="L341" s="84" t="b">
        <v>0</v>
      </c>
    </row>
    <row r="342" spans="1:12" ht="15">
      <c r="A342" s="84" t="s">
        <v>2474</v>
      </c>
      <c r="B342" s="84" t="s">
        <v>2508</v>
      </c>
      <c r="C342" s="84">
        <v>2</v>
      </c>
      <c r="D342" s="122">
        <v>0.0015190941287985644</v>
      </c>
      <c r="E342" s="122">
        <v>2.0343164474392905</v>
      </c>
      <c r="F342" s="84" t="s">
        <v>2815</v>
      </c>
      <c r="G342" s="84" t="b">
        <v>0</v>
      </c>
      <c r="H342" s="84" t="b">
        <v>0</v>
      </c>
      <c r="I342" s="84" t="b">
        <v>0</v>
      </c>
      <c r="J342" s="84" t="b">
        <v>0</v>
      </c>
      <c r="K342" s="84" t="b">
        <v>0</v>
      </c>
      <c r="L342" s="84" t="b">
        <v>0</v>
      </c>
    </row>
    <row r="343" spans="1:12" ht="15">
      <c r="A343" s="84" t="s">
        <v>2508</v>
      </c>
      <c r="B343" s="84" t="s">
        <v>2601</v>
      </c>
      <c r="C343" s="84">
        <v>2</v>
      </c>
      <c r="D343" s="122">
        <v>0.0015190941287985644</v>
      </c>
      <c r="E343" s="122">
        <v>2.511437702158953</v>
      </c>
      <c r="F343" s="84" t="s">
        <v>2815</v>
      </c>
      <c r="G343" s="84" t="b">
        <v>0</v>
      </c>
      <c r="H343" s="84" t="b">
        <v>0</v>
      </c>
      <c r="I343" s="84" t="b">
        <v>0</v>
      </c>
      <c r="J343" s="84" t="b">
        <v>0</v>
      </c>
      <c r="K343" s="84" t="b">
        <v>0</v>
      </c>
      <c r="L343" s="84" t="b">
        <v>0</v>
      </c>
    </row>
    <row r="344" spans="1:12" ht="15">
      <c r="A344" s="84" t="s">
        <v>1984</v>
      </c>
      <c r="B344" s="84" t="s">
        <v>2514</v>
      </c>
      <c r="C344" s="84">
        <v>2</v>
      </c>
      <c r="D344" s="122">
        <v>0.0015190941287985644</v>
      </c>
      <c r="E344" s="122">
        <v>2.386498965550653</v>
      </c>
      <c r="F344" s="84" t="s">
        <v>2815</v>
      </c>
      <c r="G344" s="84" t="b">
        <v>0</v>
      </c>
      <c r="H344" s="84" t="b">
        <v>0</v>
      </c>
      <c r="I344" s="84" t="b">
        <v>0</v>
      </c>
      <c r="J344" s="84" t="b">
        <v>0</v>
      </c>
      <c r="K344" s="84" t="b">
        <v>0</v>
      </c>
      <c r="L344" s="84" t="b">
        <v>0</v>
      </c>
    </row>
    <row r="345" spans="1:12" ht="15">
      <c r="A345" s="84" t="s">
        <v>2514</v>
      </c>
      <c r="B345" s="84" t="s">
        <v>2487</v>
      </c>
      <c r="C345" s="84">
        <v>2</v>
      </c>
      <c r="D345" s="122">
        <v>0.0015190941287985644</v>
      </c>
      <c r="E345" s="122">
        <v>2.143460916864359</v>
      </c>
      <c r="F345" s="84" t="s">
        <v>2815</v>
      </c>
      <c r="G345" s="84" t="b">
        <v>0</v>
      </c>
      <c r="H345" s="84" t="b">
        <v>0</v>
      </c>
      <c r="I345" s="84" t="b">
        <v>0</v>
      </c>
      <c r="J345" s="84" t="b">
        <v>0</v>
      </c>
      <c r="K345" s="84" t="b">
        <v>0</v>
      </c>
      <c r="L345" s="84" t="b">
        <v>0</v>
      </c>
    </row>
    <row r="346" spans="1:12" ht="15">
      <c r="A346" s="84" t="s">
        <v>2487</v>
      </c>
      <c r="B346" s="84" t="s">
        <v>2057</v>
      </c>
      <c r="C346" s="84">
        <v>2</v>
      </c>
      <c r="D346" s="122">
        <v>0.0015190941287985644</v>
      </c>
      <c r="E346" s="122">
        <v>1.6383109385444528</v>
      </c>
      <c r="F346" s="84" t="s">
        <v>2815</v>
      </c>
      <c r="G346" s="84" t="b">
        <v>0</v>
      </c>
      <c r="H346" s="84" t="b">
        <v>0</v>
      </c>
      <c r="I346" s="84" t="b">
        <v>0</v>
      </c>
      <c r="J346" s="84" t="b">
        <v>0</v>
      </c>
      <c r="K346" s="84" t="b">
        <v>0</v>
      </c>
      <c r="L346" s="84" t="b">
        <v>0</v>
      </c>
    </row>
    <row r="347" spans="1:12" ht="15">
      <c r="A347" s="84" t="s">
        <v>2057</v>
      </c>
      <c r="B347" s="84" t="s">
        <v>2697</v>
      </c>
      <c r="C347" s="84">
        <v>2</v>
      </c>
      <c r="D347" s="122">
        <v>0.0015190941287985644</v>
      </c>
      <c r="E347" s="122">
        <v>2.210407706494972</v>
      </c>
      <c r="F347" s="84" t="s">
        <v>2815</v>
      </c>
      <c r="G347" s="84" t="b">
        <v>0</v>
      </c>
      <c r="H347" s="84" t="b">
        <v>0</v>
      </c>
      <c r="I347" s="84" t="b">
        <v>0</v>
      </c>
      <c r="J347" s="84" t="b">
        <v>0</v>
      </c>
      <c r="K347" s="84" t="b">
        <v>0</v>
      </c>
      <c r="L347" s="84" t="b">
        <v>0</v>
      </c>
    </row>
    <row r="348" spans="1:12" ht="15">
      <c r="A348" s="84" t="s">
        <v>2697</v>
      </c>
      <c r="B348" s="84" t="s">
        <v>2698</v>
      </c>
      <c r="C348" s="84">
        <v>2</v>
      </c>
      <c r="D348" s="122">
        <v>0.0015190941287985644</v>
      </c>
      <c r="E348" s="122">
        <v>3.085468969886672</v>
      </c>
      <c r="F348" s="84" t="s">
        <v>2815</v>
      </c>
      <c r="G348" s="84" t="b">
        <v>0</v>
      </c>
      <c r="H348" s="84" t="b">
        <v>0</v>
      </c>
      <c r="I348" s="84" t="b">
        <v>0</v>
      </c>
      <c r="J348" s="84" t="b">
        <v>0</v>
      </c>
      <c r="K348" s="84" t="b">
        <v>0</v>
      </c>
      <c r="L348" s="84" t="b">
        <v>0</v>
      </c>
    </row>
    <row r="349" spans="1:12" ht="15">
      <c r="A349" s="84" t="s">
        <v>2698</v>
      </c>
      <c r="B349" s="84" t="s">
        <v>2699</v>
      </c>
      <c r="C349" s="84">
        <v>2</v>
      </c>
      <c r="D349" s="122">
        <v>0.0015190941287985644</v>
      </c>
      <c r="E349" s="122">
        <v>3.085468969886672</v>
      </c>
      <c r="F349" s="84" t="s">
        <v>2815</v>
      </c>
      <c r="G349" s="84" t="b">
        <v>0</v>
      </c>
      <c r="H349" s="84" t="b">
        <v>0</v>
      </c>
      <c r="I349" s="84" t="b">
        <v>0</v>
      </c>
      <c r="J349" s="84" t="b">
        <v>0</v>
      </c>
      <c r="K349" s="84" t="b">
        <v>0</v>
      </c>
      <c r="L349" s="84" t="b">
        <v>0</v>
      </c>
    </row>
    <row r="350" spans="1:12" ht="15">
      <c r="A350" s="84" t="s">
        <v>2699</v>
      </c>
      <c r="B350" s="84" t="s">
        <v>2052</v>
      </c>
      <c r="C350" s="84">
        <v>2</v>
      </c>
      <c r="D350" s="122">
        <v>0.0015190941287985644</v>
      </c>
      <c r="E350" s="122">
        <v>2.4322564561113285</v>
      </c>
      <c r="F350" s="84" t="s">
        <v>2815</v>
      </c>
      <c r="G350" s="84" t="b">
        <v>0</v>
      </c>
      <c r="H350" s="84" t="b">
        <v>0</v>
      </c>
      <c r="I350" s="84" t="b">
        <v>0</v>
      </c>
      <c r="J350" s="84" t="b">
        <v>0</v>
      </c>
      <c r="K350" s="84" t="b">
        <v>0</v>
      </c>
      <c r="L350" s="84" t="b">
        <v>0</v>
      </c>
    </row>
    <row r="351" spans="1:12" ht="15">
      <c r="A351" s="84" t="s">
        <v>2052</v>
      </c>
      <c r="B351" s="84" t="s">
        <v>2700</v>
      </c>
      <c r="C351" s="84">
        <v>2</v>
      </c>
      <c r="D351" s="122">
        <v>0.0015190941287985644</v>
      </c>
      <c r="E351" s="122">
        <v>2.307317719503028</v>
      </c>
      <c r="F351" s="84" t="s">
        <v>2815</v>
      </c>
      <c r="G351" s="84" t="b">
        <v>0</v>
      </c>
      <c r="H351" s="84" t="b">
        <v>0</v>
      </c>
      <c r="I351" s="84" t="b">
        <v>0</v>
      </c>
      <c r="J351" s="84" t="b">
        <v>0</v>
      </c>
      <c r="K351" s="84" t="b">
        <v>0</v>
      </c>
      <c r="L351" s="84" t="b">
        <v>0</v>
      </c>
    </row>
    <row r="352" spans="1:12" ht="15">
      <c r="A352" s="84" t="s">
        <v>2700</v>
      </c>
      <c r="B352" s="84" t="s">
        <v>2514</v>
      </c>
      <c r="C352" s="84">
        <v>2</v>
      </c>
      <c r="D352" s="122">
        <v>0.0015190941287985644</v>
      </c>
      <c r="E352" s="122">
        <v>2.6875289612146345</v>
      </c>
      <c r="F352" s="84" t="s">
        <v>2815</v>
      </c>
      <c r="G352" s="84" t="b">
        <v>0</v>
      </c>
      <c r="H352" s="84" t="b">
        <v>0</v>
      </c>
      <c r="I352" s="84" t="b">
        <v>0</v>
      </c>
      <c r="J352" s="84" t="b">
        <v>0</v>
      </c>
      <c r="K352" s="84" t="b">
        <v>0</v>
      </c>
      <c r="L352" s="84" t="b">
        <v>0</v>
      </c>
    </row>
    <row r="353" spans="1:12" ht="15">
      <c r="A353" s="84" t="s">
        <v>2514</v>
      </c>
      <c r="B353" s="84" t="s">
        <v>2055</v>
      </c>
      <c r="C353" s="84">
        <v>2</v>
      </c>
      <c r="D353" s="122">
        <v>0.0015190941287985644</v>
      </c>
      <c r="E353" s="122">
        <v>1.5261609589796594</v>
      </c>
      <c r="F353" s="84" t="s">
        <v>2815</v>
      </c>
      <c r="G353" s="84" t="b">
        <v>0</v>
      </c>
      <c r="H353" s="84" t="b">
        <v>0</v>
      </c>
      <c r="I353" s="84" t="b">
        <v>0</v>
      </c>
      <c r="J353" s="84" t="b">
        <v>0</v>
      </c>
      <c r="K353" s="84" t="b">
        <v>0</v>
      </c>
      <c r="L353" s="84" t="b">
        <v>0</v>
      </c>
    </row>
    <row r="354" spans="1:12" ht="15">
      <c r="A354" s="84" t="s">
        <v>256</v>
      </c>
      <c r="B354" s="84" t="s">
        <v>2602</v>
      </c>
      <c r="C354" s="84">
        <v>2</v>
      </c>
      <c r="D354" s="122">
        <v>0.0015190941287985644</v>
      </c>
      <c r="E354" s="122">
        <v>1.9393409342084338</v>
      </c>
      <c r="F354" s="84" t="s">
        <v>2815</v>
      </c>
      <c r="G354" s="84" t="b">
        <v>0</v>
      </c>
      <c r="H354" s="84" t="b">
        <v>0</v>
      </c>
      <c r="I354" s="84" t="b">
        <v>0</v>
      </c>
      <c r="J354" s="84" t="b">
        <v>0</v>
      </c>
      <c r="K354" s="84" t="b">
        <v>0</v>
      </c>
      <c r="L354" s="84" t="b">
        <v>0</v>
      </c>
    </row>
    <row r="355" spans="1:12" ht="15">
      <c r="A355" s="84" t="s">
        <v>2515</v>
      </c>
      <c r="B355" s="84" t="s">
        <v>2701</v>
      </c>
      <c r="C355" s="84">
        <v>2</v>
      </c>
      <c r="D355" s="122">
        <v>0.0015190941287985644</v>
      </c>
      <c r="E355" s="122">
        <v>2.6875289612146345</v>
      </c>
      <c r="F355" s="84" t="s">
        <v>2815</v>
      </c>
      <c r="G355" s="84" t="b">
        <v>0</v>
      </c>
      <c r="H355" s="84" t="b">
        <v>0</v>
      </c>
      <c r="I355" s="84" t="b">
        <v>0</v>
      </c>
      <c r="J355" s="84" t="b">
        <v>0</v>
      </c>
      <c r="K355" s="84" t="b">
        <v>0</v>
      </c>
      <c r="L355" s="84" t="b">
        <v>0</v>
      </c>
    </row>
    <row r="356" spans="1:12" ht="15">
      <c r="A356" s="84" t="s">
        <v>269</v>
      </c>
      <c r="B356" s="84" t="s">
        <v>2064</v>
      </c>
      <c r="C356" s="84">
        <v>2</v>
      </c>
      <c r="D356" s="122">
        <v>0.0015190941287985644</v>
      </c>
      <c r="E356" s="122">
        <v>2.6875289612146345</v>
      </c>
      <c r="F356" s="84" t="s">
        <v>2815</v>
      </c>
      <c r="G356" s="84" t="b">
        <v>0</v>
      </c>
      <c r="H356" s="84" t="b">
        <v>0</v>
      </c>
      <c r="I356" s="84" t="b">
        <v>0</v>
      </c>
      <c r="J356" s="84" t="b">
        <v>1</v>
      </c>
      <c r="K356" s="84" t="b">
        <v>0</v>
      </c>
      <c r="L356" s="84" t="b">
        <v>0</v>
      </c>
    </row>
    <row r="357" spans="1:12" ht="15">
      <c r="A357" s="84" t="s">
        <v>2609</v>
      </c>
      <c r="B357" s="84" t="s">
        <v>2702</v>
      </c>
      <c r="C357" s="84">
        <v>2</v>
      </c>
      <c r="D357" s="122">
        <v>0.0015190941287985644</v>
      </c>
      <c r="E357" s="122">
        <v>2.9093777108309906</v>
      </c>
      <c r="F357" s="84" t="s">
        <v>2815</v>
      </c>
      <c r="G357" s="84" t="b">
        <v>0</v>
      </c>
      <c r="H357" s="84" t="b">
        <v>0</v>
      </c>
      <c r="I357" s="84" t="b">
        <v>0</v>
      </c>
      <c r="J357" s="84" t="b">
        <v>0</v>
      </c>
      <c r="K357" s="84" t="b">
        <v>0</v>
      </c>
      <c r="L357" s="84" t="b">
        <v>0</v>
      </c>
    </row>
    <row r="358" spans="1:12" ht="15">
      <c r="A358" s="84" t="s">
        <v>2702</v>
      </c>
      <c r="B358" s="84" t="s">
        <v>2703</v>
      </c>
      <c r="C358" s="84">
        <v>2</v>
      </c>
      <c r="D358" s="122">
        <v>0.0015190941287985644</v>
      </c>
      <c r="E358" s="122">
        <v>3.085468969886672</v>
      </c>
      <c r="F358" s="84" t="s">
        <v>2815</v>
      </c>
      <c r="G358" s="84" t="b">
        <v>0</v>
      </c>
      <c r="H358" s="84" t="b">
        <v>0</v>
      </c>
      <c r="I358" s="84" t="b">
        <v>0</v>
      </c>
      <c r="J358" s="84" t="b">
        <v>0</v>
      </c>
      <c r="K358" s="84" t="b">
        <v>1</v>
      </c>
      <c r="L358" s="84" t="b">
        <v>0</v>
      </c>
    </row>
    <row r="359" spans="1:12" ht="15">
      <c r="A359" s="84" t="s">
        <v>2703</v>
      </c>
      <c r="B359" s="84" t="s">
        <v>2066</v>
      </c>
      <c r="C359" s="84">
        <v>2</v>
      </c>
      <c r="D359" s="122">
        <v>0.0015190941287985644</v>
      </c>
      <c r="E359" s="122">
        <v>1.8813489872307472</v>
      </c>
      <c r="F359" s="84" t="s">
        <v>2815</v>
      </c>
      <c r="G359" s="84" t="b">
        <v>0</v>
      </c>
      <c r="H359" s="84" t="b">
        <v>1</v>
      </c>
      <c r="I359" s="84" t="b">
        <v>0</v>
      </c>
      <c r="J359" s="84" t="b">
        <v>0</v>
      </c>
      <c r="K359" s="84" t="b">
        <v>0</v>
      </c>
      <c r="L359" s="84" t="b">
        <v>0</v>
      </c>
    </row>
    <row r="360" spans="1:12" ht="15">
      <c r="A360" s="84" t="s">
        <v>2066</v>
      </c>
      <c r="B360" s="84" t="s">
        <v>2704</v>
      </c>
      <c r="C360" s="84">
        <v>2</v>
      </c>
      <c r="D360" s="122">
        <v>0.0015190941287985644</v>
      </c>
      <c r="E360" s="122">
        <v>1.9551352013916659</v>
      </c>
      <c r="F360" s="84" t="s">
        <v>2815</v>
      </c>
      <c r="G360" s="84" t="b">
        <v>0</v>
      </c>
      <c r="H360" s="84" t="b">
        <v>0</v>
      </c>
      <c r="I360" s="84" t="b">
        <v>0</v>
      </c>
      <c r="J360" s="84" t="b">
        <v>0</v>
      </c>
      <c r="K360" s="84" t="b">
        <v>1</v>
      </c>
      <c r="L360" s="84" t="b">
        <v>0</v>
      </c>
    </row>
    <row r="361" spans="1:12" ht="15">
      <c r="A361" s="84" t="s">
        <v>2704</v>
      </c>
      <c r="B361" s="84" t="s">
        <v>637</v>
      </c>
      <c r="C361" s="84">
        <v>2</v>
      </c>
      <c r="D361" s="122">
        <v>0.0015190941287985644</v>
      </c>
      <c r="E361" s="122">
        <v>1.1961672673803616</v>
      </c>
      <c r="F361" s="84" t="s">
        <v>2815</v>
      </c>
      <c r="G361" s="84" t="b">
        <v>0</v>
      </c>
      <c r="H361" s="84" t="b">
        <v>1</v>
      </c>
      <c r="I361" s="84" t="b">
        <v>0</v>
      </c>
      <c r="J361" s="84" t="b">
        <v>0</v>
      </c>
      <c r="K361" s="84" t="b">
        <v>0</v>
      </c>
      <c r="L361" s="84" t="b">
        <v>0</v>
      </c>
    </row>
    <row r="362" spans="1:12" ht="15">
      <c r="A362" s="84" t="s">
        <v>268</v>
      </c>
      <c r="B362" s="84" t="s">
        <v>2052</v>
      </c>
      <c r="C362" s="84">
        <v>2</v>
      </c>
      <c r="D362" s="122">
        <v>0.0015190941287985644</v>
      </c>
      <c r="E362" s="122">
        <v>1.3183131038044915</v>
      </c>
      <c r="F362" s="84" t="s">
        <v>2815</v>
      </c>
      <c r="G362" s="84" t="b">
        <v>0</v>
      </c>
      <c r="H362" s="84" t="b">
        <v>0</v>
      </c>
      <c r="I362" s="84" t="b">
        <v>0</v>
      </c>
      <c r="J362" s="84" t="b">
        <v>0</v>
      </c>
      <c r="K362" s="84" t="b">
        <v>0</v>
      </c>
      <c r="L362" s="84" t="b">
        <v>0</v>
      </c>
    </row>
    <row r="363" spans="1:12" ht="15">
      <c r="A363" s="84" t="s">
        <v>2052</v>
      </c>
      <c r="B363" s="84" t="s">
        <v>2705</v>
      </c>
      <c r="C363" s="84">
        <v>2</v>
      </c>
      <c r="D363" s="122">
        <v>0.0015190941287985644</v>
      </c>
      <c r="E363" s="122">
        <v>2.307317719503028</v>
      </c>
      <c r="F363" s="84" t="s">
        <v>2815</v>
      </c>
      <c r="G363" s="84" t="b">
        <v>0</v>
      </c>
      <c r="H363" s="84" t="b">
        <v>0</v>
      </c>
      <c r="I363" s="84" t="b">
        <v>0</v>
      </c>
      <c r="J363" s="84" t="b">
        <v>0</v>
      </c>
      <c r="K363" s="84" t="b">
        <v>0</v>
      </c>
      <c r="L363" s="84" t="b">
        <v>0</v>
      </c>
    </row>
    <row r="364" spans="1:12" ht="15">
      <c r="A364" s="84" t="s">
        <v>2705</v>
      </c>
      <c r="B364" s="84" t="s">
        <v>2706</v>
      </c>
      <c r="C364" s="84">
        <v>2</v>
      </c>
      <c r="D364" s="122">
        <v>0.0015190941287985644</v>
      </c>
      <c r="E364" s="122">
        <v>3.085468969886672</v>
      </c>
      <c r="F364" s="84" t="s">
        <v>2815</v>
      </c>
      <c r="G364" s="84" t="b">
        <v>0</v>
      </c>
      <c r="H364" s="84" t="b">
        <v>0</v>
      </c>
      <c r="I364" s="84" t="b">
        <v>0</v>
      </c>
      <c r="J364" s="84" t="b">
        <v>0</v>
      </c>
      <c r="K364" s="84" t="b">
        <v>0</v>
      </c>
      <c r="L364" s="84" t="b">
        <v>0</v>
      </c>
    </row>
    <row r="365" spans="1:12" ht="15">
      <c r="A365" s="84" t="s">
        <v>2706</v>
      </c>
      <c r="B365" s="84" t="s">
        <v>2466</v>
      </c>
      <c r="C365" s="84">
        <v>2</v>
      </c>
      <c r="D365" s="122">
        <v>0.0015190941287985644</v>
      </c>
      <c r="E365" s="122">
        <v>2.307317719503028</v>
      </c>
      <c r="F365" s="84" t="s">
        <v>2815</v>
      </c>
      <c r="G365" s="84" t="b">
        <v>0</v>
      </c>
      <c r="H365" s="84" t="b">
        <v>0</v>
      </c>
      <c r="I365" s="84" t="b">
        <v>0</v>
      </c>
      <c r="J365" s="84" t="b">
        <v>0</v>
      </c>
      <c r="K365" s="84" t="b">
        <v>0</v>
      </c>
      <c r="L365" s="84" t="b">
        <v>0</v>
      </c>
    </row>
    <row r="366" spans="1:12" ht="15">
      <c r="A366" s="84" t="s">
        <v>2466</v>
      </c>
      <c r="B366" s="84" t="s">
        <v>2496</v>
      </c>
      <c r="C366" s="84">
        <v>2</v>
      </c>
      <c r="D366" s="122">
        <v>0.0015190941287985644</v>
      </c>
      <c r="E366" s="122">
        <v>1.8301964647833657</v>
      </c>
      <c r="F366" s="84" t="s">
        <v>2815</v>
      </c>
      <c r="G366" s="84" t="b">
        <v>0</v>
      </c>
      <c r="H366" s="84" t="b">
        <v>0</v>
      </c>
      <c r="I366" s="84" t="b">
        <v>0</v>
      </c>
      <c r="J366" s="84" t="b">
        <v>0</v>
      </c>
      <c r="K366" s="84" t="b">
        <v>0</v>
      </c>
      <c r="L366" s="84" t="b">
        <v>0</v>
      </c>
    </row>
    <row r="367" spans="1:12" ht="15">
      <c r="A367" s="84" t="s">
        <v>2496</v>
      </c>
      <c r="B367" s="84" t="s">
        <v>2543</v>
      </c>
      <c r="C367" s="84">
        <v>2</v>
      </c>
      <c r="D367" s="122">
        <v>0.0015190941287985644</v>
      </c>
      <c r="E367" s="122">
        <v>2.432256456111328</v>
      </c>
      <c r="F367" s="84" t="s">
        <v>2815</v>
      </c>
      <c r="G367" s="84" t="b">
        <v>0</v>
      </c>
      <c r="H367" s="84" t="b">
        <v>0</v>
      </c>
      <c r="I367" s="84" t="b">
        <v>0</v>
      </c>
      <c r="J367" s="84" t="b">
        <v>0</v>
      </c>
      <c r="K367" s="84" t="b">
        <v>0</v>
      </c>
      <c r="L367" s="84" t="b">
        <v>0</v>
      </c>
    </row>
    <row r="368" spans="1:12" ht="15">
      <c r="A368" s="84" t="s">
        <v>2543</v>
      </c>
      <c r="B368" s="84" t="s">
        <v>2051</v>
      </c>
      <c r="C368" s="84">
        <v>2</v>
      </c>
      <c r="D368" s="122">
        <v>0.0015190941287985644</v>
      </c>
      <c r="E368" s="122">
        <v>2.131226460447347</v>
      </c>
      <c r="F368" s="84" t="s">
        <v>2815</v>
      </c>
      <c r="G368" s="84" t="b">
        <v>0</v>
      </c>
      <c r="H368" s="84" t="b">
        <v>0</v>
      </c>
      <c r="I368" s="84" t="b">
        <v>0</v>
      </c>
      <c r="J368" s="84" t="b">
        <v>0</v>
      </c>
      <c r="K368" s="84" t="b">
        <v>0</v>
      </c>
      <c r="L368" s="84" t="b">
        <v>0</v>
      </c>
    </row>
    <row r="369" spans="1:12" ht="15">
      <c r="A369" s="84" t="s">
        <v>2051</v>
      </c>
      <c r="B369" s="84" t="s">
        <v>2496</v>
      </c>
      <c r="C369" s="84">
        <v>2</v>
      </c>
      <c r="D369" s="122">
        <v>0.0015190941287985644</v>
      </c>
      <c r="E369" s="122">
        <v>1.9551352013916659</v>
      </c>
      <c r="F369" s="84" t="s">
        <v>2815</v>
      </c>
      <c r="G369" s="84" t="b">
        <v>0</v>
      </c>
      <c r="H369" s="84" t="b">
        <v>0</v>
      </c>
      <c r="I369" s="84" t="b">
        <v>0</v>
      </c>
      <c r="J369" s="84" t="b">
        <v>0</v>
      </c>
      <c r="K369" s="84" t="b">
        <v>0</v>
      </c>
      <c r="L369" s="84" t="b">
        <v>0</v>
      </c>
    </row>
    <row r="370" spans="1:12" ht="15">
      <c r="A370" s="84" t="s">
        <v>2496</v>
      </c>
      <c r="B370" s="84" t="s">
        <v>2527</v>
      </c>
      <c r="C370" s="84">
        <v>2</v>
      </c>
      <c r="D370" s="122">
        <v>0.0015190941287985644</v>
      </c>
      <c r="E370" s="122">
        <v>2.307317719503028</v>
      </c>
      <c r="F370" s="84" t="s">
        <v>2815</v>
      </c>
      <c r="G370" s="84" t="b">
        <v>0</v>
      </c>
      <c r="H370" s="84" t="b">
        <v>0</v>
      </c>
      <c r="I370" s="84" t="b">
        <v>0</v>
      </c>
      <c r="J370" s="84" t="b">
        <v>0</v>
      </c>
      <c r="K370" s="84" t="b">
        <v>0</v>
      </c>
      <c r="L370" s="84" t="b">
        <v>0</v>
      </c>
    </row>
    <row r="371" spans="1:12" ht="15">
      <c r="A371" s="84" t="s">
        <v>2051</v>
      </c>
      <c r="B371" s="84" t="s">
        <v>2707</v>
      </c>
      <c r="C371" s="84">
        <v>2</v>
      </c>
      <c r="D371" s="122">
        <v>0.0015190941287985644</v>
      </c>
      <c r="E371" s="122">
        <v>2.4322564561113285</v>
      </c>
      <c r="F371" s="84" t="s">
        <v>2815</v>
      </c>
      <c r="G371" s="84" t="b">
        <v>0</v>
      </c>
      <c r="H371" s="84" t="b">
        <v>0</v>
      </c>
      <c r="I371" s="84" t="b">
        <v>0</v>
      </c>
      <c r="J371" s="84" t="b">
        <v>0</v>
      </c>
      <c r="K371" s="84" t="b">
        <v>0</v>
      </c>
      <c r="L371" s="84" t="b">
        <v>0</v>
      </c>
    </row>
    <row r="372" spans="1:12" ht="15">
      <c r="A372" s="84" t="s">
        <v>2708</v>
      </c>
      <c r="B372" s="84" t="s">
        <v>2709</v>
      </c>
      <c r="C372" s="84">
        <v>2</v>
      </c>
      <c r="D372" s="122">
        <v>0.0015190941287985644</v>
      </c>
      <c r="E372" s="122">
        <v>3.085468969886672</v>
      </c>
      <c r="F372" s="84" t="s">
        <v>2815</v>
      </c>
      <c r="G372" s="84" t="b">
        <v>0</v>
      </c>
      <c r="H372" s="84" t="b">
        <v>0</v>
      </c>
      <c r="I372" s="84" t="b">
        <v>0</v>
      </c>
      <c r="J372" s="84" t="b">
        <v>0</v>
      </c>
      <c r="K372" s="84" t="b">
        <v>0</v>
      </c>
      <c r="L372" s="84" t="b">
        <v>0</v>
      </c>
    </row>
    <row r="373" spans="1:12" ht="15">
      <c r="A373" s="84" t="s">
        <v>2709</v>
      </c>
      <c r="B373" s="84" t="s">
        <v>2049</v>
      </c>
      <c r="C373" s="84">
        <v>2</v>
      </c>
      <c r="D373" s="122">
        <v>0.0015190941287985644</v>
      </c>
      <c r="E373" s="122">
        <v>2.2725556132438163</v>
      </c>
      <c r="F373" s="84" t="s">
        <v>2815</v>
      </c>
      <c r="G373" s="84" t="b">
        <v>0</v>
      </c>
      <c r="H373" s="84" t="b">
        <v>0</v>
      </c>
      <c r="I373" s="84" t="b">
        <v>0</v>
      </c>
      <c r="J373" s="84" t="b">
        <v>0</v>
      </c>
      <c r="K373" s="84" t="b">
        <v>0</v>
      </c>
      <c r="L373" s="84" t="b">
        <v>0</v>
      </c>
    </row>
    <row r="374" spans="1:12" ht="15">
      <c r="A374" s="84" t="s">
        <v>2049</v>
      </c>
      <c r="B374" s="84" t="s">
        <v>2507</v>
      </c>
      <c r="C374" s="84">
        <v>2</v>
      </c>
      <c r="D374" s="122">
        <v>0.0015190941287985644</v>
      </c>
      <c r="E374" s="122">
        <v>1.8746156045717788</v>
      </c>
      <c r="F374" s="84" t="s">
        <v>2815</v>
      </c>
      <c r="G374" s="84" t="b">
        <v>0</v>
      </c>
      <c r="H374" s="84" t="b">
        <v>0</v>
      </c>
      <c r="I374" s="84" t="b">
        <v>0</v>
      </c>
      <c r="J374" s="84" t="b">
        <v>0</v>
      </c>
      <c r="K374" s="84" t="b">
        <v>1</v>
      </c>
      <c r="L374" s="84" t="b">
        <v>0</v>
      </c>
    </row>
    <row r="375" spans="1:12" ht="15">
      <c r="A375" s="84" t="s">
        <v>2491</v>
      </c>
      <c r="B375" s="84" t="s">
        <v>2710</v>
      </c>
      <c r="C375" s="84">
        <v>2</v>
      </c>
      <c r="D375" s="122">
        <v>0.0015190941287985644</v>
      </c>
      <c r="E375" s="122">
        <v>2.6083477151670094</v>
      </c>
      <c r="F375" s="84" t="s">
        <v>2815</v>
      </c>
      <c r="G375" s="84" t="b">
        <v>0</v>
      </c>
      <c r="H375" s="84" t="b">
        <v>0</v>
      </c>
      <c r="I375" s="84" t="b">
        <v>0</v>
      </c>
      <c r="J375" s="84" t="b">
        <v>0</v>
      </c>
      <c r="K375" s="84" t="b">
        <v>0</v>
      </c>
      <c r="L375" s="84" t="b">
        <v>0</v>
      </c>
    </row>
    <row r="376" spans="1:12" ht="15">
      <c r="A376" s="84" t="s">
        <v>2710</v>
      </c>
      <c r="B376" s="84" t="s">
        <v>2059</v>
      </c>
      <c r="C376" s="84">
        <v>2</v>
      </c>
      <c r="D376" s="122">
        <v>0.0015190941287985644</v>
      </c>
      <c r="E376" s="122">
        <v>2.182378982894728</v>
      </c>
      <c r="F376" s="84" t="s">
        <v>2815</v>
      </c>
      <c r="G376" s="84" t="b">
        <v>0</v>
      </c>
      <c r="H376" s="84" t="b">
        <v>0</v>
      </c>
      <c r="I376" s="84" t="b">
        <v>0</v>
      </c>
      <c r="J376" s="84" t="b">
        <v>0</v>
      </c>
      <c r="K376" s="84" t="b">
        <v>0</v>
      </c>
      <c r="L376" s="84" t="b">
        <v>0</v>
      </c>
    </row>
    <row r="377" spans="1:12" ht="15">
      <c r="A377" s="84" t="s">
        <v>2052</v>
      </c>
      <c r="B377" s="84" t="s">
        <v>2711</v>
      </c>
      <c r="C377" s="84">
        <v>2</v>
      </c>
      <c r="D377" s="122">
        <v>0.0015190941287985644</v>
      </c>
      <c r="E377" s="122">
        <v>2.307317719503028</v>
      </c>
      <c r="F377" s="84" t="s">
        <v>2815</v>
      </c>
      <c r="G377" s="84" t="b">
        <v>0</v>
      </c>
      <c r="H377" s="84" t="b">
        <v>0</v>
      </c>
      <c r="I377" s="84" t="b">
        <v>0</v>
      </c>
      <c r="J377" s="84" t="b">
        <v>0</v>
      </c>
      <c r="K377" s="84" t="b">
        <v>0</v>
      </c>
      <c r="L377" s="84" t="b">
        <v>0</v>
      </c>
    </row>
    <row r="378" spans="1:12" ht="15">
      <c r="A378" s="84" t="s">
        <v>2711</v>
      </c>
      <c r="B378" s="84" t="s">
        <v>2712</v>
      </c>
      <c r="C378" s="84">
        <v>2</v>
      </c>
      <c r="D378" s="122">
        <v>0.0015190941287985644</v>
      </c>
      <c r="E378" s="122">
        <v>3.085468969886672</v>
      </c>
      <c r="F378" s="84" t="s">
        <v>2815</v>
      </c>
      <c r="G378" s="84" t="b">
        <v>0</v>
      </c>
      <c r="H378" s="84" t="b">
        <v>0</v>
      </c>
      <c r="I378" s="84" t="b">
        <v>0</v>
      </c>
      <c r="J378" s="84" t="b">
        <v>1</v>
      </c>
      <c r="K378" s="84" t="b">
        <v>0</v>
      </c>
      <c r="L378" s="84" t="b">
        <v>0</v>
      </c>
    </row>
    <row r="379" spans="1:12" ht="15">
      <c r="A379" s="84" t="s">
        <v>2712</v>
      </c>
      <c r="B379" s="84" t="s">
        <v>2548</v>
      </c>
      <c r="C379" s="84">
        <v>2</v>
      </c>
      <c r="D379" s="122">
        <v>0.0015190941287985644</v>
      </c>
      <c r="E379" s="122">
        <v>2.9093777108309906</v>
      </c>
      <c r="F379" s="84" t="s">
        <v>2815</v>
      </c>
      <c r="G379" s="84" t="b">
        <v>1</v>
      </c>
      <c r="H379" s="84" t="b">
        <v>0</v>
      </c>
      <c r="I379" s="84" t="b">
        <v>0</v>
      </c>
      <c r="J379" s="84" t="b">
        <v>0</v>
      </c>
      <c r="K379" s="84" t="b">
        <v>0</v>
      </c>
      <c r="L379" s="84" t="b">
        <v>0</v>
      </c>
    </row>
    <row r="380" spans="1:12" ht="15">
      <c r="A380" s="84" t="s">
        <v>2548</v>
      </c>
      <c r="B380" s="84" t="s">
        <v>2610</v>
      </c>
      <c r="C380" s="84">
        <v>2</v>
      </c>
      <c r="D380" s="122">
        <v>0.0015190941287985644</v>
      </c>
      <c r="E380" s="122">
        <v>2.6083477151670094</v>
      </c>
      <c r="F380" s="84" t="s">
        <v>2815</v>
      </c>
      <c r="G380" s="84" t="b">
        <v>0</v>
      </c>
      <c r="H380" s="84" t="b">
        <v>0</v>
      </c>
      <c r="I380" s="84" t="b">
        <v>0</v>
      </c>
      <c r="J380" s="84" t="b">
        <v>0</v>
      </c>
      <c r="K380" s="84" t="b">
        <v>0</v>
      </c>
      <c r="L380" s="84" t="b">
        <v>0</v>
      </c>
    </row>
    <row r="381" spans="1:12" ht="15">
      <c r="A381" s="84" t="s">
        <v>268</v>
      </c>
      <c r="B381" s="84" t="s">
        <v>2476</v>
      </c>
      <c r="C381" s="84">
        <v>2</v>
      </c>
      <c r="D381" s="122">
        <v>0.0015190941287985644</v>
      </c>
      <c r="E381" s="122">
        <v>1.4274575732295596</v>
      </c>
      <c r="F381" s="84" t="s">
        <v>2815</v>
      </c>
      <c r="G381" s="84" t="b">
        <v>0</v>
      </c>
      <c r="H381" s="84" t="b">
        <v>0</v>
      </c>
      <c r="I381" s="84" t="b">
        <v>0</v>
      </c>
      <c r="J381" s="84" t="b">
        <v>0</v>
      </c>
      <c r="K381" s="84" t="b">
        <v>0</v>
      </c>
      <c r="L381" s="84" t="b">
        <v>0</v>
      </c>
    </row>
    <row r="382" spans="1:12" ht="15">
      <c r="A382" s="84" t="s">
        <v>1971</v>
      </c>
      <c r="B382" s="84" t="s">
        <v>2713</v>
      </c>
      <c r="C382" s="84">
        <v>2</v>
      </c>
      <c r="D382" s="122">
        <v>0.0015190941287985644</v>
      </c>
      <c r="E382" s="122">
        <v>3.085468969886672</v>
      </c>
      <c r="F382" s="84" t="s">
        <v>2815</v>
      </c>
      <c r="G382" s="84" t="b">
        <v>0</v>
      </c>
      <c r="H382" s="84" t="b">
        <v>0</v>
      </c>
      <c r="I382" s="84" t="b">
        <v>0</v>
      </c>
      <c r="J382" s="84" t="b">
        <v>0</v>
      </c>
      <c r="K382" s="84" t="b">
        <v>0</v>
      </c>
      <c r="L382" s="84" t="b">
        <v>0</v>
      </c>
    </row>
    <row r="383" spans="1:12" ht="15">
      <c r="A383" s="84" t="s">
        <v>2052</v>
      </c>
      <c r="B383" s="84" t="s">
        <v>2714</v>
      </c>
      <c r="C383" s="84">
        <v>2</v>
      </c>
      <c r="D383" s="122">
        <v>0.0015190941287985644</v>
      </c>
      <c r="E383" s="122">
        <v>2.307317719503028</v>
      </c>
      <c r="F383" s="84" t="s">
        <v>2815</v>
      </c>
      <c r="G383" s="84" t="b">
        <v>0</v>
      </c>
      <c r="H383" s="84" t="b">
        <v>0</v>
      </c>
      <c r="I383" s="84" t="b">
        <v>0</v>
      </c>
      <c r="J383" s="84" t="b">
        <v>0</v>
      </c>
      <c r="K383" s="84" t="b">
        <v>0</v>
      </c>
      <c r="L383" s="84" t="b">
        <v>0</v>
      </c>
    </row>
    <row r="384" spans="1:12" ht="15">
      <c r="A384" s="84" t="s">
        <v>2714</v>
      </c>
      <c r="B384" s="84" t="s">
        <v>2517</v>
      </c>
      <c r="C384" s="84">
        <v>2</v>
      </c>
      <c r="D384" s="122">
        <v>0.0015190941287985644</v>
      </c>
      <c r="E384" s="122">
        <v>2.7844389742226907</v>
      </c>
      <c r="F384" s="84" t="s">
        <v>2815</v>
      </c>
      <c r="G384" s="84" t="b">
        <v>0</v>
      </c>
      <c r="H384" s="84" t="b">
        <v>0</v>
      </c>
      <c r="I384" s="84" t="b">
        <v>0</v>
      </c>
      <c r="J384" s="84" t="b">
        <v>0</v>
      </c>
      <c r="K384" s="84" t="b">
        <v>0</v>
      </c>
      <c r="L384" s="84" t="b">
        <v>0</v>
      </c>
    </row>
    <row r="385" spans="1:12" ht="15">
      <c r="A385" s="84" t="s">
        <v>2517</v>
      </c>
      <c r="B385" s="84" t="s">
        <v>2715</v>
      </c>
      <c r="C385" s="84">
        <v>2</v>
      </c>
      <c r="D385" s="122">
        <v>0.0015190941287985644</v>
      </c>
      <c r="E385" s="122">
        <v>2.6875289612146345</v>
      </c>
      <c r="F385" s="84" t="s">
        <v>2815</v>
      </c>
      <c r="G385" s="84" t="b">
        <v>0</v>
      </c>
      <c r="H385" s="84" t="b">
        <v>0</v>
      </c>
      <c r="I385" s="84" t="b">
        <v>0</v>
      </c>
      <c r="J385" s="84" t="b">
        <v>0</v>
      </c>
      <c r="K385" s="84" t="b">
        <v>0</v>
      </c>
      <c r="L385" s="84" t="b">
        <v>0</v>
      </c>
    </row>
    <row r="386" spans="1:12" ht="15">
      <c r="A386" s="84" t="s">
        <v>2715</v>
      </c>
      <c r="B386" s="84" t="s">
        <v>2054</v>
      </c>
      <c r="C386" s="84">
        <v>2</v>
      </c>
      <c r="D386" s="122">
        <v>0.0015190941287985644</v>
      </c>
      <c r="E386" s="122">
        <v>1.8813489872307472</v>
      </c>
      <c r="F386" s="84" t="s">
        <v>2815</v>
      </c>
      <c r="G386" s="84" t="b">
        <v>0</v>
      </c>
      <c r="H386" s="84" t="b">
        <v>0</v>
      </c>
      <c r="I386" s="84" t="b">
        <v>0</v>
      </c>
      <c r="J386" s="84" t="b">
        <v>0</v>
      </c>
      <c r="K386" s="84" t="b">
        <v>0</v>
      </c>
      <c r="L386" s="84" t="b">
        <v>0</v>
      </c>
    </row>
    <row r="387" spans="1:12" ht="15">
      <c r="A387" s="84" t="s">
        <v>2054</v>
      </c>
      <c r="B387" s="84" t="s">
        <v>2716</v>
      </c>
      <c r="C387" s="84">
        <v>2</v>
      </c>
      <c r="D387" s="122">
        <v>0.0015190941287985644</v>
      </c>
      <c r="E387" s="122">
        <v>1.8813489872307472</v>
      </c>
      <c r="F387" s="84" t="s">
        <v>2815</v>
      </c>
      <c r="G387" s="84" t="b">
        <v>0</v>
      </c>
      <c r="H387" s="84" t="b">
        <v>0</v>
      </c>
      <c r="I387" s="84" t="b">
        <v>0</v>
      </c>
      <c r="J387" s="84" t="b">
        <v>0</v>
      </c>
      <c r="K387" s="84" t="b">
        <v>0</v>
      </c>
      <c r="L387" s="84" t="b">
        <v>0</v>
      </c>
    </row>
    <row r="388" spans="1:12" ht="15">
      <c r="A388" s="84" t="s">
        <v>2716</v>
      </c>
      <c r="B388" s="84" t="s">
        <v>2717</v>
      </c>
      <c r="C388" s="84">
        <v>2</v>
      </c>
      <c r="D388" s="122">
        <v>0.0015190941287985644</v>
      </c>
      <c r="E388" s="122">
        <v>3.085468969886672</v>
      </c>
      <c r="F388" s="84" t="s">
        <v>2815</v>
      </c>
      <c r="G388" s="84" t="b">
        <v>0</v>
      </c>
      <c r="H388" s="84" t="b">
        <v>0</v>
      </c>
      <c r="I388" s="84" t="b">
        <v>0</v>
      </c>
      <c r="J388" s="84" t="b">
        <v>0</v>
      </c>
      <c r="K388" s="84" t="b">
        <v>0</v>
      </c>
      <c r="L388" s="84" t="b">
        <v>0</v>
      </c>
    </row>
    <row r="389" spans="1:12" ht="15">
      <c r="A389" s="84" t="s">
        <v>2717</v>
      </c>
      <c r="B389" s="84" t="s">
        <v>2718</v>
      </c>
      <c r="C389" s="84">
        <v>2</v>
      </c>
      <c r="D389" s="122">
        <v>0.0015190941287985644</v>
      </c>
      <c r="E389" s="122">
        <v>3.085468969886672</v>
      </c>
      <c r="F389" s="84" t="s">
        <v>2815</v>
      </c>
      <c r="G389" s="84" t="b">
        <v>0</v>
      </c>
      <c r="H389" s="84" t="b">
        <v>0</v>
      </c>
      <c r="I389" s="84" t="b">
        <v>0</v>
      </c>
      <c r="J389" s="84" t="b">
        <v>0</v>
      </c>
      <c r="K389" s="84" t="b">
        <v>0</v>
      </c>
      <c r="L389" s="84" t="b">
        <v>0</v>
      </c>
    </row>
    <row r="390" spans="1:12" ht="15">
      <c r="A390" s="84" t="s">
        <v>2718</v>
      </c>
      <c r="B390" s="84" t="s">
        <v>2550</v>
      </c>
      <c r="C390" s="84">
        <v>2</v>
      </c>
      <c r="D390" s="122">
        <v>0.0015190941287985644</v>
      </c>
      <c r="E390" s="122">
        <v>2.7844389742226907</v>
      </c>
      <c r="F390" s="84" t="s">
        <v>2815</v>
      </c>
      <c r="G390" s="84" t="b">
        <v>0</v>
      </c>
      <c r="H390" s="84" t="b">
        <v>0</v>
      </c>
      <c r="I390" s="84" t="b">
        <v>0</v>
      </c>
      <c r="J390" s="84" t="b">
        <v>0</v>
      </c>
      <c r="K390" s="84" t="b">
        <v>0</v>
      </c>
      <c r="L390" s="84" t="b">
        <v>0</v>
      </c>
    </row>
    <row r="391" spans="1:12" ht="15">
      <c r="A391" s="84" t="s">
        <v>268</v>
      </c>
      <c r="B391" s="84" t="s">
        <v>2614</v>
      </c>
      <c r="C391" s="84">
        <v>2</v>
      </c>
      <c r="D391" s="122">
        <v>0.0015190941287985644</v>
      </c>
      <c r="E391" s="122">
        <v>1.9715256175798352</v>
      </c>
      <c r="F391" s="84" t="s">
        <v>2815</v>
      </c>
      <c r="G391" s="84" t="b">
        <v>0</v>
      </c>
      <c r="H391" s="84" t="b">
        <v>0</v>
      </c>
      <c r="I391" s="84" t="b">
        <v>0</v>
      </c>
      <c r="J391" s="84" t="b">
        <v>0</v>
      </c>
      <c r="K391" s="84" t="b">
        <v>0</v>
      </c>
      <c r="L391" s="84" t="b">
        <v>0</v>
      </c>
    </row>
    <row r="392" spans="1:12" ht="15">
      <c r="A392" s="84" t="s">
        <v>2470</v>
      </c>
      <c r="B392" s="84" t="s">
        <v>2719</v>
      </c>
      <c r="C392" s="84">
        <v>2</v>
      </c>
      <c r="D392" s="122">
        <v>0.0015190941287985644</v>
      </c>
      <c r="E392" s="122">
        <v>2.4322564561113285</v>
      </c>
      <c r="F392" s="84" t="s">
        <v>2815</v>
      </c>
      <c r="G392" s="84" t="b">
        <v>0</v>
      </c>
      <c r="H392" s="84" t="b">
        <v>0</v>
      </c>
      <c r="I392" s="84" t="b">
        <v>0</v>
      </c>
      <c r="J392" s="84" t="b">
        <v>0</v>
      </c>
      <c r="K392" s="84" t="b">
        <v>0</v>
      </c>
      <c r="L392" s="84" t="b">
        <v>0</v>
      </c>
    </row>
    <row r="393" spans="1:12" ht="15">
      <c r="A393" s="84" t="s">
        <v>2719</v>
      </c>
      <c r="B393" s="84" t="s">
        <v>2720</v>
      </c>
      <c r="C393" s="84">
        <v>2</v>
      </c>
      <c r="D393" s="122">
        <v>0.0015190941287985644</v>
      </c>
      <c r="E393" s="122">
        <v>3.085468969886672</v>
      </c>
      <c r="F393" s="84" t="s">
        <v>2815</v>
      </c>
      <c r="G393" s="84" t="b">
        <v>0</v>
      </c>
      <c r="H393" s="84" t="b">
        <v>0</v>
      </c>
      <c r="I393" s="84" t="b">
        <v>0</v>
      </c>
      <c r="J393" s="84" t="b">
        <v>0</v>
      </c>
      <c r="K393" s="84" t="b">
        <v>0</v>
      </c>
      <c r="L393" s="84" t="b">
        <v>0</v>
      </c>
    </row>
    <row r="394" spans="1:12" ht="15">
      <c r="A394" s="84" t="s">
        <v>2720</v>
      </c>
      <c r="B394" s="84" t="s">
        <v>2721</v>
      </c>
      <c r="C394" s="84">
        <v>2</v>
      </c>
      <c r="D394" s="122">
        <v>0.0015190941287985644</v>
      </c>
      <c r="E394" s="122">
        <v>3.085468969886672</v>
      </c>
      <c r="F394" s="84" t="s">
        <v>2815</v>
      </c>
      <c r="G394" s="84" t="b">
        <v>0</v>
      </c>
      <c r="H394" s="84" t="b">
        <v>0</v>
      </c>
      <c r="I394" s="84" t="b">
        <v>0</v>
      </c>
      <c r="J394" s="84" t="b">
        <v>0</v>
      </c>
      <c r="K394" s="84" t="b">
        <v>0</v>
      </c>
      <c r="L394" s="84" t="b">
        <v>0</v>
      </c>
    </row>
    <row r="395" spans="1:12" ht="15">
      <c r="A395" s="84" t="s">
        <v>2721</v>
      </c>
      <c r="B395" s="84" t="s">
        <v>1996</v>
      </c>
      <c r="C395" s="84">
        <v>2</v>
      </c>
      <c r="D395" s="122">
        <v>0.0015190941287985644</v>
      </c>
      <c r="E395" s="122">
        <v>2.6875289612146345</v>
      </c>
      <c r="F395" s="84" t="s">
        <v>2815</v>
      </c>
      <c r="G395" s="84" t="b">
        <v>0</v>
      </c>
      <c r="H395" s="84" t="b">
        <v>0</v>
      </c>
      <c r="I395" s="84" t="b">
        <v>0</v>
      </c>
      <c r="J395" s="84" t="b">
        <v>0</v>
      </c>
      <c r="K395" s="84" t="b">
        <v>0</v>
      </c>
      <c r="L395" s="84" t="b">
        <v>0</v>
      </c>
    </row>
    <row r="396" spans="1:12" ht="15">
      <c r="A396" s="84" t="s">
        <v>1996</v>
      </c>
      <c r="B396" s="84" t="s">
        <v>2722</v>
      </c>
      <c r="C396" s="84">
        <v>2</v>
      </c>
      <c r="D396" s="122">
        <v>0.0015190941287985644</v>
      </c>
      <c r="E396" s="122">
        <v>2.6875289612146345</v>
      </c>
      <c r="F396" s="84" t="s">
        <v>2815</v>
      </c>
      <c r="G396" s="84" t="b">
        <v>0</v>
      </c>
      <c r="H396" s="84" t="b">
        <v>0</v>
      </c>
      <c r="I396" s="84" t="b">
        <v>0</v>
      </c>
      <c r="J396" s="84" t="b">
        <v>0</v>
      </c>
      <c r="K396" s="84" t="b">
        <v>0</v>
      </c>
      <c r="L396" s="84" t="b">
        <v>0</v>
      </c>
    </row>
    <row r="397" spans="1:12" ht="15">
      <c r="A397" s="84" t="s">
        <v>2722</v>
      </c>
      <c r="B397" s="84" t="s">
        <v>2723</v>
      </c>
      <c r="C397" s="84">
        <v>2</v>
      </c>
      <c r="D397" s="122">
        <v>0.0015190941287985644</v>
      </c>
      <c r="E397" s="122">
        <v>3.085468969886672</v>
      </c>
      <c r="F397" s="84" t="s">
        <v>2815</v>
      </c>
      <c r="G397" s="84" t="b">
        <v>0</v>
      </c>
      <c r="H397" s="84" t="b">
        <v>0</v>
      </c>
      <c r="I397" s="84" t="b">
        <v>0</v>
      </c>
      <c r="J397" s="84" t="b">
        <v>0</v>
      </c>
      <c r="K397" s="84" t="b">
        <v>0</v>
      </c>
      <c r="L397" s="84" t="b">
        <v>0</v>
      </c>
    </row>
    <row r="398" spans="1:12" ht="15">
      <c r="A398" s="84" t="s">
        <v>2723</v>
      </c>
      <c r="B398" s="84" t="s">
        <v>2724</v>
      </c>
      <c r="C398" s="84">
        <v>2</v>
      </c>
      <c r="D398" s="122">
        <v>0.0015190941287985644</v>
      </c>
      <c r="E398" s="122">
        <v>3.085468969886672</v>
      </c>
      <c r="F398" s="84" t="s">
        <v>2815</v>
      </c>
      <c r="G398" s="84" t="b">
        <v>0</v>
      </c>
      <c r="H398" s="84" t="b">
        <v>0</v>
      </c>
      <c r="I398" s="84" t="b">
        <v>0</v>
      </c>
      <c r="J398" s="84" t="b">
        <v>0</v>
      </c>
      <c r="K398" s="84" t="b">
        <v>0</v>
      </c>
      <c r="L398" s="84" t="b">
        <v>0</v>
      </c>
    </row>
    <row r="399" spans="1:12" ht="15">
      <c r="A399" s="84" t="s">
        <v>2724</v>
      </c>
      <c r="B399" s="84" t="s">
        <v>2725</v>
      </c>
      <c r="C399" s="84">
        <v>2</v>
      </c>
      <c r="D399" s="122">
        <v>0.0015190941287985644</v>
      </c>
      <c r="E399" s="122">
        <v>3.085468969886672</v>
      </c>
      <c r="F399" s="84" t="s">
        <v>2815</v>
      </c>
      <c r="G399" s="84" t="b">
        <v>0</v>
      </c>
      <c r="H399" s="84" t="b">
        <v>0</v>
      </c>
      <c r="I399" s="84" t="b">
        <v>0</v>
      </c>
      <c r="J399" s="84" t="b">
        <v>0</v>
      </c>
      <c r="K399" s="84" t="b">
        <v>0</v>
      </c>
      <c r="L399" s="84" t="b">
        <v>0</v>
      </c>
    </row>
    <row r="400" spans="1:12" ht="15">
      <c r="A400" s="84" t="s">
        <v>2725</v>
      </c>
      <c r="B400" s="84" t="s">
        <v>2577</v>
      </c>
      <c r="C400" s="84">
        <v>2</v>
      </c>
      <c r="D400" s="122">
        <v>0.0015190941287985644</v>
      </c>
      <c r="E400" s="122">
        <v>2.9093777108309906</v>
      </c>
      <c r="F400" s="84" t="s">
        <v>2815</v>
      </c>
      <c r="G400" s="84" t="b">
        <v>0</v>
      </c>
      <c r="H400" s="84" t="b">
        <v>0</v>
      </c>
      <c r="I400" s="84" t="b">
        <v>0</v>
      </c>
      <c r="J400" s="84" t="b">
        <v>0</v>
      </c>
      <c r="K400" s="84" t="b">
        <v>0</v>
      </c>
      <c r="L400" s="84" t="b">
        <v>0</v>
      </c>
    </row>
    <row r="401" spans="1:12" ht="15">
      <c r="A401" s="84" t="s">
        <v>2577</v>
      </c>
      <c r="B401" s="84" t="s">
        <v>2071</v>
      </c>
      <c r="C401" s="84">
        <v>2</v>
      </c>
      <c r="D401" s="122">
        <v>0.0015190941287985644</v>
      </c>
      <c r="E401" s="122">
        <v>2.511437702158953</v>
      </c>
      <c r="F401" s="84" t="s">
        <v>2815</v>
      </c>
      <c r="G401" s="84" t="b">
        <v>0</v>
      </c>
      <c r="H401" s="84" t="b">
        <v>0</v>
      </c>
      <c r="I401" s="84" t="b">
        <v>0</v>
      </c>
      <c r="J401" s="84" t="b">
        <v>0</v>
      </c>
      <c r="K401" s="84" t="b">
        <v>0</v>
      </c>
      <c r="L401" s="84" t="b">
        <v>0</v>
      </c>
    </row>
    <row r="402" spans="1:12" ht="15">
      <c r="A402" s="84" t="s">
        <v>2071</v>
      </c>
      <c r="B402" s="84" t="s">
        <v>2726</v>
      </c>
      <c r="C402" s="84">
        <v>2</v>
      </c>
      <c r="D402" s="122">
        <v>0.0015190941287985644</v>
      </c>
      <c r="E402" s="122">
        <v>2.6875289612146345</v>
      </c>
      <c r="F402" s="84" t="s">
        <v>2815</v>
      </c>
      <c r="G402" s="84" t="b">
        <v>0</v>
      </c>
      <c r="H402" s="84" t="b">
        <v>0</v>
      </c>
      <c r="I402" s="84" t="b">
        <v>0</v>
      </c>
      <c r="J402" s="84" t="b">
        <v>0</v>
      </c>
      <c r="K402" s="84" t="b">
        <v>0</v>
      </c>
      <c r="L402" s="84" t="b">
        <v>0</v>
      </c>
    </row>
    <row r="403" spans="1:12" ht="15">
      <c r="A403" s="84" t="s">
        <v>2726</v>
      </c>
      <c r="B403" s="84" t="s">
        <v>2071</v>
      </c>
      <c r="C403" s="84">
        <v>2</v>
      </c>
      <c r="D403" s="122">
        <v>0.0015190941287985644</v>
      </c>
      <c r="E403" s="122">
        <v>2.6875289612146345</v>
      </c>
      <c r="F403" s="84" t="s">
        <v>2815</v>
      </c>
      <c r="G403" s="84" t="b">
        <v>0</v>
      </c>
      <c r="H403" s="84" t="b">
        <v>0</v>
      </c>
      <c r="I403" s="84" t="b">
        <v>0</v>
      </c>
      <c r="J403" s="84" t="b">
        <v>0</v>
      </c>
      <c r="K403" s="84" t="b">
        <v>0</v>
      </c>
      <c r="L403" s="84" t="b">
        <v>0</v>
      </c>
    </row>
    <row r="404" spans="1:12" ht="15">
      <c r="A404" s="84" t="s">
        <v>2071</v>
      </c>
      <c r="B404" s="84" t="s">
        <v>2727</v>
      </c>
      <c r="C404" s="84">
        <v>2</v>
      </c>
      <c r="D404" s="122">
        <v>0.0015190941287985644</v>
      </c>
      <c r="E404" s="122">
        <v>2.6875289612146345</v>
      </c>
      <c r="F404" s="84" t="s">
        <v>2815</v>
      </c>
      <c r="G404" s="84" t="b">
        <v>0</v>
      </c>
      <c r="H404" s="84" t="b">
        <v>0</v>
      </c>
      <c r="I404" s="84" t="b">
        <v>0</v>
      </c>
      <c r="J404" s="84" t="b">
        <v>0</v>
      </c>
      <c r="K404" s="84" t="b">
        <v>0</v>
      </c>
      <c r="L404" s="84" t="b">
        <v>0</v>
      </c>
    </row>
    <row r="405" spans="1:12" ht="15">
      <c r="A405" s="84" t="s">
        <v>2727</v>
      </c>
      <c r="B405" s="84" t="s">
        <v>2728</v>
      </c>
      <c r="C405" s="84">
        <v>2</v>
      </c>
      <c r="D405" s="122">
        <v>0.0015190941287985644</v>
      </c>
      <c r="E405" s="122">
        <v>3.085468969886672</v>
      </c>
      <c r="F405" s="84" t="s">
        <v>2815</v>
      </c>
      <c r="G405" s="84" t="b">
        <v>0</v>
      </c>
      <c r="H405" s="84" t="b">
        <v>0</v>
      </c>
      <c r="I405" s="84" t="b">
        <v>0</v>
      </c>
      <c r="J405" s="84" t="b">
        <v>0</v>
      </c>
      <c r="K405" s="84" t="b">
        <v>0</v>
      </c>
      <c r="L405" s="84" t="b">
        <v>0</v>
      </c>
    </row>
    <row r="406" spans="1:12" ht="15">
      <c r="A406" s="84" t="s">
        <v>2731</v>
      </c>
      <c r="B406" s="84" t="s">
        <v>2732</v>
      </c>
      <c r="C406" s="84">
        <v>2</v>
      </c>
      <c r="D406" s="122">
        <v>0.0015190941287985644</v>
      </c>
      <c r="E406" s="122">
        <v>3.085468969886672</v>
      </c>
      <c r="F406" s="84" t="s">
        <v>2815</v>
      </c>
      <c r="G406" s="84" t="b">
        <v>0</v>
      </c>
      <c r="H406" s="84" t="b">
        <v>0</v>
      </c>
      <c r="I406" s="84" t="b">
        <v>0</v>
      </c>
      <c r="J406" s="84" t="b">
        <v>0</v>
      </c>
      <c r="K406" s="84" t="b">
        <v>0</v>
      </c>
      <c r="L406" s="84" t="b">
        <v>0</v>
      </c>
    </row>
    <row r="407" spans="1:12" ht="15">
      <c r="A407" s="84" t="s">
        <v>2732</v>
      </c>
      <c r="B407" s="84" t="s">
        <v>2733</v>
      </c>
      <c r="C407" s="84">
        <v>2</v>
      </c>
      <c r="D407" s="122">
        <v>0.0015190941287985644</v>
      </c>
      <c r="E407" s="122">
        <v>3.085468969886672</v>
      </c>
      <c r="F407" s="84" t="s">
        <v>2815</v>
      </c>
      <c r="G407" s="84" t="b">
        <v>0</v>
      </c>
      <c r="H407" s="84" t="b">
        <v>0</v>
      </c>
      <c r="I407" s="84" t="b">
        <v>0</v>
      </c>
      <c r="J407" s="84" t="b">
        <v>0</v>
      </c>
      <c r="K407" s="84" t="b">
        <v>0</v>
      </c>
      <c r="L407" s="84" t="b">
        <v>0</v>
      </c>
    </row>
    <row r="408" spans="1:12" ht="15">
      <c r="A408" s="84" t="s">
        <v>2733</v>
      </c>
      <c r="B408" s="84" t="s">
        <v>2578</v>
      </c>
      <c r="C408" s="84">
        <v>2</v>
      </c>
      <c r="D408" s="122">
        <v>0.0015190941287985644</v>
      </c>
      <c r="E408" s="122">
        <v>2.9093777108309906</v>
      </c>
      <c r="F408" s="84" t="s">
        <v>2815</v>
      </c>
      <c r="G408" s="84" t="b">
        <v>0</v>
      </c>
      <c r="H408" s="84" t="b">
        <v>0</v>
      </c>
      <c r="I408" s="84" t="b">
        <v>0</v>
      </c>
      <c r="J408" s="84" t="b">
        <v>1</v>
      </c>
      <c r="K408" s="84" t="b">
        <v>0</v>
      </c>
      <c r="L408" s="84" t="b">
        <v>0</v>
      </c>
    </row>
    <row r="409" spans="1:12" ht="15">
      <c r="A409" s="84" t="s">
        <v>2578</v>
      </c>
      <c r="B409" s="84" t="s">
        <v>2519</v>
      </c>
      <c r="C409" s="84">
        <v>2</v>
      </c>
      <c r="D409" s="122">
        <v>0.0015190941287985644</v>
      </c>
      <c r="E409" s="122">
        <v>2.511437702158953</v>
      </c>
      <c r="F409" s="84" t="s">
        <v>2815</v>
      </c>
      <c r="G409" s="84" t="b">
        <v>1</v>
      </c>
      <c r="H409" s="84" t="b">
        <v>0</v>
      </c>
      <c r="I409" s="84" t="b">
        <v>0</v>
      </c>
      <c r="J409" s="84" t="b">
        <v>0</v>
      </c>
      <c r="K409" s="84" t="b">
        <v>0</v>
      </c>
      <c r="L409" s="84" t="b">
        <v>0</v>
      </c>
    </row>
    <row r="410" spans="1:12" ht="15">
      <c r="A410" s="84" t="s">
        <v>2519</v>
      </c>
      <c r="B410" s="84" t="s">
        <v>2518</v>
      </c>
      <c r="C410" s="84">
        <v>2</v>
      </c>
      <c r="D410" s="122">
        <v>0.0015190941287985644</v>
      </c>
      <c r="E410" s="122">
        <v>2.2895889525425965</v>
      </c>
      <c r="F410" s="84" t="s">
        <v>2815</v>
      </c>
      <c r="G410" s="84" t="b">
        <v>0</v>
      </c>
      <c r="H410" s="84" t="b">
        <v>0</v>
      </c>
      <c r="I410" s="84" t="b">
        <v>0</v>
      </c>
      <c r="J410" s="84" t="b">
        <v>0</v>
      </c>
      <c r="K410" s="84" t="b">
        <v>0</v>
      </c>
      <c r="L410" s="84" t="b">
        <v>0</v>
      </c>
    </row>
    <row r="411" spans="1:12" ht="15">
      <c r="A411" s="84" t="s">
        <v>2518</v>
      </c>
      <c r="B411" s="84" t="s">
        <v>2734</v>
      </c>
      <c r="C411" s="84">
        <v>2</v>
      </c>
      <c r="D411" s="122">
        <v>0.0015190941287985644</v>
      </c>
      <c r="E411" s="122">
        <v>2.6875289612146345</v>
      </c>
      <c r="F411" s="84" t="s">
        <v>2815</v>
      </c>
      <c r="G411" s="84" t="b">
        <v>0</v>
      </c>
      <c r="H411" s="84" t="b">
        <v>0</v>
      </c>
      <c r="I411" s="84" t="b">
        <v>0</v>
      </c>
      <c r="J411" s="84" t="b">
        <v>0</v>
      </c>
      <c r="K411" s="84" t="b">
        <v>0</v>
      </c>
      <c r="L411" s="84" t="b">
        <v>0</v>
      </c>
    </row>
    <row r="412" spans="1:12" ht="15">
      <c r="A412" s="84" t="s">
        <v>2734</v>
      </c>
      <c r="B412" s="84" t="s">
        <v>2735</v>
      </c>
      <c r="C412" s="84">
        <v>2</v>
      </c>
      <c r="D412" s="122">
        <v>0.0015190941287985644</v>
      </c>
      <c r="E412" s="122">
        <v>3.085468969886672</v>
      </c>
      <c r="F412" s="84" t="s">
        <v>2815</v>
      </c>
      <c r="G412" s="84" t="b">
        <v>0</v>
      </c>
      <c r="H412" s="84" t="b">
        <v>0</v>
      </c>
      <c r="I412" s="84" t="b">
        <v>0</v>
      </c>
      <c r="J412" s="84" t="b">
        <v>0</v>
      </c>
      <c r="K412" s="84" t="b">
        <v>0</v>
      </c>
      <c r="L412" s="84" t="b">
        <v>0</v>
      </c>
    </row>
    <row r="413" spans="1:12" ht="15">
      <c r="A413" s="84" t="s">
        <v>2735</v>
      </c>
      <c r="B413" s="84" t="s">
        <v>2477</v>
      </c>
      <c r="C413" s="84">
        <v>2</v>
      </c>
      <c r="D413" s="122">
        <v>0.0015190941287985644</v>
      </c>
      <c r="E413" s="122">
        <v>2.4834089785587095</v>
      </c>
      <c r="F413" s="84" t="s">
        <v>2815</v>
      </c>
      <c r="G413" s="84" t="b">
        <v>0</v>
      </c>
      <c r="H413" s="84" t="b">
        <v>0</v>
      </c>
      <c r="I413" s="84" t="b">
        <v>0</v>
      </c>
      <c r="J413" s="84" t="b">
        <v>0</v>
      </c>
      <c r="K413" s="84" t="b">
        <v>0</v>
      </c>
      <c r="L413" s="84" t="b">
        <v>0</v>
      </c>
    </row>
    <row r="414" spans="1:12" ht="15">
      <c r="A414" s="84" t="s">
        <v>241</v>
      </c>
      <c r="B414" s="84" t="s">
        <v>2622</v>
      </c>
      <c r="C414" s="84">
        <v>2</v>
      </c>
      <c r="D414" s="122">
        <v>0.0015190941287985644</v>
      </c>
      <c r="E414" s="122">
        <v>2.9093777108309906</v>
      </c>
      <c r="F414" s="84" t="s">
        <v>2815</v>
      </c>
      <c r="G414" s="84" t="b">
        <v>0</v>
      </c>
      <c r="H414" s="84" t="b">
        <v>0</v>
      </c>
      <c r="I414" s="84" t="b">
        <v>0</v>
      </c>
      <c r="J414" s="84" t="b">
        <v>0</v>
      </c>
      <c r="K414" s="84" t="b">
        <v>0</v>
      </c>
      <c r="L414" s="84" t="b">
        <v>0</v>
      </c>
    </row>
    <row r="415" spans="1:12" ht="15">
      <c r="A415" s="84" t="s">
        <v>2626</v>
      </c>
      <c r="B415" s="84" t="s">
        <v>2736</v>
      </c>
      <c r="C415" s="84">
        <v>2</v>
      </c>
      <c r="D415" s="122">
        <v>0.0015190941287985644</v>
      </c>
      <c r="E415" s="122">
        <v>2.9093777108309906</v>
      </c>
      <c r="F415" s="84" t="s">
        <v>2815</v>
      </c>
      <c r="G415" s="84" t="b">
        <v>0</v>
      </c>
      <c r="H415" s="84" t="b">
        <v>0</v>
      </c>
      <c r="I415" s="84" t="b">
        <v>0</v>
      </c>
      <c r="J415" s="84" t="b">
        <v>0</v>
      </c>
      <c r="K415" s="84" t="b">
        <v>0</v>
      </c>
      <c r="L415" s="84" t="b">
        <v>0</v>
      </c>
    </row>
    <row r="416" spans="1:12" ht="15">
      <c r="A416" s="84" t="s">
        <v>2737</v>
      </c>
      <c r="B416" s="84" t="s">
        <v>2738</v>
      </c>
      <c r="C416" s="84">
        <v>2</v>
      </c>
      <c r="D416" s="122">
        <v>0.0015190941287985644</v>
      </c>
      <c r="E416" s="122">
        <v>3.085468969886672</v>
      </c>
      <c r="F416" s="84" t="s">
        <v>2815</v>
      </c>
      <c r="G416" s="84" t="b">
        <v>1</v>
      </c>
      <c r="H416" s="84" t="b">
        <v>0</v>
      </c>
      <c r="I416" s="84" t="b">
        <v>0</v>
      </c>
      <c r="J416" s="84" t="b">
        <v>0</v>
      </c>
      <c r="K416" s="84" t="b">
        <v>0</v>
      </c>
      <c r="L416" s="84" t="b">
        <v>0</v>
      </c>
    </row>
    <row r="417" spans="1:12" ht="15">
      <c r="A417" s="84" t="s">
        <v>2738</v>
      </c>
      <c r="B417" s="84" t="s">
        <v>2739</v>
      </c>
      <c r="C417" s="84">
        <v>2</v>
      </c>
      <c r="D417" s="122">
        <v>0.0015190941287985644</v>
      </c>
      <c r="E417" s="122">
        <v>3.085468969886672</v>
      </c>
      <c r="F417" s="84" t="s">
        <v>2815</v>
      </c>
      <c r="G417" s="84" t="b">
        <v>0</v>
      </c>
      <c r="H417" s="84" t="b">
        <v>0</v>
      </c>
      <c r="I417" s="84" t="b">
        <v>0</v>
      </c>
      <c r="J417" s="84" t="b">
        <v>0</v>
      </c>
      <c r="K417" s="84" t="b">
        <v>0</v>
      </c>
      <c r="L417" s="84" t="b">
        <v>0</v>
      </c>
    </row>
    <row r="418" spans="1:12" ht="15">
      <c r="A418" s="84" t="s">
        <v>2739</v>
      </c>
      <c r="B418" s="84" t="s">
        <v>2740</v>
      </c>
      <c r="C418" s="84">
        <v>2</v>
      </c>
      <c r="D418" s="122">
        <v>0.0015190941287985644</v>
      </c>
      <c r="E418" s="122">
        <v>3.085468969886672</v>
      </c>
      <c r="F418" s="84" t="s">
        <v>2815</v>
      </c>
      <c r="G418" s="84" t="b">
        <v>0</v>
      </c>
      <c r="H418" s="84" t="b">
        <v>0</v>
      </c>
      <c r="I418" s="84" t="b">
        <v>0</v>
      </c>
      <c r="J418" s="84" t="b">
        <v>0</v>
      </c>
      <c r="K418" s="84" t="b">
        <v>0</v>
      </c>
      <c r="L418" s="84" t="b">
        <v>0</v>
      </c>
    </row>
    <row r="419" spans="1:12" ht="15">
      <c r="A419" s="84" t="s">
        <v>2046</v>
      </c>
      <c r="B419" s="84" t="s">
        <v>2748</v>
      </c>
      <c r="C419" s="84">
        <v>2</v>
      </c>
      <c r="D419" s="122">
        <v>0.0015190941287985644</v>
      </c>
      <c r="E419" s="122">
        <v>1.670495621915854</v>
      </c>
      <c r="F419" s="84" t="s">
        <v>2815</v>
      </c>
      <c r="G419" s="84" t="b">
        <v>0</v>
      </c>
      <c r="H419" s="84" t="b">
        <v>0</v>
      </c>
      <c r="I419" s="84" t="b">
        <v>0</v>
      </c>
      <c r="J419" s="84" t="b">
        <v>0</v>
      </c>
      <c r="K419" s="84" t="b">
        <v>0</v>
      </c>
      <c r="L419" s="84" t="b">
        <v>0</v>
      </c>
    </row>
    <row r="420" spans="1:12" ht="15">
      <c r="A420" s="84" t="s">
        <v>2748</v>
      </c>
      <c r="B420" s="84" t="s">
        <v>2749</v>
      </c>
      <c r="C420" s="84">
        <v>2</v>
      </c>
      <c r="D420" s="122">
        <v>0.0015190941287985644</v>
      </c>
      <c r="E420" s="122">
        <v>3.085468969886672</v>
      </c>
      <c r="F420" s="84" t="s">
        <v>2815</v>
      </c>
      <c r="G420" s="84" t="b">
        <v>0</v>
      </c>
      <c r="H420" s="84" t="b">
        <v>0</v>
      </c>
      <c r="I420" s="84" t="b">
        <v>0</v>
      </c>
      <c r="J420" s="84" t="b">
        <v>1</v>
      </c>
      <c r="K420" s="84" t="b">
        <v>0</v>
      </c>
      <c r="L420" s="84" t="b">
        <v>0</v>
      </c>
    </row>
    <row r="421" spans="1:12" ht="15">
      <c r="A421" s="84" t="s">
        <v>2749</v>
      </c>
      <c r="B421" s="84" t="s">
        <v>2750</v>
      </c>
      <c r="C421" s="84">
        <v>2</v>
      </c>
      <c r="D421" s="122">
        <v>0.0015190941287985644</v>
      </c>
      <c r="E421" s="122">
        <v>3.085468969886672</v>
      </c>
      <c r="F421" s="84" t="s">
        <v>2815</v>
      </c>
      <c r="G421" s="84" t="b">
        <v>1</v>
      </c>
      <c r="H421" s="84" t="b">
        <v>0</v>
      </c>
      <c r="I421" s="84" t="b">
        <v>0</v>
      </c>
      <c r="J421" s="84" t="b">
        <v>1</v>
      </c>
      <c r="K421" s="84" t="b">
        <v>0</v>
      </c>
      <c r="L421" s="84" t="b">
        <v>0</v>
      </c>
    </row>
    <row r="422" spans="1:12" ht="15">
      <c r="A422" s="84" t="s">
        <v>2750</v>
      </c>
      <c r="B422" s="84" t="s">
        <v>2751</v>
      </c>
      <c r="C422" s="84">
        <v>2</v>
      </c>
      <c r="D422" s="122">
        <v>0.0015190941287985644</v>
      </c>
      <c r="E422" s="122">
        <v>3.085468969886672</v>
      </c>
      <c r="F422" s="84" t="s">
        <v>2815</v>
      </c>
      <c r="G422" s="84" t="b">
        <v>1</v>
      </c>
      <c r="H422" s="84" t="b">
        <v>0</v>
      </c>
      <c r="I422" s="84" t="b">
        <v>0</v>
      </c>
      <c r="J422" s="84" t="b">
        <v>0</v>
      </c>
      <c r="K422" s="84" t="b">
        <v>0</v>
      </c>
      <c r="L422" s="84" t="b">
        <v>0</v>
      </c>
    </row>
    <row r="423" spans="1:12" ht="15">
      <c r="A423" s="84" t="s">
        <v>2751</v>
      </c>
      <c r="B423" s="84" t="s">
        <v>2559</v>
      </c>
      <c r="C423" s="84">
        <v>2</v>
      </c>
      <c r="D423" s="122">
        <v>0.0015190941287985644</v>
      </c>
      <c r="E423" s="122">
        <v>2.9093777108309906</v>
      </c>
      <c r="F423" s="84" t="s">
        <v>2815</v>
      </c>
      <c r="G423" s="84" t="b">
        <v>0</v>
      </c>
      <c r="H423" s="84" t="b">
        <v>0</v>
      </c>
      <c r="I423" s="84" t="b">
        <v>0</v>
      </c>
      <c r="J423" s="84" t="b">
        <v>0</v>
      </c>
      <c r="K423" s="84" t="b">
        <v>0</v>
      </c>
      <c r="L423" s="84" t="b">
        <v>0</v>
      </c>
    </row>
    <row r="424" spans="1:12" ht="15">
      <c r="A424" s="84" t="s">
        <v>2559</v>
      </c>
      <c r="B424" s="84" t="s">
        <v>2752</v>
      </c>
      <c r="C424" s="84">
        <v>2</v>
      </c>
      <c r="D424" s="122">
        <v>0.0015190941287985644</v>
      </c>
      <c r="E424" s="122">
        <v>2.7844389742226907</v>
      </c>
      <c r="F424" s="84" t="s">
        <v>2815</v>
      </c>
      <c r="G424" s="84" t="b">
        <v>0</v>
      </c>
      <c r="H424" s="84" t="b">
        <v>0</v>
      </c>
      <c r="I424" s="84" t="b">
        <v>0</v>
      </c>
      <c r="J424" s="84" t="b">
        <v>0</v>
      </c>
      <c r="K424" s="84" t="b">
        <v>0</v>
      </c>
      <c r="L424" s="84" t="b">
        <v>0</v>
      </c>
    </row>
    <row r="425" spans="1:12" ht="15">
      <c r="A425" s="84" t="s">
        <v>2752</v>
      </c>
      <c r="B425" s="84" t="s">
        <v>2753</v>
      </c>
      <c r="C425" s="84">
        <v>2</v>
      </c>
      <c r="D425" s="122">
        <v>0.0015190941287985644</v>
      </c>
      <c r="E425" s="122">
        <v>3.085468969886672</v>
      </c>
      <c r="F425" s="84" t="s">
        <v>2815</v>
      </c>
      <c r="G425" s="84" t="b">
        <v>0</v>
      </c>
      <c r="H425" s="84" t="b">
        <v>0</v>
      </c>
      <c r="I425" s="84" t="b">
        <v>0</v>
      </c>
      <c r="J425" s="84" t="b">
        <v>0</v>
      </c>
      <c r="K425" s="84" t="b">
        <v>0</v>
      </c>
      <c r="L425" s="84" t="b">
        <v>0</v>
      </c>
    </row>
    <row r="426" spans="1:12" ht="15">
      <c r="A426" s="84" t="s">
        <v>2753</v>
      </c>
      <c r="B426" s="84" t="s">
        <v>2754</v>
      </c>
      <c r="C426" s="84">
        <v>2</v>
      </c>
      <c r="D426" s="122">
        <v>0.0015190941287985644</v>
      </c>
      <c r="E426" s="122">
        <v>3.085468969886672</v>
      </c>
      <c r="F426" s="84" t="s">
        <v>2815</v>
      </c>
      <c r="G426" s="84" t="b">
        <v>0</v>
      </c>
      <c r="H426" s="84" t="b">
        <v>0</v>
      </c>
      <c r="I426" s="84" t="b">
        <v>0</v>
      </c>
      <c r="J426" s="84" t="b">
        <v>0</v>
      </c>
      <c r="K426" s="84" t="b">
        <v>0</v>
      </c>
      <c r="L426" s="84" t="b">
        <v>0</v>
      </c>
    </row>
    <row r="427" spans="1:12" ht="15">
      <c r="A427" s="84" t="s">
        <v>2754</v>
      </c>
      <c r="B427" s="84" t="s">
        <v>2755</v>
      </c>
      <c r="C427" s="84">
        <v>2</v>
      </c>
      <c r="D427" s="122">
        <v>0.0015190941287985644</v>
      </c>
      <c r="E427" s="122">
        <v>3.085468969886672</v>
      </c>
      <c r="F427" s="84" t="s">
        <v>2815</v>
      </c>
      <c r="G427" s="84" t="b">
        <v>0</v>
      </c>
      <c r="H427" s="84" t="b">
        <v>0</v>
      </c>
      <c r="I427" s="84" t="b">
        <v>0</v>
      </c>
      <c r="J427" s="84" t="b">
        <v>0</v>
      </c>
      <c r="K427" s="84" t="b">
        <v>0</v>
      </c>
      <c r="L427" s="84" t="b">
        <v>0</v>
      </c>
    </row>
    <row r="428" spans="1:12" ht="15">
      <c r="A428" s="84" t="s">
        <v>2755</v>
      </c>
      <c r="B428" s="84" t="s">
        <v>2476</v>
      </c>
      <c r="C428" s="84">
        <v>2</v>
      </c>
      <c r="D428" s="122">
        <v>0.0015190941287985644</v>
      </c>
      <c r="E428" s="122">
        <v>2.5414009255363963</v>
      </c>
      <c r="F428" s="84" t="s">
        <v>2815</v>
      </c>
      <c r="G428" s="84" t="b">
        <v>0</v>
      </c>
      <c r="H428" s="84" t="b">
        <v>0</v>
      </c>
      <c r="I428" s="84" t="b">
        <v>0</v>
      </c>
      <c r="J428" s="84" t="b">
        <v>0</v>
      </c>
      <c r="K428" s="84" t="b">
        <v>0</v>
      </c>
      <c r="L428" s="84" t="b">
        <v>0</v>
      </c>
    </row>
    <row r="429" spans="1:12" ht="15">
      <c r="A429" s="84" t="s">
        <v>2476</v>
      </c>
      <c r="B429" s="84" t="s">
        <v>2483</v>
      </c>
      <c r="C429" s="84">
        <v>2</v>
      </c>
      <c r="D429" s="122">
        <v>0.0015190941287985644</v>
      </c>
      <c r="E429" s="122">
        <v>1.8813489872307472</v>
      </c>
      <c r="F429" s="84" t="s">
        <v>2815</v>
      </c>
      <c r="G429" s="84" t="b">
        <v>0</v>
      </c>
      <c r="H429" s="84" t="b">
        <v>0</v>
      </c>
      <c r="I429" s="84" t="b">
        <v>0</v>
      </c>
      <c r="J429" s="84" t="b">
        <v>0</v>
      </c>
      <c r="K429" s="84" t="b">
        <v>0</v>
      </c>
      <c r="L429" s="84" t="b">
        <v>0</v>
      </c>
    </row>
    <row r="430" spans="1:12" ht="15">
      <c r="A430" s="84" t="s">
        <v>2483</v>
      </c>
      <c r="B430" s="84" t="s">
        <v>2756</v>
      </c>
      <c r="C430" s="84">
        <v>2</v>
      </c>
      <c r="D430" s="122">
        <v>0.0015190941287985644</v>
      </c>
      <c r="E430" s="122">
        <v>2.4834089785587095</v>
      </c>
      <c r="F430" s="84" t="s">
        <v>2815</v>
      </c>
      <c r="G430" s="84" t="b">
        <v>0</v>
      </c>
      <c r="H430" s="84" t="b">
        <v>0</v>
      </c>
      <c r="I430" s="84" t="b">
        <v>0</v>
      </c>
      <c r="J430" s="84" t="b">
        <v>0</v>
      </c>
      <c r="K430" s="84" t="b">
        <v>0</v>
      </c>
      <c r="L430" s="84" t="b">
        <v>0</v>
      </c>
    </row>
    <row r="431" spans="1:12" ht="15">
      <c r="A431" s="84" t="s">
        <v>645</v>
      </c>
      <c r="B431" s="84" t="s">
        <v>1973</v>
      </c>
      <c r="C431" s="84">
        <v>2</v>
      </c>
      <c r="D431" s="122">
        <v>0.0015190941287985644</v>
      </c>
      <c r="E431" s="122">
        <v>0.6422059824279768</v>
      </c>
      <c r="F431" s="84" t="s">
        <v>2815</v>
      </c>
      <c r="G431" s="84" t="b">
        <v>0</v>
      </c>
      <c r="H431" s="84" t="b">
        <v>0</v>
      </c>
      <c r="I431" s="84" t="b">
        <v>0</v>
      </c>
      <c r="J431" s="84" t="b">
        <v>0</v>
      </c>
      <c r="K431" s="84" t="b">
        <v>0</v>
      </c>
      <c r="L431" s="84" t="b">
        <v>0</v>
      </c>
    </row>
    <row r="432" spans="1:12" ht="15">
      <c r="A432" s="84" t="s">
        <v>230</v>
      </c>
      <c r="B432" s="84" t="s">
        <v>2075</v>
      </c>
      <c r="C432" s="84">
        <v>2</v>
      </c>
      <c r="D432" s="122">
        <v>0.0015190941287985644</v>
      </c>
      <c r="E432" s="122">
        <v>2.365309666480715</v>
      </c>
      <c r="F432" s="84" t="s">
        <v>2815</v>
      </c>
      <c r="G432" s="84" t="b">
        <v>0</v>
      </c>
      <c r="H432" s="84" t="b">
        <v>0</v>
      </c>
      <c r="I432" s="84" t="b">
        <v>0</v>
      </c>
      <c r="J432" s="84" t="b">
        <v>0</v>
      </c>
      <c r="K432" s="84" t="b">
        <v>0</v>
      </c>
      <c r="L432" s="84" t="b">
        <v>0</v>
      </c>
    </row>
    <row r="433" spans="1:12" ht="15">
      <c r="A433" s="84" t="s">
        <v>286</v>
      </c>
      <c r="B433" s="84" t="s">
        <v>285</v>
      </c>
      <c r="C433" s="84">
        <v>2</v>
      </c>
      <c r="D433" s="122">
        <v>0.0015190941287985644</v>
      </c>
      <c r="E433" s="122">
        <v>2.9093777108309906</v>
      </c>
      <c r="F433" s="84" t="s">
        <v>2815</v>
      </c>
      <c r="G433" s="84" t="b">
        <v>0</v>
      </c>
      <c r="H433" s="84" t="b">
        <v>0</v>
      </c>
      <c r="I433" s="84" t="b">
        <v>0</v>
      </c>
      <c r="J433" s="84" t="b">
        <v>0</v>
      </c>
      <c r="K433" s="84" t="b">
        <v>0</v>
      </c>
      <c r="L433" s="84" t="b">
        <v>0</v>
      </c>
    </row>
    <row r="434" spans="1:12" ht="15">
      <c r="A434" s="84" t="s">
        <v>230</v>
      </c>
      <c r="B434" s="84" t="s">
        <v>2558</v>
      </c>
      <c r="C434" s="84">
        <v>2</v>
      </c>
      <c r="D434" s="122">
        <v>0.0015190941287985644</v>
      </c>
      <c r="E434" s="122">
        <v>2.365309666480715</v>
      </c>
      <c r="F434" s="84" t="s">
        <v>2815</v>
      </c>
      <c r="G434" s="84" t="b">
        <v>0</v>
      </c>
      <c r="H434" s="84" t="b">
        <v>0</v>
      </c>
      <c r="I434" s="84" t="b">
        <v>0</v>
      </c>
      <c r="J434" s="84" t="b">
        <v>0</v>
      </c>
      <c r="K434" s="84" t="b">
        <v>0</v>
      </c>
      <c r="L434" s="84" t="b">
        <v>0</v>
      </c>
    </row>
    <row r="435" spans="1:12" ht="15">
      <c r="A435" s="84" t="s">
        <v>2630</v>
      </c>
      <c r="B435" s="84" t="s">
        <v>2464</v>
      </c>
      <c r="C435" s="84">
        <v>2</v>
      </c>
      <c r="D435" s="122">
        <v>0.0015190941287985644</v>
      </c>
      <c r="E435" s="122">
        <v>1.979958785116698</v>
      </c>
      <c r="F435" s="84" t="s">
        <v>2815</v>
      </c>
      <c r="G435" s="84" t="b">
        <v>0</v>
      </c>
      <c r="H435" s="84" t="b">
        <v>0</v>
      </c>
      <c r="I435" s="84" t="b">
        <v>0</v>
      </c>
      <c r="J435" s="84" t="b">
        <v>0</v>
      </c>
      <c r="K435" s="84" t="b">
        <v>0</v>
      </c>
      <c r="L435" s="84" t="b">
        <v>0</v>
      </c>
    </row>
    <row r="436" spans="1:12" ht="15">
      <c r="A436" s="84" t="s">
        <v>1998</v>
      </c>
      <c r="B436" s="84" t="s">
        <v>637</v>
      </c>
      <c r="C436" s="84">
        <v>2</v>
      </c>
      <c r="D436" s="122">
        <v>0.0015190941287985644</v>
      </c>
      <c r="E436" s="122">
        <v>1.1961672673803616</v>
      </c>
      <c r="F436" s="84" t="s">
        <v>2815</v>
      </c>
      <c r="G436" s="84" t="b">
        <v>0</v>
      </c>
      <c r="H436" s="84" t="b">
        <v>0</v>
      </c>
      <c r="I436" s="84" t="b">
        <v>0</v>
      </c>
      <c r="J436" s="84" t="b">
        <v>0</v>
      </c>
      <c r="K436" s="84" t="b">
        <v>0</v>
      </c>
      <c r="L436" s="84" t="b">
        <v>0</v>
      </c>
    </row>
    <row r="437" spans="1:12" ht="15">
      <c r="A437" s="84" t="s">
        <v>2559</v>
      </c>
      <c r="B437" s="84" t="s">
        <v>2762</v>
      </c>
      <c r="C437" s="84">
        <v>2</v>
      </c>
      <c r="D437" s="122">
        <v>0.0015190941287985644</v>
      </c>
      <c r="E437" s="122">
        <v>2.7844389742226907</v>
      </c>
      <c r="F437" s="84" t="s">
        <v>2815</v>
      </c>
      <c r="G437" s="84" t="b">
        <v>0</v>
      </c>
      <c r="H437" s="84" t="b">
        <v>0</v>
      </c>
      <c r="I437" s="84" t="b">
        <v>0</v>
      </c>
      <c r="J437" s="84" t="b">
        <v>1</v>
      </c>
      <c r="K437" s="84" t="b">
        <v>0</v>
      </c>
      <c r="L437" s="84" t="b">
        <v>0</v>
      </c>
    </row>
    <row r="438" spans="1:12" ht="15">
      <c r="A438" s="84" t="s">
        <v>2762</v>
      </c>
      <c r="B438" s="84" t="s">
        <v>2763</v>
      </c>
      <c r="C438" s="84">
        <v>2</v>
      </c>
      <c r="D438" s="122">
        <v>0.0015190941287985644</v>
      </c>
      <c r="E438" s="122">
        <v>3.085468969886672</v>
      </c>
      <c r="F438" s="84" t="s">
        <v>2815</v>
      </c>
      <c r="G438" s="84" t="b">
        <v>1</v>
      </c>
      <c r="H438" s="84" t="b">
        <v>0</v>
      </c>
      <c r="I438" s="84" t="b">
        <v>0</v>
      </c>
      <c r="J438" s="84" t="b">
        <v>0</v>
      </c>
      <c r="K438" s="84" t="b">
        <v>0</v>
      </c>
      <c r="L438" s="84" t="b">
        <v>0</v>
      </c>
    </row>
    <row r="439" spans="1:12" ht="15">
      <c r="A439" s="84" t="s">
        <v>2763</v>
      </c>
      <c r="B439" s="84" t="s">
        <v>2069</v>
      </c>
      <c r="C439" s="84">
        <v>2</v>
      </c>
      <c r="D439" s="122">
        <v>0.0015190941287985644</v>
      </c>
      <c r="E439" s="122">
        <v>2.5414009255363963</v>
      </c>
      <c r="F439" s="84" t="s">
        <v>2815</v>
      </c>
      <c r="G439" s="84" t="b">
        <v>0</v>
      </c>
      <c r="H439" s="84" t="b">
        <v>0</v>
      </c>
      <c r="I439" s="84" t="b">
        <v>0</v>
      </c>
      <c r="J439" s="84" t="b">
        <v>0</v>
      </c>
      <c r="K439" s="84" t="b">
        <v>0</v>
      </c>
      <c r="L439" s="84" t="b">
        <v>0</v>
      </c>
    </row>
    <row r="440" spans="1:12" ht="15">
      <c r="A440" s="84" t="s">
        <v>2069</v>
      </c>
      <c r="B440" s="84" t="s">
        <v>2764</v>
      </c>
      <c r="C440" s="84">
        <v>2</v>
      </c>
      <c r="D440" s="122">
        <v>0.0015190941287985644</v>
      </c>
      <c r="E440" s="122">
        <v>2.5414009255363963</v>
      </c>
      <c r="F440" s="84" t="s">
        <v>2815</v>
      </c>
      <c r="G440" s="84" t="b">
        <v>0</v>
      </c>
      <c r="H440" s="84" t="b">
        <v>0</v>
      </c>
      <c r="I440" s="84" t="b">
        <v>0</v>
      </c>
      <c r="J440" s="84" t="b">
        <v>0</v>
      </c>
      <c r="K440" s="84" t="b">
        <v>0</v>
      </c>
      <c r="L440" s="84" t="b">
        <v>0</v>
      </c>
    </row>
    <row r="441" spans="1:12" ht="15">
      <c r="A441" s="84" t="s">
        <v>2764</v>
      </c>
      <c r="B441" s="84" t="s">
        <v>2765</v>
      </c>
      <c r="C441" s="84">
        <v>2</v>
      </c>
      <c r="D441" s="122">
        <v>0.0015190941287985644</v>
      </c>
      <c r="E441" s="122">
        <v>3.085468969886672</v>
      </c>
      <c r="F441" s="84" t="s">
        <v>2815</v>
      </c>
      <c r="G441" s="84" t="b">
        <v>0</v>
      </c>
      <c r="H441" s="84" t="b">
        <v>0</v>
      </c>
      <c r="I441" s="84" t="b">
        <v>0</v>
      </c>
      <c r="J441" s="84" t="b">
        <v>0</v>
      </c>
      <c r="K441" s="84" t="b">
        <v>0</v>
      </c>
      <c r="L441" s="84" t="b">
        <v>0</v>
      </c>
    </row>
    <row r="442" spans="1:12" ht="15">
      <c r="A442" s="84" t="s">
        <v>2765</v>
      </c>
      <c r="B442" s="84" t="s">
        <v>229</v>
      </c>
      <c r="C442" s="84">
        <v>2</v>
      </c>
      <c r="D442" s="122">
        <v>0.0015190941287985644</v>
      </c>
      <c r="E442" s="122">
        <v>2.5414009255363963</v>
      </c>
      <c r="F442" s="84" t="s">
        <v>2815</v>
      </c>
      <c r="G442" s="84" t="b">
        <v>0</v>
      </c>
      <c r="H442" s="84" t="b">
        <v>0</v>
      </c>
      <c r="I442" s="84" t="b">
        <v>0</v>
      </c>
      <c r="J442" s="84" t="b">
        <v>0</v>
      </c>
      <c r="K442" s="84" t="b">
        <v>0</v>
      </c>
      <c r="L442" s="84" t="b">
        <v>0</v>
      </c>
    </row>
    <row r="443" spans="1:12" ht="15">
      <c r="A443" s="84" t="s">
        <v>637</v>
      </c>
      <c r="B443" s="84" t="s">
        <v>1996</v>
      </c>
      <c r="C443" s="84">
        <v>2</v>
      </c>
      <c r="D443" s="122">
        <v>0.0015190941287985644</v>
      </c>
      <c r="E443" s="122">
        <v>0.9551352013916657</v>
      </c>
      <c r="F443" s="84" t="s">
        <v>2815</v>
      </c>
      <c r="G443" s="84" t="b">
        <v>0</v>
      </c>
      <c r="H443" s="84" t="b">
        <v>0</v>
      </c>
      <c r="I443" s="84" t="b">
        <v>0</v>
      </c>
      <c r="J443" s="84" t="b">
        <v>0</v>
      </c>
      <c r="K443" s="84" t="b">
        <v>0</v>
      </c>
      <c r="L443" s="84" t="b">
        <v>0</v>
      </c>
    </row>
    <row r="444" spans="1:12" ht="15">
      <c r="A444" s="84" t="s">
        <v>637</v>
      </c>
      <c r="B444" s="84" t="s">
        <v>1972</v>
      </c>
      <c r="C444" s="84">
        <v>2</v>
      </c>
      <c r="D444" s="122">
        <v>0.0015190941287985644</v>
      </c>
      <c r="E444" s="122">
        <v>0.5079771700494465</v>
      </c>
      <c r="F444" s="84" t="s">
        <v>2815</v>
      </c>
      <c r="G444" s="84" t="b">
        <v>0</v>
      </c>
      <c r="H444" s="84" t="b">
        <v>0</v>
      </c>
      <c r="I444" s="84" t="b">
        <v>0</v>
      </c>
      <c r="J444" s="84" t="b">
        <v>1</v>
      </c>
      <c r="K444" s="84" t="b">
        <v>0</v>
      </c>
      <c r="L444" s="84" t="b">
        <v>0</v>
      </c>
    </row>
    <row r="445" spans="1:12" ht="15">
      <c r="A445" s="84" t="s">
        <v>1972</v>
      </c>
      <c r="B445" s="84" t="s">
        <v>2046</v>
      </c>
      <c r="C445" s="84">
        <v>2</v>
      </c>
      <c r="D445" s="122">
        <v>0.0015190941287985644</v>
      </c>
      <c r="E445" s="122">
        <v>0.8660154328098612</v>
      </c>
      <c r="F445" s="84" t="s">
        <v>2815</v>
      </c>
      <c r="G445" s="84" t="b">
        <v>1</v>
      </c>
      <c r="H445" s="84" t="b">
        <v>0</v>
      </c>
      <c r="I445" s="84" t="b">
        <v>0</v>
      </c>
      <c r="J445" s="84" t="b">
        <v>0</v>
      </c>
      <c r="K445" s="84" t="b">
        <v>0</v>
      </c>
      <c r="L445" s="84" t="b">
        <v>0</v>
      </c>
    </row>
    <row r="446" spans="1:12" ht="15">
      <c r="A446" s="84" t="s">
        <v>2064</v>
      </c>
      <c r="B446" s="84" t="s">
        <v>1989</v>
      </c>
      <c r="C446" s="84">
        <v>2</v>
      </c>
      <c r="D446" s="122">
        <v>0.0015190941287985644</v>
      </c>
      <c r="E446" s="122">
        <v>1.3353464431032718</v>
      </c>
      <c r="F446" s="84" t="s">
        <v>2815</v>
      </c>
      <c r="G446" s="84" t="b">
        <v>1</v>
      </c>
      <c r="H446" s="84" t="b">
        <v>0</v>
      </c>
      <c r="I446" s="84" t="b">
        <v>0</v>
      </c>
      <c r="J446" s="84" t="b">
        <v>0</v>
      </c>
      <c r="K446" s="84" t="b">
        <v>0</v>
      </c>
      <c r="L446" s="84" t="b">
        <v>0</v>
      </c>
    </row>
    <row r="447" spans="1:12" ht="15">
      <c r="A447" s="84" t="s">
        <v>1989</v>
      </c>
      <c r="B447" s="84" t="s">
        <v>2063</v>
      </c>
      <c r="C447" s="84">
        <v>2</v>
      </c>
      <c r="D447" s="122">
        <v>0.0015190941287985644</v>
      </c>
      <c r="E447" s="122">
        <v>1.5571951927196281</v>
      </c>
      <c r="F447" s="84" t="s">
        <v>2815</v>
      </c>
      <c r="G447" s="84" t="b">
        <v>0</v>
      </c>
      <c r="H447" s="84" t="b">
        <v>0</v>
      </c>
      <c r="I447" s="84" t="b">
        <v>0</v>
      </c>
      <c r="J447" s="84" t="b">
        <v>0</v>
      </c>
      <c r="K447" s="84" t="b">
        <v>0</v>
      </c>
      <c r="L447" s="84" t="b">
        <v>0</v>
      </c>
    </row>
    <row r="448" spans="1:12" ht="15">
      <c r="A448" s="84" t="s">
        <v>2046</v>
      </c>
      <c r="B448" s="84" t="s">
        <v>2770</v>
      </c>
      <c r="C448" s="84">
        <v>2</v>
      </c>
      <c r="D448" s="122">
        <v>0.0015190941287985644</v>
      </c>
      <c r="E448" s="122">
        <v>1.670495621915854</v>
      </c>
      <c r="F448" s="84" t="s">
        <v>2815</v>
      </c>
      <c r="G448" s="84" t="b">
        <v>0</v>
      </c>
      <c r="H448" s="84" t="b">
        <v>0</v>
      </c>
      <c r="I448" s="84" t="b">
        <v>0</v>
      </c>
      <c r="J448" s="84" t="b">
        <v>0</v>
      </c>
      <c r="K448" s="84" t="b">
        <v>0</v>
      </c>
      <c r="L448" s="84" t="b">
        <v>0</v>
      </c>
    </row>
    <row r="449" spans="1:12" ht="15">
      <c r="A449" s="84" t="s">
        <v>2770</v>
      </c>
      <c r="B449" s="84" t="s">
        <v>2066</v>
      </c>
      <c r="C449" s="84">
        <v>2</v>
      </c>
      <c r="D449" s="122">
        <v>0.0015190941287985644</v>
      </c>
      <c r="E449" s="122">
        <v>1.8813489872307472</v>
      </c>
      <c r="F449" s="84" t="s">
        <v>2815</v>
      </c>
      <c r="G449" s="84" t="b">
        <v>0</v>
      </c>
      <c r="H449" s="84" t="b">
        <v>0</v>
      </c>
      <c r="I449" s="84" t="b">
        <v>0</v>
      </c>
      <c r="J449" s="84" t="b">
        <v>0</v>
      </c>
      <c r="K449" s="84" t="b">
        <v>0</v>
      </c>
      <c r="L449" s="84" t="b">
        <v>0</v>
      </c>
    </row>
    <row r="450" spans="1:12" ht="15">
      <c r="A450" s="84" t="s">
        <v>2064</v>
      </c>
      <c r="B450" s="84" t="s">
        <v>2772</v>
      </c>
      <c r="C450" s="84">
        <v>2</v>
      </c>
      <c r="D450" s="122">
        <v>0.0015190941287985644</v>
      </c>
      <c r="E450" s="122">
        <v>1.9885589568786155</v>
      </c>
      <c r="F450" s="84" t="s">
        <v>2815</v>
      </c>
      <c r="G450" s="84" t="b">
        <v>1</v>
      </c>
      <c r="H450" s="84" t="b">
        <v>0</v>
      </c>
      <c r="I450" s="84" t="b">
        <v>0</v>
      </c>
      <c r="J450" s="84" t="b">
        <v>0</v>
      </c>
      <c r="K450" s="84" t="b">
        <v>0</v>
      </c>
      <c r="L450" s="84" t="b">
        <v>0</v>
      </c>
    </row>
    <row r="451" spans="1:12" ht="15">
      <c r="A451" s="84" t="s">
        <v>2772</v>
      </c>
      <c r="B451" s="84" t="s">
        <v>2063</v>
      </c>
      <c r="C451" s="84">
        <v>2</v>
      </c>
      <c r="D451" s="122">
        <v>0.0015190941287985644</v>
      </c>
      <c r="E451" s="122">
        <v>1.9551352013916659</v>
      </c>
      <c r="F451" s="84" t="s">
        <v>2815</v>
      </c>
      <c r="G451" s="84" t="b">
        <v>0</v>
      </c>
      <c r="H451" s="84" t="b">
        <v>0</v>
      </c>
      <c r="I451" s="84" t="b">
        <v>0</v>
      </c>
      <c r="J451" s="84" t="b">
        <v>0</v>
      </c>
      <c r="K451" s="84" t="b">
        <v>0</v>
      </c>
      <c r="L451" s="84" t="b">
        <v>0</v>
      </c>
    </row>
    <row r="452" spans="1:12" ht="15">
      <c r="A452" s="84" t="s">
        <v>2064</v>
      </c>
      <c r="B452" s="84" t="s">
        <v>2522</v>
      </c>
      <c r="C452" s="84">
        <v>2</v>
      </c>
      <c r="D452" s="122">
        <v>0.0015190941287985644</v>
      </c>
      <c r="E452" s="122">
        <v>1.590618948206578</v>
      </c>
      <c r="F452" s="84" t="s">
        <v>2815</v>
      </c>
      <c r="G452" s="84" t="b">
        <v>1</v>
      </c>
      <c r="H452" s="84" t="b">
        <v>0</v>
      </c>
      <c r="I452" s="84" t="b">
        <v>0</v>
      </c>
      <c r="J452" s="84" t="b">
        <v>0</v>
      </c>
      <c r="K452" s="84" t="b">
        <v>0</v>
      </c>
      <c r="L452" s="84" t="b">
        <v>0</v>
      </c>
    </row>
    <row r="453" spans="1:12" ht="15">
      <c r="A453" s="84" t="s">
        <v>2522</v>
      </c>
      <c r="B453" s="84" t="s">
        <v>2063</v>
      </c>
      <c r="C453" s="84">
        <v>2</v>
      </c>
      <c r="D453" s="122">
        <v>0.0015190941287985644</v>
      </c>
      <c r="E453" s="122">
        <v>1.5571951927196281</v>
      </c>
      <c r="F453" s="84" t="s">
        <v>2815</v>
      </c>
      <c r="G453" s="84" t="b">
        <v>0</v>
      </c>
      <c r="H453" s="84" t="b">
        <v>0</v>
      </c>
      <c r="I453" s="84" t="b">
        <v>0</v>
      </c>
      <c r="J453" s="84" t="b">
        <v>0</v>
      </c>
      <c r="K453" s="84" t="b">
        <v>0</v>
      </c>
      <c r="L453" s="84" t="b">
        <v>0</v>
      </c>
    </row>
    <row r="454" spans="1:12" ht="15">
      <c r="A454" s="84" t="s">
        <v>2065</v>
      </c>
      <c r="B454" s="84" t="s">
        <v>2522</v>
      </c>
      <c r="C454" s="84">
        <v>2</v>
      </c>
      <c r="D454" s="122">
        <v>0.0015190941287985644</v>
      </c>
      <c r="E454" s="122">
        <v>1.590618948206578</v>
      </c>
      <c r="F454" s="84" t="s">
        <v>2815</v>
      </c>
      <c r="G454" s="84" t="b">
        <v>0</v>
      </c>
      <c r="H454" s="84" t="b">
        <v>0</v>
      </c>
      <c r="I454" s="84" t="b">
        <v>0</v>
      </c>
      <c r="J454" s="84" t="b">
        <v>0</v>
      </c>
      <c r="K454" s="84" t="b">
        <v>0</v>
      </c>
      <c r="L454" s="84" t="b">
        <v>0</v>
      </c>
    </row>
    <row r="455" spans="1:12" ht="15">
      <c r="A455" s="84" t="s">
        <v>2046</v>
      </c>
      <c r="B455" s="84" t="s">
        <v>2774</v>
      </c>
      <c r="C455" s="84">
        <v>2</v>
      </c>
      <c r="D455" s="122">
        <v>0.0015190941287985644</v>
      </c>
      <c r="E455" s="122">
        <v>1.670495621915854</v>
      </c>
      <c r="F455" s="84" t="s">
        <v>2815</v>
      </c>
      <c r="G455" s="84" t="b">
        <v>0</v>
      </c>
      <c r="H455" s="84" t="b">
        <v>0</v>
      </c>
      <c r="I455" s="84" t="b">
        <v>0</v>
      </c>
      <c r="J455" s="84" t="b">
        <v>0</v>
      </c>
      <c r="K455" s="84" t="b">
        <v>0</v>
      </c>
      <c r="L455" s="84" t="b">
        <v>0</v>
      </c>
    </row>
    <row r="456" spans="1:12" ht="15">
      <c r="A456" s="84" t="s">
        <v>2046</v>
      </c>
      <c r="B456" s="84" t="s">
        <v>2775</v>
      </c>
      <c r="C456" s="84">
        <v>2</v>
      </c>
      <c r="D456" s="122">
        <v>0.0015190941287985644</v>
      </c>
      <c r="E456" s="122">
        <v>1.670495621915854</v>
      </c>
      <c r="F456" s="84" t="s">
        <v>2815</v>
      </c>
      <c r="G456" s="84" t="b">
        <v>0</v>
      </c>
      <c r="H456" s="84" t="b">
        <v>0</v>
      </c>
      <c r="I456" s="84" t="b">
        <v>0</v>
      </c>
      <c r="J456" s="84" t="b">
        <v>0</v>
      </c>
      <c r="K456" s="84" t="b">
        <v>0</v>
      </c>
      <c r="L456" s="84" t="b">
        <v>0</v>
      </c>
    </row>
    <row r="457" spans="1:12" ht="15">
      <c r="A457" s="84" t="s">
        <v>2775</v>
      </c>
      <c r="B457" s="84" t="s">
        <v>2066</v>
      </c>
      <c r="C457" s="84">
        <v>2</v>
      </c>
      <c r="D457" s="122">
        <v>0.0015190941287985644</v>
      </c>
      <c r="E457" s="122">
        <v>1.8813489872307472</v>
      </c>
      <c r="F457" s="84" t="s">
        <v>2815</v>
      </c>
      <c r="G457" s="84" t="b">
        <v>0</v>
      </c>
      <c r="H457" s="84" t="b">
        <v>0</v>
      </c>
      <c r="I457" s="84" t="b">
        <v>0</v>
      </c>
      <c r="J457" s="84" t="b">
        <v>0</v>
      </c>
      <c r="K457" s="84" t="b">
        <v>0</v>
      </c>
      <c r="L457" s="84" t="b">
        <v>0</v>
      </c>
    </row>
    <row r="458" spans="1:12" ht="15">
      <c r="A458" s="84" t="s">
        <v>2087</v>
      </c>
      <c r="B458" s="84" t="s">
        <v>637</v>
      </c>
      <c r="C458" s="84">
        <v>2</v>
      </c>
      <c r="D458" s="122">
        <v>0.0015190941287985644</v>
      </c>
      <c r="E458" s="122">
        <v>0.4180160169967179</v>
      </c>
      <c r="F458" s="84" t="s">
        <v>2815</v>
      </c>
      <c r="G458" s="84" t="b">
        <v>0</v>
      </c>
      <c r="H458" s="84" t="b">
        <v>0</v>
      </c>
      <c r="I458" s="84" t="b">
        <v>0</v>
      </c>
      <c r="J458" s="84" t="b">
        <v>0</v>
      </c>
      <c r="K458" s="84" t="b">
        <v>0</v>
      </c>
      <c r="L458" s="84" t="b">
        <v>0</v>
      </c>
    </row>
    <row r="459" spans="1:12" ht="15">
      <c r="A459" s="84" t="s">
        <v>2631</v>
      </c>
      <c r="B459" s="84" t="s">
        <v>1973</v>
      </c>
      <c r="C459" s="84">
        <v>2</v>
      </c>
      <c r="D459" s="122">
        <v>0.0015190941287985644</v>
      </c>
      <c r="E459" s="122">
        <v>1.818297241483658</v>
      </c>
      <c r="F459" s="84" t="s">
        <v>2815</v>
      </c>
      <c r="G459" s="84" t="b">
        <v>0</v>
      </c>
      <c r="H459" s="84" t="b">
        <v>0</v>
      </c>
      <c r="I459" s="84" t="b">
        <v>0</v>
      </c>
      <c r="J459" s="84" t="b">
        <v>0</v>
      </c>
      <c r="K459" s="84" t="b">
        <v>0</v>
      </c>
      <c r="L459" s="84" t="b">
        <v>0</v>
      </c>
    </row>
    <row r="460" spans="1:12" ht="15">
      <c r="A460" s="84" t="s">
        <v>2503</v>
      </c>
      <c r="B460" s="84" t="s">
        <v>1973</v>
      </c>
      <c r="C460" s="84">
        <v>2</v>
      </c>
      <c r="D460" s="122">
        <v>0.0015190941287985644</v>
      </c>
      <c r="E460" s="122">
        <v>1.4203572328116205</v>
      </c>
      <c r="F460" s="84" t="s">
        <v>2815</v>
      </c>
      <c r="G460" s="84" t="b">
        <v>0</v>
      </c>
      <c r="H460" s="84" t="b">
        <v>0</v>
      </c>
      <c r="I460" s="84" t="b">
        <v>0</v>
      </c>
      <c r="J460" s="84" t="b">
        <v>0</v>
      </c>
      <c r="K460" s="84" t="b">
        <v>0</v>
      </c>
      <c r="L460" s="84" t="b">
        <v>0</v>
      </c>
    </row>
    <row r="461" spans="1:12" ht="15">
      <c r="A461" s="84" t="s">
        <v>2064</v>
      </c>
      <c r="B461" s="84" t="s">
        <v>2780</v>
      </c>
      <c r="C461" s="84">
        <v>2</v>
      </c>
      <c r="D461" s="122">
        <v>0.0015190941287985644</v>
      </c>
      <c r="E461" s="122">
        <v>1.9885589568786155</v>
      </c>
      <c r="F461" s="84" t="s">
        <v>2815</v>
      </c>
      <c r="G461" s="84" t="b">
        <v>1</v>
      </c>
      <c r="H461" s="84" t="b">
        <v>0</v>
      </c>
      <c r="I461" s="84" t="b">
        <v>0</v>
      </c>
      <c r="J461" s="84" t="b">
        <v>0</v>
      </c>
      <c r="K461" s="84" t="b">
        <v>0</v>
      </c>
      <c r="L461" s="84" t="b">
        <v>0</v>
      </c>
    </row>
    <row r="462" spans="1:12" ht="15">
      <c r="A462" s="84" t="s">
        <v>2780</v>
      </c>
      <c r="B462" s="84" t="s">
        <v>2063</v>
      </c>
      <c r="C462" s="84">
        <v>2</v>
      </c>
      <c r="D462" s="122">
        <v>0.0015190941287985644</v>
      </c>
      <c r="E462" s="122">
        <v>1.9551352013916659</v>
      </c>
      <c r="F462" s="84" t="s">
        <v>2815</v>
      </c>
      <c r="G462" s="84" t="b">
        <v>0</v>
      </c>
      <c r="H462" s="84" t="b">
        <v>0</v>
      </c>
      <c r="I462" s="84" t="b">
        <v>0</v>
      </c>
      <c r="J462" s="84" t="b">
        <v>0</v>
      </c>
      <c r="K462" s="84" t="b">
        <v>0</v>
      </c>
      <c r="L462" s="84" t="b">
        <v>0</v>
      </c>
    </row>
    <row r="463" spans="1:12" ht="15">
      <c r="A463" s="84" t="s">
        <v>2065</v>
      </c>
      <c r="B463" s="84" t="s">
        <v>2781</v>
      </c>
      <c r="C463" s="84">
        <v>2</v>
      </c>
      <c r="D463" s="122">
        <v>0.0015190941287985644</v>
      </c>
      <c r="E463" s="122">
        <v>1.9885589568786155</v>
      </c>
      <c r="F463" s="84" t="s">
        <v>2815</v>
      </c>
      <c r="G463" s="84" t="b">
        <v>0</v>
      </c>
      <c r="H463" s="84" t="b">
        <v>0</v>
      </c>
      <c r="I463" s="84" t="b">
        <v>0</v>
      </c>
      <c r="J463" s="84" t="b">
        <v>1</v>
      </c>
      <c r="K463" s="84" t="b">
        <v>0</v>
      </c>
      <c r="L463" s="84" t="b">
        <v>0</v>
      </c>
    </row>
    <row r="464" spans="1:12" ht="15">
      <c r="A464" s="84" t="s">
        <v>2781</v>
      </c>
      <c r="B464" s="84" t="s">
        <v>2782</v>
      </c>
      <c r="C464" s="84">
        <v>2</v>
      </c>
      <c r="D464" s="122">
        <v>0.0015190941287985644</v>
      </c>
      <c r="E464" s="122">
        <v>3.085468969886672</v>
      </c>
      <c r="F464" s="84" t="s">
        <v>2815</v>
      </c>
      <c r="G464" s="84" t="b">
        <v>1</v>
      </c>
      <c r="H464" s="84" t="b">
        <v>0</v>
      </c>
      <c r="I464" s="84" t="b">
        <v>0</v>
      </c>
      <c r="J464" s="84" t="b">
        <v>0</v>
      </c>
      <c r="K464" s="84" t="b">
        <v>0</v>
      </c>
      <c r="L464" s="84" t="b">
        <v>0</v>
      </c>
    </row>
    <row r="465" spans="1:12" ht="15">
      <c r="A465" s="84" t="s">
        <v>2782</v>
      </c>
      <c r="B465" s="84" t="s">
        <v>2783</v>
      </c>
      <c r="C465" s="84">
        <v>2</v>
      </c>
      <c r="D465" s="122">
        <v>0.0015190941287985644</v>
      </c>
      <c r="E465" s="122">
        <v>3.085468969886672</v>
      </c>
      <c r="F465" s="84" t="s">
        <v>2815</v>
      </c>
      <c r="G465" s="84" t="b">
        <v>0</v>
      </c>
      <c r="H465" s="84" t="b">
        <v>0</v>
      </c>
      <c r="I465" s="84" t="b">
        <v>0</v>
      </c>
      <c r="J465" s="84" t="b">
        <v>0</v>
      </c>
      <c r="K465" s="84" t="b">
        <v>0</v>
      </c>
      <c r="L465" s="84" t="b">
        <v>0</v>
      </c>
    </row>
    <row r="466" spans="1:12" ht="15">
      <c r="A466" s="84" t="s">
        <v>2783</v>
      </c>
      <c r="B466" s="84" t="s">
        <v>2488</v>
      </c>
      <c r="C466" s="84">
        <v>2</v>
      </c>
      <c r="D466" s="122">
        <v>0.0015190941287985644</v>
      </c>
      <c r="E466" s="122">
        <v>2.6083477151670094</v>
      </c>
      <c r="F466" s="84" t="s">
        <v>2815</v>
      </c>
      <c r="G466" s="84" t="b">
        <v>0</v>
      </c>
      <c r="H466" s="84" t="b">
        <v>0</v>
      </c>
      <c r="I466" s="84" t="b">
        <v>0</v>
      </c>
      <c r="J466" s="84" t="b">
        <v>0</v>
      </c>
      <c r="K466" s="84" t="b">
        <v>0</v>
      </c>
      <c r="L466" s="84" t="b">
        <v>0</v>
      </c>
    </row>
    <row r="467" spans="1:12" ht="15">
      <c r="A467" s="84" t="s">
        <v>2488</v>
      </c>
      <c r="B467" s="84" t="s">
        <v>2475</v>
      </c>
      <c r="C467" s="84">
        <v>2</v>
      </c>
      <c r="D467" s="122">
        <v>0.0015190941287985644</v>
      </c>
      <c r="E467" s="122">
        <v>2.0062877238390473</v>
      </c>
      <c r="F467" s="84" t="s">
        <v>2815</v>
      </c>
      <c r="G467" s="84" t="b">
        <v>0</v>
      </c>
      <c r="H467" s="84" t="b">
        <v>0</v>
      </c>
      <c r="I467" s="84" t="b">
        <v>0</v>
      </c>
      <c r="J467" s="84" t="b">
        <v>0</v>
      </c>
      <c r="K467" s="84" t="b">
        <v>0</v>
      </c>
      <c r="L467" s="84" t="b">
        <v>0</v>
      </c>
    </row>
    <row r="468" spans="1:12" ht="15">
      <c r="A468" s="84" t="s">
        <v>2484</v>
      </c>
      <c r="B468" s="84" t="s">
        <v>2620</v>
      </c>
      <c r="C468" s="84">
        <v>2</v>
      </c>
      <c r="D468" s="122">
        <v>0.0015190941287985644</v>
      </c>
      <c r="E468" s="122">
        <v>2.307317719503028</v>
      </c>
      <c r="F468" s="84" t="s">
        <v>2815</v>
      </c>
      <c r="G468" s="84" t="b">
        <v>0</v>
      </c>
      <c r="H468" s="84" t="b">
        <v>0</v>
      </c>
      <c r="I468" s="84" t="b">
        <v>0</v>
      </c>
      <c r="J468" s="84" t="b">
        <v>0</v>
      </c>
      <c r="K468" s="84" t="b">
        <v>0</v>
      </c>
      <c r="L468" s="84" t="b">
        <v>0</v>
      </c>
    </row>
    <row r="469" spans="1:12" ht="15">
      <c r="A469" s="84" t="s">
        <v>2620</v>
      </c>
      <c r="B469" s="84" t="s">
        <v>2784</v>
      </c>
      <c r="C469" s="84">
        <v>2</v>
      </c>
      <c r="D469" s="122">
        <v>0.0015190941287985644</v>
      </c>
      <c r="E469" s="122">
        <v>2.9093777108309906</v>
      </c>
      <c r="F469" s="84" t="s">
        <v>2815</v>
      </c>
      <c r="G469" s="84" t="b">
        <v>0</v>
      </c>
      <c r="H469" s="84" t="b">
        <v>0</v>
      </c>
      <c r="I469" s="84" t="b">
        <v>0</v>
      </c>
      <c r="J469" s="84" t="b">
        <v>1</v>
      </c>
      <c r="K469" s="84" t="b">
        <v>0</v>
      </c>
      <c r="L469" s="84" t="b">
        <v>0</v>
      </c>
    </row>
    <row r="470" spans="1:12" ht="15">
      <c r="A470" s="84" t="s">
        <v>2785</v>
      </c>
      <c r="B470" s="84" t="s">
        <v>1973</v>
      </c>
      <c r="C470" s="84">
        <v>2</v>
      </c>
      <c r="D470" s="122">
        <v>0.0015190941287985644</v>
      </c>
      <c r="E470" s="122">
        <v>1.818297241483658</v>
      </c>
      <c r="F470" s="84" t="s">
        <v>2815</v>
      </c>
      <c r="G470" s="84" t="b">
        <v>0</v>
      </c>
      <c r="H470" s="84" t="b">
        <v>0</v>
      </c>
      <c r="I470" s="84" t="b">
        <v>0</v>
      </c>
      <c r="J470" s="84" t="b">
        <v>0</v>
      </c>
      <c r="K470" s="84" t="b">
        <v>0</v>
      </c>
      <c r="L470" s="84" t="b">
        <v>0</v>
      </c>
    </row>
    <row r="471" spans="1:12" ht="15">
      <c r="A471" s="84" t="s">
        <v>2560</v>
      </c>
      <c r="B471" s="84" t="s">
        <v>2786</v>
      </c>
      <c r="C471" s="84">
        <v>2</v>
      </c>
      <c r="D471" s="122">
        <v>0.0015190941287985644</v>
      </c>
      <c r="E471" s="122">
        <v>2.9093777108309906</v>
      </c>
      <c r="F471" s="84" t="s">
        <v>2815</v>
      </c>
      <c r="G471" s="84" t="b">
        <v>0</v>
      </c>
      <c r="H471" s="84" t="b">
        <v>0</v>
      </c>
      <c r="I471" s="84" t="b">
        <v>0</v>
      </c>
      <c r="J471" s="84" t="b">
        <v>0</v>
      </c>
      <c r="K471" s="84" t="b">
        <v>0</v>
      </c>
      <c r="L471" s="84" t="b">
        <v>0</v>
      </c>
    </row>
    <row r="472" spans="1:12" ht="15">
      <c r="A472" s="84" t="s">
        <v>2786</v>
      </c>
      <c r="B472" s="84" t="s">
        <v>2787</v>
      </c>
      <c r="C472" s="84">
        <v>2</v>
      </c>
      <c r="D472" s="122">
        <v>0.0015190941287985644</v>
      </c>
      <c r="E472" s="122">
        <v>3.085468969886672</v>
      </c>
      <c r="F472" s="84" t="s">
        <v>2815</v>
      </c>
      <c r="G472" s="84" t="b">
        <v>0</v>
      </c>
      <c r="H472" s="84" t="b">
        <v>0</v>
      </c>
      <c r="I472" s="84" t="b">
        <v>0</v>
      </c>
      <c r="J472" s="84" t="b">
        <v>0</v>
      </c>
      <c r="K472" s="84" t="b">
        <v>0</v>
      </c>
      <c r="L472" s="84" t="b">
        <v>0</v>
      </c>
    </row>
    <row r="473" spans="1:12" ht="15">
      <c r="A473" s="84" t="s">
        <v>2787</v>
      </c>
      <c r="B473" s="84" t="s">
        <v>2788</v>
      </c>
      <c r="C473" s="84">
        <v>2</v>
      </c>
      <c r="D473" s="122">
        <v>0.0015190941287985644</v>
      </c>
      <c r="E473" s="122">
        <v>3.085468969886672</v>
      </c>
      <c r="F473" s="84" t="s">
        <v>2815</v>
      </c>
      <c r="G473" s="84" t="b">
        <v>0</v>
      </c>
      <c r="H473" s="84" t="b">
        <v>0</v>
      </c>
      <c r="I473" s="84" t="b">
        <v>0</v>
      </c>
      <c r="J473" s="84" t="b">
        <v>1</v>
      </c>
      <c r="K473" s="84" t="b">
        <v>0</v>
      </c>
      <c r="L473" s="84" t="b">
        <v>0</v>
      </c>
    </row>
    <row r="474" spans="1:12" ht="15">
      <c r="A474" s="84" t="s">
        <v>2788</v>
      </c>
      <c r="B474" s="84" t="s">
        <v>2789</v>
      </c>
      <c r="C474" s="84">
        <v>2</v>
      </c>
      <c r="D474" s="122">
        <v>0.0015190941287985644</v>
      </c>
      <c r="E474" s="122">
        <v>3.085468969886672</v>
      </c>
      <c r="F474" s="84" t="s">
        <v>2815</v>
      </c>
      <c r="G474" s="84" t="b">
        <v>1</v>
      </c>
      <c r="H474" s="84" t="b">
        <v>0</v>
      </c>
      <c r="I474" s="84" t="b">
        <v>0</v>
      </c>
      <c r="J474" s="84" t="b">
        <v>0</v>
      </c>
      <c r="K474" s="84" t="b">
        <v>0</v>
      </c>
      <c r="L474" s="84" t="b">
        <v>0</v>
      </c>
    </row>
    <row r="475" spans="1:12" ht="15">
      <c r="A475" s="84" t="s">
        <v>2789</v>
      </c>
      <c r="B475" s="84" t="s">
        <v>2070</v>
      </c>
      <c r="C475" s="84">
        <v>2</v>
      </c>
      <c r="D475" s="122">
        <v>0.0015190941287985644</v>
      </c>
      <c r="E475" s="122">
        <v>2.3451062803924283</v>
      </c>
      <c r="F475" s="84" t="s">
        <v>2815</v>
      </c>
      <c r="G475" s="84" t="b">
        <v>0</v>
      </c>
      <c r="H475" s="84" t="b">
        <v>0</v>
      </c>
      <c r="I475" s="84" t="b">
        <v>0</v>
      </c>
      <c r="J475" s="84" t="b">
        <v>0</v>
      </c>
      <c r="K475" s="84" t="b">
        <v>0</v>
      </c>
      <c r="L475" s="84" t="b">
        <v>0</v>
      </c>
    </row>
    <row r="476" spans="1:12" ht="15">
      <c r="A476" s="84" t="s">
        <v>2517</v>
      </c>
      <c r="B476" s="84" t="s">
        <v>2790</v>
      </c>
      <c r="C476" s="84">
        <v>2</v>
      </c>
      <c r="D476" s="122">
        <v>0.0015190941287985644</v>
      </c>
      <c r="E476" s="122">
        <v>2.6875289612146345</v>
      </c>
      <c r="F476" s="84" t="s">
        <v>2815</v>
      </c>
      <c r="G476" s="84" t="b">
        <v>0</v>
      </c>
      <c r="H476" s="84" t="b">
        <v>0</v>
      </c>
      <c r="I476" s="84" t="b">
        <v>0</v>
      </c>
      <c r="J476" s="84" t="b">
        <v>0</v>
      </c>
      <c r="K476" s="84" t="b">
        <v>0</v>
      </c>
      <c r="L476" s="84" t="b">
        <v>0</v>
      </c>
    </row>
    <row r="477" spans="1:12" ht="15">
      <c r="A477" s="84" t="s">
        <v>2790</v>
      </c>
      <c r="B477" s="84" t="s">
        <v>2791</v>
      </c>
      <c r="C477" s="84">
        <v>2</v>
      </c>
      <c r="D477" s="122">
        <v>0.0015190941287985644</v>
      </c>
      <c r="E477" s="122">
        <v>3.085468969886672</v>
      </c>
      <c r="F477" s="84" t="s">
        <v>2815</v>
      </c>
      <c r="G477" s="84" t="b">
        <v>0</v>
      </c>
      <c r="H477" s="84" t="b">
        <v>0</v>
      </c>
      <c r="I477" s="84" t="b">
        <v>0</v>
      </c>
      <c r="J477" s="84" t="b">
        <v>0</v>
      </c>
      <c r="K477" s="84" t="b">
        <v>0</v>
      </c>
      <c r="L477" s="84" t="b">
        <v>0</v>
      </c>
    </row>
    <row r="478" spans="1:12" ht="15">
      <c r="A478" s="84" t="s">
        <v>2791</v>
      </c>
      <c r="B478" s="84" t="s">
        <v>2050</v>
      </c>
      <c r="C478" s="84">
        <v>2</v>
      </c>
      <c r="D478" s="122">
        <v>0.0015190941287985644</v>
      </c>
      <c r="E478" s="122">
        <v>2.210407706494972</v>
      </c>
      <c r="F478" s="84" t="s">
        <v>2815</v>
      </c>
      <c r="G478" s="84" t="b">
        <v>0</v>
      </c>
      <c r="H478" s="84" t="b">
        <v>0</v>
      </c>
      <c r="I478" s="84" t="b">
        <v>0</v>
      </c>
      <c r="J478" s="84" t="b">
        <v>0</v>
      </c>
      <c r="K478" s="84" t="b">
        <v>0</v>
      </c>
      <c r="L478" s="84" t="b">
        <v>0</v>
      </c>
    </row>
    <row r="479" spans="1:12" ht="15">
      <c r="A479" s="84" t="s">
        <v>2050</v>
      </c>
      <c r="B479" s="84" t="s">
        <v>2792</v>
      </c>
      <c r="C479" s="84">
        <v>2</v>
      </c>
      <c r="D479" s="122">
        <v>0.0015190941287985644</v>
      </c>
      <c r="E479" s="122">
        <v>2.210407706494972</v>
      </c>
      <c r="F479" s="84" t="s">
        <v>2815</v>
      </c>
      <c r="G479" s="84" t="b">
        <v>0</v>
      </c>
      <c r="H479" s="84" t="b">
        <v>0</v>
      </c>
      <c r="I479" s="84" t="b">
        <v>0</v>
      </c>
      <c r="J479" s="84" t="b">
        <v>0</v>
      </c>
      <c r="K479" s="84" t="b">
        <v>0</v>
      </c>
      <c r="L479" s="84" t="b">
        <v>0</v>
      </c>
    </row>
    <row r="480" spans="1:12" ht="15">
      <c r="A480" s="84" t="s">
        <v>2792</v>
      </c>
      <c r="B480" s="84" t="s">
        <v>2497</v>
      </c>
      <c r="C480" s="84">
        <v>2</v>
      </c>
      <c r="D480" s="122">
        <v>0.0015190941287985644</v>
      </c>
      <c r="E480" s="122">
        <v>2.6083477151670094</v>
      </c>
      <c r="F480" s="84" t="s">
        <v>2815</v>
      </c>
      <c r="G480" s="84" t="b">
        <v>0</v>
      </c>
      <c r="H480" s="84" t="b">
        <v>0</v>
      </c>
      <c r="I480" s="84" t="b">
        <v>0</v>
      </c>
      <c r="J480" s="84" t="b">
        <v>0</v>
      </c>
      <c r="K480" s="84" t="b">
        <v>0</v>
      </c>
      <c r="L480" s="84" t="b">
        <v>0</v>
      </c>
    </row>
    <row r="481" spans="1:12" ht="15">
      <c r="A481" s="84" t="s">
        <v>2523</v>
      </c>
      <c r="B481" s="84" t="s">
        <v>2055</v>
      </c>
      <c r="C481" s="84">
        <v>2</v>
      </c>
      <c r="D481" s="122">
        <v>0.0015190941287985644</v>
      </c>
      <c r="E481" s="122">
        <v>1.5261609589796594</v>
      </c>
      <c r="F481" s="84" t="s">
        <v>2815</v>
      </c>
      <c r="G481" s="84" t="b">
        <v>0</v>
      </c>
      <c r="H481" s="84" t="b">
        <v>0</v>
      </c>
      <c r="I481" s="84" t="b">
        <v>0</v>
      </c>
      <c r="J481" s="84" t="b">
        <v>0</v>
      </c>
      <c r="K481" s="84" t="b">
        <v>0</v>
      </c>
      <c r="L481" s="84" t="b">
        <v>0</v>
      </c>
    </row>
    <row r="482" spans="1:12" ht="15">
      <c r="A482" s="84" t="s">
        <v>2055</v>
      </c>
      <c r="B482" s="84" t="s">
        <v>2793</v>
      </c>
      <c r="C482" s="84">
        <v>2</v>
      </c>
      <c r="D482" s="122">
        <v>0.0015190941287985644</v>
      </c>
      <c r="E482" s="122">
        <v>1.9093777108309906</v>
      </c>
      <c r="F482" s="84" t="s">
        <v>2815</v>
      </c>
      <c r="G482" s="84" t="b">
        <v>0</v>
      </c>
      <c r="H482" s="84" t="b">
        <v>0</v>
      </c>
      <c r="I482" s="84" t="b">
        <v>0</v>
      </c>
      <c r="J482" s="84" t="b">
        <v>0</v>
      </c>
      <c r="K482" s="84" t="b">
        <v>0</v>
      </c>
      <c r="L482" s="84" t="b">
        <v>0</v>
      </c>
    </row>
    <row r="483" spans="1:12" ht="15">
      <c r="A483" s="84" t="s">
        <v>2793</v>
      </c>
      <c r="B483" s="84" t="s">
        <v>2794</v>
      </c>
      <c r="C483" s="84">
        <v>2</v>
      </c>
      <c r="D483" s="122">
        <v>0.0015190941287985644</v>
      </c>
      <c r="E483" s="122">
        <v>3.085468969886672</v>
      </c>
      <c r="F483" s="84" t="s">
        <v>2815</v>
      </c>
      <c r="G483" s="84" t="b">
        <v>0</v>
      </c>
      <c r="H483" s="84" t="b">
        <v>0</v>
      </c>
      <c r="I483" s="84" t="b">
        <v>0</v>
      </c>
      <c r="J483" s="84" t="b">
        <v>0</v>
      </c>
      <c r="K483" s="84" t="b">
        <v>0</v>
      </c>
      <c r="L483" s="84" t="b">
        <v>0</v>
      </c>
    </row>
    <row r="484" spans="1:12" ht="15">
      <c r="A484" s="84" t="s">
        <v>2794</v>
      </c>
      <c r="B484" s="84" t="s">
        <v>2497</v>
      </c>
      <c r="C484" s="84">
        <v>2</v>
      </c>
      <c r="D484" s="122">
        <v>0.0015190941287985644</v>
      </c>
      <c r="E484" s="122">
        <v>2.6083477151670094</v>
      </c>
      <c r="F484" s="84" t="s">
        <v>2815</v>
      </c>
      <c r="G484" s="84" t="b">
        <v>0</v>
      </c>
      <c r="H484" s="84" t="b">
        <v>0</v>
      </c>
      <c r="I484" s="84" t="b">
        <v>0</v>
      </c>
      <c r="J484" s="84" t="b">
        <v>0</v>
      </c>
      <c r="K484" s="84" t="b">
        <v>0</v>
      </c>
      <c r="L484" s="84" t="b">
        <v>0</v>
      </c>
    </row>
    <row r="485" spans="1:12" ht="15">
      <c r="A485" s="84" t="s">
        <v>2523</v>
      </c>
      <c r="B485" s="84" t="s">
        <v>2479</v>
      </c>
      <c r="C485" s="84">
        <v>2</v>
      </c>
      <c r="D485" s="122">
        <v>0.0015190941287985644</v>
      </c>
      <c r="E485" s="122">
        <v>2.085468969886672</v>
      </c>
      <c r="F485" s="84" t="s">
        <v>2815</v>
      </c>
      <c r="G485" s="84" t="b">
        <v>0</v>
      </c>
      <c r="H485" s="84" t="b">
        <v>0</v>
      </c>
      <c r="I485" s="84" t="b">
        <v>0</v>
      </c>
      <c r="J485" s="84" t="b">
        <v>0</v>
      </c>
      <c r="K485" s="84" t="b">
        <v>0</v>
      </c>
      <c r="L485" s="84" t="b">
        <v>0</v>
      </c>
    </row>
    <row r="486" spans="1:12" ht="15">
      <c r="A486" s="84" t="s">
        <v>2479</v>
      </c>
      <c r="B486" s="84" t="s">
        <v>2795</v>
      </c>
      <c r="C486" s="84">
        <v>2</v>
      </c>
      <c r="D486" s="122">
        <v>0.0015190941287985644</v>
      </c>
      <c r="E486" s="122">
        <v>2.4834089785587095</v>
      </c>
      <c r="F486" s="84" t="s">
        <v>2815</v>
      </c>
      <c r="G486" s="84" t="b">
        <v>0</v>
      </c>
      <c r="H486" s="84" t="b">
        <v>0</v>
      </c>
      <c r="I486" s="84" t="b">
        <v>0</v>
      </c>
      <c r="J486" s="84" t="b">
        <v>0</v>
      </c>
      <c r="K486" s="84" t="b">
        <v>0</v>
      </c>
      <c r="L486" s="84" t="b">
        <v>0</v>
      </c>
    </row>
    <row r="487" spans="1:12" ht="15">
      <c r="A487" s="84" t="s">
        <v>2090</v>
      </c>
      <c r="B487" s="84" t="s">
        <v>2091</v>
      </c>
      <c r="C487" s="84">
        <v>2</v>
      </c>
      <c r="D487" s="122">
        <v>0.0015190941287985644</v>
      </c>
      <c r="E487" s="122">
        <v>3.085468969886672</v>
      </c>
      <c r="F487" s="84" t="s">
        <v>2815</v>
      </c>
      <c r="G487" s="84" t="b">
        <v>1</v>
      </c>
      <c r="H487" s="84" t="b">
        <v>0</v>
      </c>
      <c r="I487" s="84" t="b">
        <v>0</v>
      </c>
      <c r="J487" s="84" t="b">
        <v>0</v>
      </c>
      <c r="K487" s="84" t="b">
        <v>0</v>
      </c>
      <c r="L487" s="84" t="b">
        <v>0</v>
      </c>
    </row>
    <row r="488" spans="1:12" ht="15">
      <c r="A488" s="84" t="s">
        <v>2091</v>
      </c>
      <c r="B488" s="84" t="s">
        <v>2092</v>
      </c>
      <c r="C488" s="84">
        <v>2</v>
      </c>
      <c r="D488" s="122">
        <v>0.0015190941287985644</v>
      </c>
      <c r="E488" s="122">
        <v>2.9093777108309906</v>
      </c>
      <c r="F488" s="84" t="s">
        <v>2815</v>
      </c>
      <c r="G488" s="84" t="b">
        <v>0</v>
      </c>
      <c r="H488" s="84" t="b">
        <v>0</v>
      </c>
      <c r="I488" s="84" t="b">
        <v>0</v>
      </c>
      <c r="J488" s="84" t="b">
        <v>0</v>
      </c>
      <c r="K488" s="84" t="b">
        <v>0</v>
      </c>
      <c r="L488" s="84" t="b">
        <v>0</v>
      </c>
    </row>
    <row r="489" spans="1:12" ht="15">
      <c r="A489" s="84" t="s">
        <v>2092</v>
      </c>
      <c r="B489" s="84" t="s">
        <v>2089</v>
      </c>
      <c r="C489" s="84">
        <v>2</v>
      </c>
      <c r="D489" s="122">
        <v>0.0015190941287985644</v>
      </c>
      <c r="E489" s="122">
        <v>2.7332864517753093</v>
      </c>
      <c r="F489" s="84" t="s">
        <v>2815</v>
      </c>
      <c r="G489" s="84" t="b">
        <v>0</v>
      </c>
      <c r="H489" s="84" t="b">
        <v>0</v>
      </c>
      <c r="I489" s="84" t="b">
        <v>0</v>
      </c>
      <c r="J489" s="84" t="b">
        <v>0</v>
      </c>
      <c r="K489" s="84" t="b">
        <v>0</v>
      </c>
      <c r="L489" s="84" t="b">
        <v>0</v>
      </c>
    </row>
    <row r="490" spans="1:12" ht="15">
      <c r="A490" s="84" t="s">
        <v>2089</v>
      </c>
      <c r="B490" s="84" t="s">
        <v>2093</v>
      </c>
      <c r="C490" s="84">
        <v>2</v>
      </c>
      <c r="D490" s="122">
        <v>0.0015190941287985644</v>
      </c>
      <c r="E490" s="122">
        <v>2.9093777108309906</v>
      </c>
      <c r="F490" s="84" t="s">
        <v>2815</v>
      </c>
      <c r="G490" s="84" t="b">
        <v>0</v>
      </c>
      <c r="H490" s="84" t="b">
        <v>0</v>
      </c>
      <c r="I490" s="84" t="b">
        <v>0</v>
      </c>
      <c r="J490" s="84" t="b">
        <v>0</v>
      </c>
      <c r="K490" s="84" t="b">
        <v>0</v>
      </c>
      <c r="L490" s="84" t="b">
        <v>0</v>
      </c>
    </row>
    <row r="491" spans="1:12" ht="15">
      <c r="A491" s="84" t="s">
        <v>2093</v>
      </c>
      <c r="B491" s="84" t="s">
        <v>280</v>
      </c>
      <c r="C491" s="84">
        <v>2</v>
      </c>
      <c r="D491" s="122">
        <v>0.0015190941287985644</v>
      </c>
      <c r="E491" s="122">
        <v>3.085468969886672</v>
      </c>
      <c r="F491" s="84" t="s">
        <v>2815</v>
      </c>
      <c r="G491" s="84" t="b">
        <v>0</v>
      </c>
      <c r="H491" s="84" t="b">
        <v>0</v>
      </c>
      <c r="I491" s="84" t="b">
        <v>0</v>
      </c>
      <c r="J491" s="84" t="b">
        <v>0</v>
      </c>
      <c r="K491" s="84" t="b">
        <v>0</v>
      </c>
      <c r="L491" s="84" t="b">
        <v>0</v>
      </c>
    </row>
    <row r="492" spans="1:12" ht="15">
      <c r="A492" s="84" t="s">
        <v>280</v>
      </c>
      <c r="B492" s="84" t="s">
        <v>279</v>
      </c>
      <c r="C492" s="84">
        <v>2</v>
      </c>
      <c r="D492" s="122">
        <v>0.0015190941287985644</v>
      </c>
      <c r="E492" s="122">
        <v>3.085468969886672</v>
      </c>
      <c r="F492" s="84" t="s">
        <v>2815</v>
      </c>
      <c r="G492" s="84" t="b">
        <v>0</v>
      </c>
      <c r="H492" s="84" t="b">
        <v>0</v>
      </c>
      <c r="I492" s="84" t="b">
        <v>0</v>
      </c>
      <c r="J492" s="84" t="b">
        <v>0</v>
      </c>
      <c r="K492" s="84" t="b">
        <v>0</v>
      </c>
      <c r="L492" s="84" t="b">
        <v>0</v>
      </c>
    </row>
    <row r="493" spans="1:12" ht="15">
      <c r="A493" s="84" t="s">
        <v>279</v>
      </c>
      <c r="B493" s="84" t="s">
        <v>278</v>
      </c>
      <c r="C493" s="84">
        <v>2</v>
      </c>
      <c r="D493" s="122">
        <v>0.0015190941287985644</v>
      </c>
      <c r="E493" s="122">
        <v>2.9093777108309906</v>
      </c>
      <c r="F493" s="84" t="s">
        <v>2815</v>
      </c>
      <c r="G493" s="84" t="b">
        <v>0</v>
      </c>
      <c r="H493" s="84" t="b">
        <v>0</v>
      </c>
      <c r="I493" s="84" t="b">
        <v>0</v>
      </c>
      <c r="J493" s="84" t="b">
        <v>0</v>
      </c>
      <c r="K493" s="84" t="b">
        <v>0</v>
      </c>
      <c r="L493" s="84" t="b">
        <v>0</v>
      </c>
    </row>
    <row r="494" spans="1:12" ht="15">
      <c r="A494" s="84" t="s">
        <v>278</v>
      </c>
      <c r="B494" s="84" t="s">
        <v>2094</v>
      </c>
      <c r="C494" s="84">
        <v>2</v>
      </c>
      <c r="D494" s="122">
        <v>0.0015190941287985644</v>
      </c>
      <c r="E494" s="122">
        <v>2.9093777108309906</v>
      </c>
      <c r="F494" s="84" t="s">
        <v>2815</v>
      </c>
      <c r="G494" s="84" t="b">
        <v>0</v>
      </c>
      <c r="H494" s="84" t="b">
        <v>0</v>
      </c>
      <c r="I494" s="84" t="b">
        <v>0</v>
      </c>
      <c r="J494" s="84" t="b">
        <v>0</v>
      </c>
      <c r="K494" s="84" t="b">
        <v>0</v>
      </c>
      <c r="L494" s="84" t="b">
        <v>0</v>
      </c>
    </row>
    <row r="495" spans="1:12" ht="15">
      <c r="A495" s="84" t="s">
        <v>2094</v>
      </c>
      <c r="B495" s="84" t="s">
        <v>2095</v>
      </c>
      <c r="C495" s="84">
        <v>2</v>
      </c>
      <c r="D495" s="122">
        <v>0.0015190941287985644</v>
      </c>
      <c r="E495" s="122">
        <v>3.085468969886672</v>
      </c>
      <c r="F495" s="84" t="s">
        <v>2815</v>
      </c>
      <c r="G495" s="84" t="b">
        <v>0</v>
      </c>
      <c r="H495" s="84" t="b">
        <v>0</v>
      </c>
      <c r="I495" s="84" t="b">
        <v>0</v>
      </c>
      <c r="J495" s="84" t="b">
        <v>0</v>
      </c>
      <c r="K495" s="84" t="b">
        <v>0</v>
      </c>
      <c r="L495" s="84" t="b">
        <v>0</v>
      </c>
    </row>
    <row r="496" spans="1:12" ht="15">
      <c r="A496" s="84" t="s">
        <v>2095</v>
      </c>
      <c r="B496" s="84" t="s">
        <v>2796</v>
      </c>
      <c r="C496" s="84">
        <v>2</v>
      </c>
      <c r="D496" s="122">
        <v>0.0015190941287985644</v>
      </c>
      <c r="E496" s="122">
        <v>3.085468969886672</v>
      </c>
      <c r="F496" s="84" t="s">
        <v>2815</v>
      </c>
      <c r="G496" s="84" t="b">
        <v>0</v>
      </c>
      <c r="H496" s="84" t="b">
        <v>0</v>
      </c>
      <c r="I496" s="84" t="b">
        <v>0</v>
      </c>
      <c r="J496" s="84" t="b">
        <v>0</v>
      </c>
      <c r="K496" s="84" t="b">
        <v>0</v>
      </c>
      <c r="L496" s="84" t="b">
        <v>0</v>
      </c>
    </row>
    <row r="497" spans="1:12" ht="15">
      <c r="A497" s="84" t="s">
        <v>2796</v>
      </c>
      <c r="B497" s="84" t="s">
        <v>2621</v>
      </c>
      <c r="C497" s="84">
        <v>2</v>
      </c>
      <c r="D497" s="122">
        <v>0.0015190941287985644</v>
      </c>
      <c r="E497" s="122">
        <v>2.9093777108309906</v>
      </c>
      <c r="F497" s="84" t="s">
        <v>2815</v>
      </c>
      <c r="G497" s="84" t="b">
        <v>0</v>
      </c>
      <c r="H497" s="84" t="b">
        <v>0</v>
      </c>
      <c r="I497" s="84" t="b">
        <v>0</v>
      </c>
      <c r="J497" s="84" t="b">
        <v>1</v>
      </c>
      <c r="K497" s="84" t="b">
        <v>0</v>
      </c>
      <c r="L497" s="84" t="b">
        <v>0</v>
      </c>
    </row>
    <row r="498" spans="1:12" ht="15">
      <c r="A498" s="84" t="s">
        <v>2563</v>
      </c>
      <c r="B498" s="84" t="s">
        <v>2564</v>
      </c>
      <c r="C498" s="84">
        <v>2</v>
      </c>
      <c r="D498" s="122">
        <v>0.0015190941287985644</v>
      </c>
      <c r="E498" s="122">
        <v>2.4834089785587095</v>
      </c>
      <c r="F498" s="84" t="s">
        <v>2815</v>
      </c>
      <c r="G498" s="84" t="b">
        <v>0</v>
      </c>
      <c r="H498" s="84" t="b">
        <v>0</v>
      </c>
      <c r="I498" s="84" t="b">
        <v>0</v>
      </c>
      <c r="J498" s="84" t="b">
        <v>0</v>
      </c>
      <c r="K498" s="84" t="b">
        <v>0</v>
      </c>
      <c r="L498" s="84" t="b">
        <v>0</v>
      </c>
    </row>
    <row r="499" spans="1:12" ht="15">
      <c r="A499" s="84" t="s">
        <v>2054</v>
      </c>
      <c r="B499" s="84" t="s">
        <v>2634</v>
      </c>
      <c r="C499" s="84">
        <v>2</v>
      </c>
      <c r="D499" s="122">
        <v>0.0015190941287985644</v>
      </c>
      <c r="E499" s="122">
        <v>1.7052577281750658</v>
      </c>
      <c r="F499" s="84" t="s">
        <v>2815</v>
      </c>
      <c r="G499" s="84" t="b">
        <v>0</v>
      </c>
      <c r="H499" s="84" t="b">
        <v>0</v>
      </c>
      <c r="I499" s="84" t="b">
        <v>0</v>
      </c>
      <c r="J499" s="84" t="b">
        <v>0</v>
      </c>
      <c r="K499" s="84" t="b">
        <v>0</v>
      </c>
      <c r="L499" s="84" t="b">
        <v>0</v>
      </c>
    </row>
    <row r="500" spans="1:12" ht="15">
      <c r="A500" s="84" t="s">
        <v>2054</v>
      </c>
      <c r="B500" s="84" t="s">
        <v>2635</v>
      </c>
      <c r="C500" s="84">
        <v>2</v>
      </c>
      <c r="D500" s="122">
        <v>0.0015190941287985644</v>
      </c>
      <c r="E500" s="122">
        <v>1.7052577281750658</v>
      </c>
      <c r="F500" s="84" t="s">
        <v>2815</v>
      </c>
      <c r="G500" s="84" t="b">
        <v>0</v>
      </c>
      <c r="H500" s="84" t="b">
        <v>0</v>
      </c>
      <c r="I500" s="84" t="b">
        <v>0</v>
      </c>
      <c r="J500" s="84" t="b">
        <v>0</v>
      </c>
      <c r="K500" s="84" t="b">
        <v>0</v>
      </c>
      <c r="L500" s="84" t="b">
        <v>0</v>
      </c>
    </row>
    <row r="501" spans="1:12" ht="15">
      <c r="A501" s="84" t="s">
        <v>2564</v>
      </c>
      <c r="B501" s="84" t="s">
        <v>2798</v>
      </c>
      <c r="C501" s="84">
        <v>2</v>
      </c>
      <c r="D501" s="122">
        <v>0.0015190941287985644</v>
      </c>
      <c r="E501" s="122">
        <v>2.7844389742226907</v>
      </c>
      <c r="F501" s="84" t="s">
        <v>2815</v>
      </c>
      <c r="G501" s="84" t="b">
        <v>0</v>
      </c>
      <c r="H501" s="84" t="b">
        <v>0</v>
      </c>
      <c r="I501" s="84" t="b">
        <v>0</v>
      </c>
      <c r="J501" s="84" t="b">
        <v>0</v>
      </c>
      <c r="K501" s="84" t="b">
        <v>0</v>
      </c>
      <c r="L501" s="84" t="b">
        <v>0</v>
      </c>
    </row>
    <row r="502" spans="1:12" ht="15">
      <c r="A502" s="84" t="s">
        <v>2546</v>
      </c>
      <c r="B502" s="84" t="s">
        <v>2496</v>
      </c>
      <c r="C502" s="84">
        <v>2</v>
      </c>
      <c r="D502" s="122">
        <v>0.0015190941287985644</v>
      </c>
      <c r="E502" s="122">
        <v>2.307317719503028</v>
      </c>
      <c r="F502" s="84" t="s">
        <v>2815</v>
      </c>
      <c r="G502" s="84" t="b">
        <v>0</v>
      </c>
      <c r="H502" s="84" t="b">
        <v>0</v>
      </c>
      <c r="I502" s="84" t="b">
        <v>0</v>
      </c>
      <c r="J502" s="84" t="b">
        <v>0</v>
      </c>
      <c r="K502" s="84" t="b">
        <v>0</v>
      </c>
      <c r="L502" s="84" t="b">
        <v>0</v>
      </c>
    </row>
    <row r="503" spans="1:12" ht="15">
      <c r="A503" s="84" t="s">
        <v>2469</v>
      </c>
      <c r="B503" s="84" t="s">
        <v>2565</v>
      </c>
      <c r="C503" s="84">
        <v>2</v>
      </c>
      <c r="D503" s="122">
        <v>0.0015190941287985644</v>
      </c>
      <c r="E503" s="122">
        <v>2.131226460447347</v>
      </c>
      <c r="F503" s="84" t="s">
        <v>2815</v>
      </c>
      <c r="G503" s="84" t="b">
        <v>0</v>
      </c>
      <c r="H503" s="84" t="b">
        <v>0</v>
      </c>
      <c r="I503" s="84" t="b">
        <v>0</v>
      </c>
      <c r="J503" s="84" t="b">
        <v>0</v>
      </c>
      <c r="K503" s="84" t="b">
        <v>0</v>
      </c>
      <c r="L503" s="84" t="b">
        <v>0</v>
      </c>
    </row>
    <row r="504" spans="1:12" ht="15">
      <c r="A504" s="84" t="s">
        <v>2565</v>
      </c>
      <c r="B504" s="84" t="s">
        <v>2801</v>
      </c>
      <c r="C504" s="84">
        <v>2</v>
      </c>
      <c r="D504" s="122">
        <v>0.0015190941287985644</v>
      </c>
      <c r="E504" s="122">
        <v>2.7844389742226907</v>
      </c>
      <c r="F504" s="84" t="s">
        <v>2815</v>
      </c>
      <c r="G504" s="84" t="b">
        <v>0</v>
      </c>
      <c r="H504" s="84" t="b">
        <v>0</v>
      </c>
      <c r="I504" s="84" t="b">
        <v>0</v>
      </c>
      <c r="J504" s="84" t="b">
        <v>0</v>
      </c>
      <c r="K504" s="84" t="b">
        <v>0</v>
      </c>
      <c r="L504" s="84" t="b">
        <v>0</v>
      </c>
    </row>
    <row r="505" spans="1:12" ht="15">
      <c r="A505" s="84" t="s">
        <v>2058</v>
      </c>
      <c r="B505" s="84" t="s">
        <v>2495</v>
      </c>
      <c r="C505" s="84">
        <v>2</v>
      </c>
      <c r="D505" s="122">
        <v>0.0015190941287985644</v>
      </c>
      <c r="E505" s="122">
        <v>1.795434358524154</v>
      </c>
      <c r="F505" s="84" t="s">
        <v>2815</v>
      </c>
      <c r="G505" s="84" t="b">
        <v>0</v>
      </c>
      <c r="H505" s="84" t="b">
        <v>0</v>
      </c>
      <c r="I505" s="84" t="b">
        <v>0</v>
      </c>
      <c r="J505" s="84" t="b">
        <v>0</v>
      </c>
      <c r="K505" s="84" t="b">
        <v>0</v>
      </c>
      <c r="L505" s="84" t="b">
        <v>0</v>
      </c>
    </row>
    <row r="506" spans="1:12" ht="15">
      <c r="A506" s="84" t="s">
        <v>2495</v>
      </c>
      <c r="B506" s="84" t="s">
        <v>630</v>
      </c>
      <c r="C506" s="84">
        <v>2</v>
      </c>
      <c r="D506" s="122">
        <v>0.0015190941287985644</v>
      </c>
      <c r="E506" s="122">
        <v>1.5114377021589531</v>
      </c>
      <c r="F506" s="84" t="s">
        <v>2815</v>
      </c>
      <c r="G506" s="84" t="b">
        <v>0</v>
      </c>
      <c r="H506" s="84" t="b">
        <v>0</v>
      </c>
      <c r="I506" s="84" t="b">
        <v>0</v>
      </c>
      <c r="J506" s="84" t="b">
        <v>0</v>
      </c>
      <c r="K506" s="84" t="b">
        <v>0</v>
      </c>
      <c r="L506" s="84" t="b">
        <v>0</v>
      </c>
    </row>
    <row r="507" spans="1:12" ht="15">
      <c r="A507" s="84" t="s">
        <v>2060</v>
      </c>
      <c r="B507" s="84" t="s">
        <v>2802</v>
      </c>
      <c r="C507" s="84">
        <v>2</v>
      </c>
      <c r="D507" s="122">
        <v>0.0015190941287985644</v>
      </c>
      <c r="E507" s="122">
        <v>2.1077453645978244</v>
      </c>
      <c r="F507" s="84" t="s">
        <v>2815</v>
      </c>
      <c r="G507" s="84" t="b">
        <v>0</v>
      </c>
      <c r="H507" s="84" t="b">
        <v>0</v>
      </c>
      <c r="I507" s="84" t="b">
        <v>0</v>
      </c>
      <c r="J507" s="84" t="b">
        <v>0</v>
      </c>
      <c r="K507" s="84" t="b">
        <v>0</v>
      </c>
      <c r="L507" s="84" t="b">
        <v>0</v>
      </c>
    </row>
    <row r="508" spans="1:12" ht="15">
      <c r="A508" s="84" t="s">
        <v>2802</v>
      </c>
      <c r="B508" s="84" t="s">
        <v>2054</v>
      </c>
      <c r="C508" s="84">
        <v>2</v>
      </c>
      <c r="D508" s="122">
        <v>0.0015190941287985644</v>
      </c>
      <c r="E508" s="122">
        <v>1.8813489872307472</v>
      </c>
      <c r="F508" s="84" t="s">
        <v>2815</v>
      </c>
      <c r="G508" s="84" t="b">
        <v>0</v>
      </c>
      <c r="H508" s="84" t="b">
        <v>0</v>
      </c>
      <c r="I508" s="84" t="b">
        <v>0</v>
      </c>
      <c r="J508" s="84" t="b">
        <v>0</v>
      </c>
      <c r="K508" s="84" t="b">
        <v>0</v>
      </c>
      <c r="L508" s="84" t="b">
        <v>0</v>
      </c>
    </row>
    <row r="509" spans="1:12" ht="15">
      <c r="A509" s="84" t="s">
        <v>2054</v>
      </c>
      <c r="B509" s="84" t="s">
        <v>2803</v>
      </c>
      <c r="C509" s="84">
        <v>2</v>
      </c>
      <c r="D509" s="122">
        <v>0.0015190941287985644</v>
      </c>
      <c r="E509" s="122">
        <v>1.8813489872307472</v>
      </c>
      <c r="F509" s="84" t="s">
        <v>2815</v>
      </c>
      <c r="G509" s="84" t="b">
        <v>0</v>
      </c>
      <c r="H509" s="84" t="b">
        <v>0</v>
      </c>
      <c r="I509" s="84" t="b">
        <v>0</v>
      </c>
      <c r="J509" s="84" t="b">
        <v>0</v>
      </c>
      <c r="K509" s="84" t="b">
        <v>0</v>
      </c>
      <c r="L509" s="84" t="b">
        <v>0</v>
      </c>
    </row>
    <row r="510" spans="1:12" ht="15">
      <c r="A510" s="84" t="s">
        <v>2803</v>
      </c>
      <c r="B510" s="84" t="s">
        <v>2515</v>
      </c>
      <c r="C510" s="84">
        <v>2</v>
      </c>
      <c r="D510" s="122">
        <v>0.0015190941287985644</v>
      </c>
      <c r="E510" s="122">
        <v>2.6875289612146345</v>
      </c>
      <c r="F510" s="84" t="s">
        <v>2815</v>
      </c>
      <c r="G510" s="84" t="b">
        <v>0</v>
      </c>
      <c r="H510" s="84" t="b">
        <v>0</v>
      </c>
      <c r="I510" s="84" t="b">
        <v>0</v>
      </c>
      <c r="J510" s="84" t="b">
        <v>0</v>
      </c>
      <c r="K510" s="84" t="b">
        <v>0</v>
      </c>
      <c r="L510" s="84" t="b">
        <v>0</v>
      </c>
    </row>
    <row r="511" spans="1:12" ht="15">
      <c r="A511" s="84" t="s">
        <v>2515</v>
      </c>
      <c r="B511" s="84" t="s">
        <v>2544</v>
      </c>
      <c r="C511" s="84">
        <v>2</v>
      </c>
      <c r="D511" s="122">
        <v>0.0015190941287985644</v>
      </c>
      <c r="E511" s="122">
        <v>2.386498965550653</v>
      </c>
      <c r="F511" s="84" t="s">
        <v>2815</v>
      </c>
      <c r="G511" s="84" t="b">
        <v>0</v>
      </c>
      <c r="H511" s="84" t="b">
        <v>0</v>
      </c>
      <c r="I511" s="84" t="b">
        <v>0</v>
      </c>
      <c r="J511" s="84" t="b">
        <v>0</v>
      </c>
      <c r="K511" s="84" t="b">
        <v>0</v>
      </c>
      <c r="L511" s="84" t="b">
        <v>0</v>
      </c>
    </row>
    <row r="512" spans="1:12" ht="15">
      <c r="A512" s="84" t="s">
        <v>2054</v>
      </c>
      <c r="B512" s="84" t="s">
        <v>2467</v>
      </c>
      <c r="C512" s="84">
        <v>2</v>
      </c>
      <c r="D512" s="122">
        <v>0.0015190941287985644</v>
      </c>
      <c r="E512" s="122">
        <v>1.1823789828947282</v>
      </c>
      <c r="F512" s="84" t="s">
        <v>2815</v>
      </c>
      <c r="G512" s="84" t="b">
        <v>0</v>
      </c>
      <c r="H512" s="84" t="b">
        <v>0</v>
      </c>
      <c r="I512" s="84" t="b">
        <v>0</v>
      </c>
      <c r="J512" s="84" t="b">
        <v>0</v>
      </c>
      <c r="K512" s="84" t="b">
        <v>0</v>
      </c>
      <c r="L512" s="84" t="b">
        <v>0</v>
      </c>
    </row>
    <row r="513" spans="1:12" ht="15">
      <c r="A513" s="84" t="s">
        <v>2467</v>
      </c>
      <c r="B513" s="84" t="s">
        <v>2804</v>
      </c>
      <c r="C513" s="84">
        <v>2</v>
      </c>
      <c r="D513" s="122">
        <v>0.0015190941287985644</v>
      </c>
      <c r="E513" s="122">
        <v>2.386498965550653</v>
      </c>
      <c r="F513" s="84" t="s">
        <v>2815</v>
      </c>
      <c r="G513" s="84" t="b">
        <v>0</v>
      </c>
      <c r="H513" s="84" t="b">
        <v>0</v>
      </c>
      <c r="I513" s="84" t="b">
        <v>0</v>
      </c>
      <c r="J513" s="84" t="b">
        <v>0</v>
      </c>
      <c r="K513" s="84" t="b">
        <v>0</v>
      </c>
      <c r="L513" s="84" t="b">
        <v>0</v>
      </c>
    </row>
    <row r="514" spans="1:12" ht="15">
      <c r="A514" s="84" t="s">
        <v>2804</v>
      </c>
      <c r="B514" s="84" t="s">
        <v>2474</v>
      </c>
      <c r="C514" s="84">
        <v>2</v>
      </c>
      <c r="D514" s="122">
        <v>0.0015190941287985644</v>
      </c>
      <c r="E514" s="122">
        <v>2.4322564561113285</v>
      </c>
      <c r="F514" s="84" t="s">
        <v>2815</v>
      </c>
      <c r="G514" s="84" t="b">
        <v>0</v>
      </c>
      <c r="H514" s="84" t="b">
        <v>0</v>
      </c>
      <c r="I514" s="84" t="b">
        <v>0</v>
      </c>
      <c r="J514" s="84" t="b">
        <v>0</v>
      </c>
      <c r="K514" s="84" t="b">
        <v>0</v>
      </c>
      <c r="L514" s="84" t="b">
        <v>0</v>
      </c>
    </row>
    <row r="515" spans="1:12" ht="15">
      <c r="A515" s="84" t="s">
        <v>2474</v>
      </c>
      <c r="B515" s="84" t="s">
        <v>2480</v>
      </c>
      <c r="C515" s="84">
        <v>2</v>
      </c>
      <c r="D515" s="122">
        <v>0.0015190941287985644</v>
      </c>
      <c r="E515" s="122">
        <v>1.830196464783366</v>
      </c>
      <c r="F515" s="84" t="s">
        <v>2815</v>
      </c>
      <c r="G515" s="84" t="b">
        <v>0</v>
      </c>
      <c r="H515" s="84" t="b">
        <v>0</v>
      </c>
      <c r="I515" s="84" t="b">
        <v>0</v>
      </c>
      <c r="J515" s="84" t="b">
        <v>0</v>
      </c>
      <c r="K515" s="84" t="b">
        <v>0</v>
      </c>
      <c r="L515" s="84" t="b">
        <v>0</v>
      </c>
    </row>
    <row r="516" spans="1:12" ht="15">
      <c r="A516" s="84" t="s">
        <v>2480</v>
      </c>
      <c r="B516" s="84" t="s">
        <v>2492</v>
      </c>
      <c r="C516" s="84">
        <v>2</v>
      </c>
      <c r="D516" s="122">
        <v>0.0015190941287985644</v>
      </c>
      <c r="E516" s="122">
        <v>2.0062877238390473</v>
      </c>
      <c r="F516" s="84" t="s">
        <v>2815</v>
      </c>
      <c r="G516" s="84" t="b">
        <v>0</v>
      </c>
      <c r="H516" s="84" t="b">
        <v>0</v>
      </c>
      <c r="I516" s="84" t="b">
        <v>0</v>
      </c>
      <c r="J516" s="84" t="b">
        <v>0</v>
      </c>
      <c r="K516" s="84" t="b">
        <v>0</v>
      </c>
      <c r="L516" s="84" t="b">
        <v>0</v>
      </c>
    </row>
    <row r="517" spans="1:12" ht="15">
      <c r="A517" s="84" t="s">
        <v>2492</v>
      </c>
      <c r="B517" s="84" t="s">
        <v>2055</v>
      </c>
      <c r="C517" s="84">
        <v>2</v>
      </c>
      <c r="D517" s="122">
        <v>0.0015190941287985644</v>
      </c>
      <c r="E517" s="122">
        <v>1.4469797129320345</v>
      </c>
      <c r="F517" s="84" t="s">
        <v>2815</v>
      </c>
      <c r="G517" s="84" t="b">
        <v>0</v>
      </c>
      <c r="H517" s="84" t="b">
        <v>0</v>
      </c>
      <c r="I517" s="84" t="b">
        <v>0</v>
      </c>
      <c r="J517" s="84" t="b">
        <v>0</v>
      </c>
      <c r="K517" s="84" t="b">
        <v>0</v>
      </c>
      <c r="L517" s="84" t="b">
        <v>0</v>
      </c>
    </row>
    <row r="518" spans="1:12" ht="15">
      <c r="A518" s="84" t="s">
        <v>1978</v>
      </c>
      <c r="B518" s="84" t="s">
        <v>1977</v>
      </c>
      <c r="C518" s="84">
        <v>2</v>
      </c>
      <c r="D518" s="122">
        <v>0.0015190941287985644</v>
      </c>
      <c r="E518" s="122">
        <v>1.8881884117610526</v>
      </c>
      <c r="F518" s="84" t="s">
        <v>2815</v>
      </c>
      <c r="G518" s="84" t="b">
        <v>0</v>
      </c>
      <c r="H518" s="84" t="b">
        <v>0</v>
      </c>
      <c r="I518" s="84" t="b">
        <v>0</v>
      </c>
      <c r="J518" s="84" t="b">
        <v>1</v>
      </c>
      <c r="K518" s="84" t="b">
        <v>0</v>
      </c>
      <c r="L518" s="84" t="b">
        <v>0</v>
      </c>
    </row>
    <row r="519" spans="1:12" ht="15">
      <c r="A519" s="84" t="s">
        <v>2049</v>
      </c>
      <c r="B519" s="84" t="s">
        <v>2051</v>
      </c>
      <c r="C519" s="84">
        <v>2</v>
      </c>
      <c r="D519" s="122">
        <v>0.0015190941287985644</v>
      </c>
      <c r="E519" s="122">
        <v>1.6193430994684728</v>
      </c>
      <c r="F519" s="84" t="s">
        <v>2815</v>
      </c>
      <c r="G519" s="84" t="b">
        <v>0</v>
      </c>
      <c r="H519" s="84" t="b">
        <v>0</v>
      </c>
      <c r="I519" s="84" t="b">
        <v>0</v>
      </c>
      <c r="J519" s="84" t="b">
        <v>0</v>
      </c>
      <c r="K519" s="84" t="b">
        <v>0</v>
      </c>
      <c r="L519" s="84" t="b">
        <v>0</v>
      </c>
    </row>
    <row r="520" spans="1:12" ht="15">
      <c r="A520" s="84" t="s">
        <v>2805</v>
      </c>
      <c r="B520" s="84" t="s">
        <v>637</v>
      </c>
      <c r="C520" s="84">
        <v>2</v>
      </c>
      <c r="D520" s="122">
        <v>0.0015190941287985644</v>
      </c>
      <c r="E520" s="122">
        <v>1.1961672673803616</v>
      </c>
      <c r="F520" s="84" t="s">
        <v>2815</v>
      </c>
      <c r="G520" s="84" t="b">
        <v>0</v>
      </c>
      <c r="H520" s="84" t="b">
        <v>0</v>
      </c>
      <c r="I520" s="84" t="b">
        <v>0</v>
      </c>
      <c r="J520" s="84" t="b">
        <v>0</v>
      </c>
      <c r="K520" s="84" t="b">
        <v>0</v>
      </c>
      <c r="L520" s="84" t="b">
        <v>0</v>
      </c>
    </row>
    <row r="521" spans="1:12" ht="15">
      <c r="A521" s="84" t="s">
        <v>1973</v>
      </c>
      <c r="B521" s="84" t="s">
        <v>1978</v>
      </c>
      <c r="C521" s="84">
        <v>2</v>
      </c>
      <c r="D521" s="122">
        <v>0.0015190941287985644</v>
      </c>
      <c r="E521" s="122">
        <v>1.2708884538763534</v>
      </c>
      <c r="F521" s="84" t="s">
        <v>2815</v>
      </c>
      <c r="G521" s="84" t="b">
        <v>0</v>
      </c>
      <c r="H521" s="84" t="b">
        <v>0</v>
      </c>
      <c r="I521" s="84" t="b">
        <v>0</v>
      </c>
      <c r="J521" s="84" t="b">
        <v>0</v>
      </c>
      <c r="K521" s="84" t="b">
        <v>0</v>
      </c>
      <c r="L521" s="84" t="b">
        <v>0</v>
      </c>
    </row>
    <row r="522" spans="1:12" ht="15">
      <c r="A522" s="84" t="s">
        <v>2066</v>
      </c>
      <c r="B522" s="84" t="s">
        <v>637</v>
      </c>
      <c r="C522" s="84">
        <v>2</v>
      </c>
      <c r="D522" s="122">
        <v>0.0015190941287985644</v>
      </c>
      <c r="E522" s="122">
        <v>0.06583349888535552</v>
      </c>
      <c r="F522" s="84" t="s">
        <v>2815</v>
      </c>
      <c r="G522" s="84" t="b">
        <v>0</v>
      </c>
      <c r="H522" s="84" t="b">
        <v>0</v>
      </c>
      <c r="I522" s="84" t="b">
        <v>0</v>
      </c>
      <c r="J522" s="84" t="b">
        <v>0</v>
      </c>
      <c r="K522" s="84" t="b">
        <v>0</v>
      </c>
      <c r="L522" s="84" t="b">
        <v>0</v>
      </c>
    </row>
    <row r="523" spans="1:12" ht="15">
      <c r="A523" s="84" t="s">
        <v>2552</v>
      </c>
      <c r="B523" s="84" t="s">
        <v>637</v>
      </c>
      <c r="C523" s="84">
        <v>2</v>
      </c>
      <c r="D523" s="122">
        <v>0.0015190941287985644</v>
      </c>
      <c r="E523" s="122">
        <v>0.8951372717163805</v>
      </c>
      <c r="F523" s="84" t="s">
        <v>2815</v>
      </c>
      <c r="G523" s="84" t="b">
        <v>0</v>
      </c>
      <c r="H523" s="84" t="b">
        <v>0</v>
      </c>
      <c r="I523" s="84" t="b">
        <v>0</v>
      </c>
      <c r="J523" s="84" t="b">
        <v>0</v>
      </c>
      <c r="K523" s="84" t="b">
        <v>0</v>
      </c>
      <c r="L523" s="84" t="b">
        <v>0</v>
      </c>
    </row>
    <row r="524" spans="1:12" ht="15">
      <c r="A524" s="84" t="s">
        <v>2084</v>
      </c>
      <c r="B524" s="84" t="s">
        <v>2807</v>
      </c>
      <c r="C524" s="84">
        <v>2</v>
      </c>
      <c r="D524" s="122">
        <v>0.0015190941287985644</v>
      </c>
      <c r="E524" s="122">
        <v>2.9093777108309906</v>
      </c>
      <c r="F524" s="84" t="s">
        <v>2815</v>
      </c>
      <c r="G524" s="84" t="b">
        <v>0</v>
      </c>
      <c r="H524" s="84" t="b">
        <v>0</v>
      </c>
      <c r="I524" s="84" t="b">
        <v>0</v>
      </c>
      <c r="J524" s="84" t="b">
        <v>0</v>
      </c>
      <c r="K524" s="84" t="b">
        <v>0</v>
      </c>
      <c r="L524" s="84" t="b">
        <v>0</v>
      </c>
    </row>
    <row r="525" spans="1:12" ht="15">
      <c r="A525" s="84" t="s">
        <v>2807</v>
      </c>
      <c r="B525" s="84" t="s">
        <v>2085</v>
      </c>
      <c r="C525" s="84">
        <v>2</v>
      </c>
      <c r="D525" s="122">
        <v>0.0015190941287985644</v>
      </c>
      <c r="E525" s="122">
        <v>2.7844389742226907</v>
      </c>
      <c r="F525" s="84" t="s">
        <v>2815</v>
      </c>
      <c r="G525" s="84" t="b">
        <v>0</v>
      </c>
      <c r="H525" s="84" t="b">
        <v>0</v>
      </c>
      <c r="I525" s="84" t="b">
        <v>0</v>
      </c>
      <c r="J525" s="84" t="b">
        <v>0</v>
      </c>
      <c r="K525" s="84" t="b">
        <v>0</v>
      </c>
      <c r="L525" s="84" t="b">
        <v>0</v>
      </c>
    </row>
    <row r="526" spans="1:12" ht="15">
      <c r="A526" s="84" t="s">
        <v>2637</v>
      </c>
      <c r="B526" s="84" t="s">
        <v>2808</v>
      </c>
      <c r="C526" s="84">
        <v>2</v>
      </c>
      <c r="D526" s="122">
        <v>0.0015190941287985644</v>
      </c>
      <c r="E526" s="122">
        <v>3.085468969886672</v>
      </c>
      <c r="F526" s="84" t="s">
        <v>2815</v>
      </c>
      <c r="G526" s="84" t="b">
        <v>0</v>
      </c>
      <c r="H526" s="84" t="b">
        <v>0</v>
      </c>
      <c r="I526" s="84" t="b">
        <v>0</v>
      </c>
      <c r="J526" s="84" t="b">
        <v>0</v>
      </c>
      <c r="K526" s="84" t="b">
        <v>0</v>
      </c>
      <c r="L526" s="84" t="b">
        <v>0</v>
      </c>
    </row>
    <row r="527" spans="1:12" ht="15">
      <c r="A527" s="84" t="s">
        <v>2808</v>
      </c>
      <c r="B527" s="84" t="s">
        <v>2809</v>
      </c>
      <c r="C527" s="84">
        <v>2</v>
      </c>
      <c r="D527" s="122">
        <v>0.0015190941287985644</v>
      </c>
      <c r="E527" s="122">
        <v>3.085468969886672</v>
      </c>
      <c r="F527" s="84" t="s">
        <v>2815</v>
      </c>
      <c r="G527" s="84" t="b">
        <v>0</v>
      </c>
      <c r="H527" s="84" t="b">
        <v>0</v>
      </c>
      <c r="I527" s="84" t="b">
        <v>0</v>
      </c>
      <c r="J527" s="84" t="b">
        <v>0</v>
      </c>
      <c r="K527" s="84" t="b">
        <v>0</v>
      </c>
      <c r="L527" s="84" t="b">
        <v>0</v>
      </c>
    </row>
    <row r="528" spans="1:12" ht="15">
      <c r="A528" s="84" t="s">
        <v>2809</v>
      </c>
      <c r="B528" s="84" t="s">
        <v>277</v>
      </c>
      <c r="C528" s="84">
        <v>2</v>
      </c>
      <c r="D528" s="122">
        <v>0.0015190941287985644</v>
      </c>
      <c r="E528" s="122">
        <v>3.085468969886672</v>
      </c>
      <c r="F528" s="84" t="s">
        <v>2815</v>
      </c>
      <c r="G528" s="84" t="b">
        <v>0</v>
      </c>
      <c r="H528" s="84" t="b">
        <v>0</v>
      </c>
      <c r="I528" s="84" t="b">
        <v>0</v>
      </c>
      <c r="J528" s="84" t="b">
        <v>0</v>
      </c>
      <c r="K528" s="84" t="b">
        <v>0</v>
      </c>
      <c r="L528" s="84" t="b">
        <v>0</v>
      </c>
    </row>
    <row r="529" spans="1:12" ht="15">
      <c r="A529" s="84" t="s">
        <v>277</v>
      </c>
      <c r="B529" s="84" t="s">
        <v>2810</v>
      </c>
      <c r="C529" s="84">
        <v>2</v>
      </c>
      <c r="D529" s="122">
        <v>0.0015190941287985644</v>
      </c>
      <c r="E529" s="122">
        <v>3.085468969886672</v>
      </c>
      <c r="F529" s="84" t="s">
        <v>2815</v>
      </c>
      <c r="G529" s="84" t="b">
        <v>0</v>
      </c>
      <c r="H529" s="84" t="b">
        <v>0</v>
      </c>
      <c r="I529" s="84" t="b">
        <v>0</v>
      </c>
      <c r="J529" s="84" t="b">
        <v>0</v>
      </c>
      <c r="K529" s="84" t="b">
        <v>0</v>
      </c>
      <c r="L529" s="84" t="b">
        <v>0</v>
      </c>
    </row>
    <row r="530" spans="1:12" ht="15">
      <c r="A530" s="84" t="s">
        <v>2810</v>
      </c>
      <c r="B530" s="84" t="s">
        <v>2811</v>
      </c>
      <c r="C530" s="84">
        <v>2</v>
      </c>
      <c r="D530" s="122">
        <v>0.0015190941287985644</v>
      </c>
      <c r="E530" s="122">
        <v>3.085468969886672</v>
      </c>
      <c r="F530" s="84" t="s">
        <v>2815</v>
      </c>
      <c r="G530" s="84" t="b">
        <v>0</v>
      </c>
      <c r="H530" s="84" t="b">
        <v>0</v>
      </c>
      <c r="I530" s="84" t="b">
        <v>0</v>
      </c>
      <c r="J530" s="84" t="b">
        <v>0</v>
      </c>
      <c r="K530" s="84" t="b">
        <v>0</v>
      </c>
      <c r="L530" s="84" t="b">
        <v>0</v>
      </c>
    </row>
    <row r="531" spans="1:12" ht="15">
      <c r="A531" s="84" t="s">
        <v>2070</v>
      </c>
      <c r="B531" s="84" t="s">
        <v>1978</v>
      </c>
      <c r="C531" s="84">
        <v>2</v>
      </c>
      <c r="D531" s="122">
        <v>0.0015190941287985644</v>
      </c>
      <c r="E531" s="122">
        <v>1.6918937666170846</v>
      </c>
      <c r="F531" s="84" t="s">
        <v>2815</v>
      </c>
      <c r="G531" s="84" t="b">
        <v>0</v>
      </c>
      <c r="H531" s="84" t="b">
        <v>0</v>
      </c>
      <c r="I531" s="84" t="b">
        <v>0</v>
      </c>
      <c r="J531" s="84" t="b">
        <v>0</v>
      </c>
      <c r="K531" s="84" t="b">
        <v>0</v>
      </c>
      <c r="L531" s="84" t="b">
        <v>0</v>
      </c>
    </row>
    <row r="532" spans="1:12" ht="15">
      <c r="A532" s="84" t="s">
        <v>1978</v>
      </c>
      <c r="B532" s="84" t="s">
        <v>2812</v>
      </c>
      <c r="C532" s="84">
        <v>2</v>
      </c>
      <c r="D532" s="122">
        <v>0.0015190941287985644</v>
      </c>
      <c r="E532" s="122">
        <v>2.4322564561113285</v>
      </c>
      <c r="F532" s="84" t="s">
        <v>2815</v>
      </c>
      <c r="G532" s="84" t="b">
        <v>0</v>
      </c>
      <c r="H532" s="84" t="b">
        <v>0</v>
      </c>
      <c r="I532" s="84" t="b">
        <v>0</v>
      </c>
      <c r="J532" s="84" t="b">
        <v>0</v>
      </c>
      <c r="K532" s="84" t="b">
        <v>0</v>
      </c>
      <c r="L532" s="84" t="b">
        <v>0</v>
      </c>
    </row>
    <row r="533" spans="1:12" ht="15">
      <c r="A533" s="84" t="s">
        <v>2812</v>
      </c>
      <c r="B533" s="84" t="s">
        <v>2081</v>
      </c>
      <c r="C533" s="84">
        <v>2</v>
      </c>
      <c r="D533" s="122">
        <v>0.0015190941287985644</v>
      </c>
      <c r="E533" s="122">
        <v>2.9093777108309906</v>
      </c>
      <c r="F533" s="84" t="s">
        <v>2815</v>
      </c>
      <c r="G533" s="84" t="b">
        <v>0</v>
      </c>
      <c r="H533" s="84" t="b">
        <v>0</v>
      </c>
      <c r="I533" s="84" t="b">
        <v>0</v>
      </c>
      <c r="J533" s="84" t="b">
        <v>0</v>
      </c>
      <c r="K533" s="84" t="b">
        <v>0</v>
      </c>
      <c r="L533" s="84" t="b">
        <v>0</v>
      </c>
    </row>
    <row r="534" spans="1:12" ht="15">
      <c r="A534" s="84" t="s">
        <v>2011</v>
      </c>
      <c r="B534" s="84" t="s">
        <v>637</v>
      </c>
      <c r="C534" s="84">
        <v>2</v>
      </c>
      <c r="D534" s="122">
        <v>0.0015190941287985644</v>
      </c>
      <c r="E534" s="122">
        <v>0.45580457788611783</v>
      </c>
      <c r="F534" s="84" t="s">
        <v>2815</v>
      </c>
      <c r="G534" s="84" t="b">
        <v>0</v>
      </c>
      <c r="H534" s="84" t="b">
        <v>0</v>
      </c>
      <c r="I534" s="84" t="b">
        <v>0</v>
      </c>
      <c r="J534" s="84" t="b">
        <v>0</v>
      </c>
      <c r="K534" s="84" t="b">
        <v>0</v>
      </c>
      <c r="L534" s="84" t="b">
        <v>0</v>
      </c>
    </row>
    <row r="535" spans="1:12" ht="15">
      <c r="A535" s="84" t="s">
        <v>223</v>
      </c>
      <c r="B535" s="84" t="s">
        <v>2082</v>
      </c>
      <c r="C535" s="84">
        <v>2</v>
      </c>
      <c r="D535" s="122">
        <v>0.0015190941287985644</v>
      </c>
      <c r="E535" s="122">
        <v>3.085468969886672</v>
      </c>
      <c r="F535" s="84" t="s">
        <v>2815</v>
      </c>
      <c r="G535" s="84" t="b">
        <v>0</v>
      </c>
      <c r="H535" s="84" t="b">
        <v>0</v>
      </c>
      <c r="I535" s="84" t="b">
        <v>0</v>
      </c>
      <c r="J535" s="84" t="b">
        <v>1</v>
      </c>
      <c r="K535" s="84" t="b">
        <v>0</v>
      </c>
      <c r="L535" s="84" t="b">
        <v>0</v>
      </c>
    </row>
    <row r="536" spans="1:12" ht="15">
      <c r="A536" s="84" t="s">
        <v>637</v>
      </c>
      <c r="B536" s="84" t="s">
        <v>1971</v>
      </c>
      <c r="C536" s="84">
        <v>28</v>
      </c>
      <c r="D536" s="122">
        <v>0.011262676137130476</v>
      </c>
      <c r="E536" s="122">
        <v>1.2277980821295575</v>
      </c>
      <c r="F536" s="84" t="s">
        <v>1882</v>
      </c>
      <c r="G536" s="84" t="b">
        <v>0</v>
      </c>
      <c r="H536" s="84" t="b">
        <v>0</v>
      </c>
      <c r="I536" s="84" t="b">
        <v>0</v>
      </c>
      <c r="J536" s="84" t="b">
        <v>0</v>
      </c>
      <c r="K536" s="84" t="b">
        <v>0</v>
      </c>
      <c r="L536" s="84" t="b">
        <v>0</v>
      </c>
    </row>
    <row r="537" spans="1:12" ht="15">
      <c r="A537" s="84" t="s">
        <v>2475</v>
      </c>
      <c r="B537" s="84" t="s">
        <v>2484</v>
      </c>
      <c r="C537" s="84">
        <v>6</v>
      </c>
      <c r="D537" s="122">
        <v>0.009902312477215638</v>
      </c>
      <c r="E537" s="122">
        <v>1.91204482964487</v>
      </c>
      <c r="F537" s="84" t="s">
        <v>1882</v>
      </c>
      <c r="G537" s="84" t="b">
        <v>0</v>
      </c>
      <c r="H537" s="84" t="b">
        <v>0</v>
      </c>
      <c r="I537" s="84" t="b">
        <v>0</v>
      </c>
      <c r="J537" s="84" t="b">
        <v>0</v>
      </c>
      <c r="K537" s="84" t="b">
        <v>0</v>
      </c>
      <c r="L537" s="84" t="b">
        <v>0</v>
      </c>
    </row>
    <row r="538" spans="1:12" ht="15">
      <c r="A538" s="84" t="s">
        <v>2484</v>
      </c>
      <c r="B538" s="84" t="s">
        <v>2498</v>
      </c>
      <c r="C538" s="84">
        <v>6</v>
      </c>
      <c r="D538" s="122">
        <v>0.009902312477215638</v>
      </c>
      <c r="E538" s="122">
        <v>1.91204482964487</v>
      </c>
      <c r="F538" s="84" t="s">
        <v>1882</v>
      </c>
      <c r="G538" s="84" t="b">
        <v>0</v>
      </c>
      <c r="H538" s="84" t="b">
        <v>0</v>
      </c>
      <c r="I538" s="84" t="b">
        <v>0</v>
      </c>
      <c r="J538" s="84" t="b">
        <v>1</v>
      </c>
      <c r="K538" s="84" t="b">
        <v>0</v>
      </c>
      <c r="L538" s="84" t="b">
        <v>0</v>
      </c>
    </row>
    <row r="539" spans="1:12" ht="15">
      <c r="A539" s="84" t="s">
        <v>2498</v>
      </c>
      <c r="B539" s="84" t="s">
        <v>1974</v>
      </c>
      <c r="C539" s="84">
        <v>6</v>
      </c>
      <c r="D539" s="122">
        <v>0.009902312477215638</v>
      </c>
      <c r="E539" s="122">
        <v>1.91204482964487</v>
      </c>
      <c r="F539" s="84" t="s">
        <v>1882</v>
      </c>
      <c r="G539" s="84" t="b">
        <v>1</v>
      </c>
      <c r="H539" s="84" t="b">
        <v>0</v>
      </c>
      <c r="I539" s="84" t="b">
        <v>0</v>
      </c>
      <c r="J539" s="84" t="b">
        <v>0</v>
      </c>
      <c r="K539" s="84" t="b">
        <v>0</v>
      </c>
      <c r="L539" s="84" t="b">
        <v>0</v>
      </c>
    </row>
    <row r="540" spans="1:12" ht="15">
      <c r="A540" s="84" t="s">
        <v>1974</v>
      </c>
      <c r="B540" s="84" t="s">
        <v>2499</v>
      </c>
      <c r="C540" s="84">
        <v>6</v>
      </c>
      <c r="D540" s="122">
        <v>0.009902312477215638</v>
      </c>
      <c r="E540" s="122">
        <v>1.91204482964487</v>
      </c>
      <c r="F540" s="84" t="s">
        <v>1882</v>
      </c>
      <c r="G540" s="84" t="b">
        <v>0</v>
      </c>
      <c r="H540" s="84" t="b">
        <v>0</v>
      </c>
      <c r="I540" s="84" t="b">
        <v>0</v>
      </c>
      <c r="J540" s="84" t="b">
        <v>0</v>
      </c>
      <c r="K540" s="84" t="b">
        <v>0</v>
      </c>
      <c r="L540" s="84" t="b">
        <v>0</v>
      </c>
    </row>
    <row r="541" spans="1:12" ht="15">
      <c r="A541" s="84" t="s">
        <v>2499</v>
      </c>
      <c r="B541" s="84" t="s">
        <v>2500</v>
      </c>
      <c r="C541" s="84">
        <v>6</v>
      </c>
      <c r="D541" s="122">
        <v>0.009902312477215638</v>
      </c>
      <c r="E541" s="122">
        <v>1.91204482964487</v>
      </c>
      <c r="F541" s="84" t="s">
        <v>1882</v>
      </c>
      <c r="G541" s="84" t="b">
        <v>0</v>
      </c>
      <c r="H541" s="84" t="b">
        <v>0</v>
      </c>
      <c r="I541" s="84" t="b">
        <v>0</v>
      </c>
      <c r="J541" s="84" t="b">
        <v>0</v>
      </c>
      <c r="K541" s="84" t="b">
        <v>1</v>
      </c>
      <c r="L541" s="84" t="b">
        <v>0</v>
      </c>
    </row>
    <row r="542" spans="1:12" ht="15">
      <c r="A542" s="84" t="s">
        <v>2500</v>
      </c>
      <c r="B542" s="84" t="s">
        <v>2472</v>
      </c>
      <c r="C542" s="84">
        <v>6</v>
      </c>
      <c r="D542" s="122">
        <v>0.009902312477215638</v>
      </c>
      <c r="E542" s="122">
        <v>1.91204482964487</v>
      </c>
      <c r="F542" s="84" t="s">
        <v>1882</v>
      </c>
      <c r="G542" s="84" t="b">
        <v>0</v>
      </c>
      <c r="H542" s="84" t="b">
        <v>1</v>
      </c>
      <c r="I542" s="84" t="b">
        <v>0</v>
      </c>
      <c r="J542" s="84" t="b">
        <v>0</v>
      </c>
      <c r="K542" s="84" t="b">
        <v>0</v>
      </c>
      <c r="L542" s="84" t="b">
        <v>0</v>
      </c>
    </row>
    <row r="543" spans="1:12" ht="15">
      <c r="A543" s="84" t="s">
        <v>2472</v>
      </c>
      <c r="B543" s="84" t="s">
        <v>1972</v>
      </c>
      <c r="C543" s="84">
        <v>6</v>
      </c>
      <c r="D543" s="122">
        <v>0.009902312477215638</v>
      </c>
      <c r="E543" s="122">
        <v>1.6901960800285136</v>
      </c>
      <c r="F543" s="84" t="s">
        <v>1882</v>
      </c>
      <c r="G543" s="84" t="b">
        <v>0</v>
      </c>
      <c r="H543" s="84" t="b">
        <v>0</v>
      </c>
      <c r="I543" s="84" t="b">
        <v>0</v>
      </c>
      <c r="J543" s="84" t="b">
        <v>1</v>
      </c>
      <c r="K543" s="84" t="b">
        <v>0</v>
      </c>
      <c r="L543" s="84" t="b">
        <v>0</v>
      </c>
    </row>
    <row r="544" spans="1:12" ht="15">
      <c r="A544" s="84" t="s">
        <v>1972</v>
      </c>
      <c r="B544" s="84" t="s">
        <v>2501</v>
      </c>
      <c r="C544" s="84">
        <v>6</v>
      </c>
      <c r="D544" s="122">
        <v>0.009902312477215638</v>
      </c>
      <c r="E544" s="122">
        <v>1.6901960800285136</v>
      </c>
      <c r="F544" s="84" t="s">
        <v>1882</v>
      </c>
      <c r="G544" s="84" t="b">
        <v>1</v>
      </c>
      <c r="H544" s="84" t="b">
        <v>0</v>
      </c>
      <c r="I544" s="84" t="b">
        <v>0</v>
      </c>
      <c r="J544" s="84" t="b">
        <v>0</v>
      </c>
      <c r="K544" s="84" t="b">
        <v>0</v>
      </c>
      <c r="L544" s="84" t="b">
        <v>0</v>
      </c>
    </row>
    <row r="545" spans="1:12" ht="15">
      <c r="A545" s="84" t="s">
        <v>268</v>
      </c>
      <c r="B545" s="84" t="s">
        <v>2475</v>
      </c>
      <c r="C545" s="84">
        <v>5</v>
      </c>
      <c r="D545" s="122">
        <v>0.008990558090910029</v>
      </c>
      <c r="E545" s="122">
        <v>1.3477733992063075</v>
      </c>
      <c r="F545" s="84" t="s">
        <v>1882</v>
      </c>
      <c r="G545" s="84" t="b">
        <v>0</v>
      </c>
      <c r="H545" s="84" t="b">
        <v>0</v>
      </c>
      <c r="I545" s="84" t="b">
        <v>0</v>
      </c>
      <c r="J545" s="84" t="b">
        <v>0</v>
      </c>
      <c r="K545" s="84" t="b">
        <v>0</v>
      </c>
      <c r="L545" s="84" t="b">
        <v>0</v>
      </c>
    </row>
    <row r="546" spans="1:12" ht="15">
      <c r="A546" s="84" t="s">
        <v>2501</v>
      </c>
      <c r="B546" s="84" t="s">
        <v>2516</v>
      </c>
      <c r="C546" s="84">
        <v>5</v>
      </c>
      <c r="D546" s="122">
        <v>0.008990558090910029</v>
      </c>
      <c r="E546" s="122">
        <v>1.91204482964487</v>
      </c>
      <c r="F546" s="84" t="s">
        <v>1882</v>
      </c>
      <c r="G546" s="84" t="b">
        <v>0</v>
      </c>
      <c r="H546" s="84" t="b">
        <v>0</v>
      </c>
      <c r="I546" s="84" t="b">
        <v>0</v>
      </c>
      <c r="J546" s="84" t="b">
        <v>0</v>
      </c>
      <c r="K546" s="84" t="b">
        <v>0</v>
      </c>
      <c r="L546" s="84" t="b">
        <v>0</v>
      </c>
    </row>
    <row r="547" spans="1:12" ht="15">
      <c r="A547" s="84" t="s">
        <v>2527</v>
      </c>
      <c r="B547" s="84" t="s">
        <v>2051</v>
      </c>
      <c r="C547" s="84">
        <v>4</v>
      </c>
      <c r="D547" s="122">
        <v>0.007915655525026951</v>
      </c>
      <c r="E547" s="122">
        <v>1.78710609303657</v>
      </c>
      <c r="F547" s="84" t="s">
        <v>1882</v>
      </c>
      <c r="G547" s="84" t="b">
        <v>0</v>
      </c>
      <c r="H547" s="84" t="b">
        <v>0</v>
      </c>
      <c r="I547" s="84" t="b">
        <v>0</v>
      </c>
      <c r="J547" s="84" t="b">
        <v>0</v>
      </c>
      <c r="K547" s="84" t="b">
        <v>0</v>
      </c>
      <c r="L547" s="84" t="b">
        <v>0</v>
      </c>
    </row>
    <row r="548" spans="1:12" ht="15">
      <c r="A548" s="84" t="s">
        <v>1979</v>
      </c>
      <c r="B548" s="84" t="s">
        <v>637</v>
      </c>
      <c r="C548" s="84">
        <v>4</v>
      </c>
      <c r="D548" s="122">
        <v>0.007915655525026951</v>
      </c>
      <c r="E548" s="122">
        <v>1.2130748253088512</v>
      </c>
      <c r="F548" s="84" t="s">
        <v>1882</v>
      </c>
      <c r="G548" s="84" t="b">
        <v>0</v>
      </c>
      <c r="H548" s="84" t="b">
        <v>0</v>
      </c>
      <c r="I548" s="84" t="b">
        <v>0</v>
      </c>
      <c r="J548" s="84" t="b">
        <v>0</v>
      </c>
      <c r="K548" s="84" t="b">
        <v>0</v>
      </c>
      <c r="L548" s="84" t="b">
        <v>0</v>
      </c>
    </row>
    <row r="549" spans="1:12" ht="15">
      <c r="A549" s="84" t="s">
        <v>2550</v>
      </c>
      <c r="B549" s="84" t="s">
        <v>2551</v>
      </c>
      <c r="C549" s="84">
        <v>4</v>
      </c>
      <c r="D549" s="122">
        <v>0.007915655525026951</v>
      </c>
      <c r="E549" s="122">
        <v>2.0881360887005513</v>
      </c>
      <c r="F549" s="84" t="s">
        <v>1882</v>
      </c>
      <c r="G549" s="84" t="b">
        <v>0</v>
      </c>
      <c r="H549" s="84" t="b">
        <v>0</v>
      </c>
      <c r="I549" s="84" t="b">
        <v>0</v>
      </c>
      <c r="J549" s="84" t="b">
        <v>0</v>
      </c>
      <c r="K549" s="84" t="b">
        <v>0</v>
      </c>
      <c r="L549" s="84" t="b">
        <v>0</v>
      </c>
    </row>
    <row r="550" spans="1:12" ht="15">
      <c r="A550" s="84" t="s">
        <v>2551</v>
      </c>
      <c r="B550" s="84" t="s">
        <v>2049</v>
      </c>
      <c r="C550" s="84">
        <v>4</v>
      </c>
      <c r="D550" s="122">
        <v>0.007915655525026951</v>
      </c>
      <c r="E550" s="122">
        <v>1.7359535705891889</v>
      </c>
      <c r="F550" s="84" t="s">
        <v>1882</v>
      </c>
      <c r="G550" s="84" t="b">
        <v>0</v>
      </c>
      <c r="H550" s="84" t="b">
        <v>0</v>
      </c>
      <c r="I550" s="84" t="b">
        <v>0</v>
      </c>
      <c r="J550" s="84" t="b">
        <v>0</v>
      </c>
      <c r="K550" s="84" t="b">
        <v>0</v>
      </c>
      <c r="L550" s="84" t="b">
        <v>0</v>
      </c>
    </row>
    <row r="551" spans="1:12" ht="15">
      <c r="A551" s="84" t="s">
        <v>2049</v>
      </c>
      <c r="B551" s="84" t="s">
        <v>2552</v>
      </c>
      <c r="C551" s="84">
        <v>4</v>
      </c>
      <c r="D551" s="122">
        <v>0.007915655525026951</v>
      </c>
      <c r="E551" s="122">
        <v>1.7359535705891889</v>
      </c>
      <c r="F551" s="84" t="s">
        <v>1882</v>
      </c>
      <c r="G551" s="84" t="b">
        <v>0</v>
      </c>
      <c r="H551" s="84" t="b">
        <v>0</v>
      </c>
      <c r="I551" s="84" t="b">
        <v>0</v>
      </c>
      <c r="J551" s="84" t="b">
        <v>0</v>
      </c>
      <c r="K551" s="84" t="b">
        <v>0</v>
      </c>
      <c r="L551" s="84" t="b">
        <v>0</v>
      </c>
    </row>
    <row r="552" spans="1:12" ht="15">
      <c r="A552" s="84" t="s">
        <v>2497</v>
      </c>
      <c r="B552" s="84" t="s">
        <v>2523</v>
      </c>
      <c r="C552" s="84">
        <v>4</v>
      </c>
      <c r="D552" s="122">
        <v>0.010162148029982035</v>
      </c>
      <c r="E552" s="122">
        <v>1.9912260756924949</v>
      </c>
      <c r="F552" s="84" t="s">
        <v>1882</v>
      </c>
      <c r="G552" s="84" t="b">
        <v>0</v>
      </c>
      <c r="H552" s="84" t="b">
        <v>0</v>
      </c>
      <c r="I552" s="84" t="b">
        <v>0</v>
      </c>
      <c r="J552" s="84" t="b">
        <v>0</v>
      </c>
      <c r="K552" s="84" t="b">
        <v>0</v>
      </c>
      <c r="L552" s="84" t="b">
        <v>0</v>
      </c>
    </row>
    <row r="553" spans="1:12" ht="15">
      <c r="A553" s="84" t="s">
        <v>2476</v>
      </c>
      <c r="B553" s="84" t="s">
        <v>2549</v>
      </c>
      <c r="C553" s="84">
        <v>3</v>
      </c>
      <c r="D553" s="122">
        <v>0.006636025617324132</v>
      </c>
      <c r="E553" s="122">
        <v>2.2130748253088512</v>
      </c>
      <c r="F553" s="84" t="s">
        <v>1882</v>
      </c>
      <c r="G553" s="84" t="b">
        <v>0</v>
      </c>
      <c r="H553" s="84" t="b">
        <v>0</v>
      </c>
      <c r="I553" s="84" t="b">
        <v>0</v>
      </c>
      <c r="J553" s="84" t="b">
        <v>0</v>
      </c>
      <c r="K553" s="84" t="b">
        <v>0</v>
      </c>
      <c r="L553" s="84" t="b">
        <v>0</v>
      </c>
    </row>
    <row r="554" spans="1:12" ht="15">
      <c r="A554" s="84" t="s">
        <v>2549</v>
      </c>
      <c r="B554" s="84" t="s">
        <v>2611</v>
      </c>
      <c r="C554" s="84">
        <v>3</v>
      </c>
      <c r="D554" s="122">
        <v>0.006636025617324132</v>
      </c>
      <c r="E554" s="122">
        <v>2.0881360887005513</v>
      </c>
      <c r="F554" s="84" t="s">
        <v>1882</v>
      </c>
      <c r="G554" s="84" t="b">
        <v>0</v>
      </c>
      <c r="H554" s="84" t="b">
        <v>0</v>
      </c>
      <c r="I554" s="84" t="b">
        <v>0</v>
      </c>
      <c r="J554" s="84" t="b">
        <v>0</v>
      </c>
      <c r="K554" s="84" t="b">
        <v>0</v>
      </c>
      <c r="L554" s="84" t="b">
        <v>0</v>
      </c>
    </row>
    <row r="555" spans="1:12" ht="15">
      <c r="A555" s="84" t="s">
        <v>2611</v>
      </c>
      <c r="B555" s="84" t="s">
        <v>2612</v>
      </c>
      <c r="C555" s="84">
        <v>3</v>
      </c>
      <c r="D555" s="122">
        <v>0.006636025617324132</v>
      </c>
      <c r="E555" s="122">
        <v>2.2130748253088512</v>
      </c>
      <c r="F555" s="84" t="s">
        <v>1882</v>
      </c>
      <c r="G555" s="84" t="b">
        <v>0</v>
      </c>
      <c r="H555" s="84" t="b">
        <v>0</v>
      </c>
      <c r="I555" s="84" t="b">
        <v>0</v>
      </c>
      <c r="J555" s="84" t="b">
        <v>0</v>
      </c>
      <c r="K555" s="84" t="b">
        <v>0</v>
      </c>
      <c r="L555" s="84" t="b">
        <v>0</v>
      </c>
    </row>
    <row r="556" spans="1:12" ht="15">
      <c r="A556" s="84" t="s">
        <v>2612</v>
      </c>
      <c r="B556" s="84" t="s">
        <v>2613</v>
      </c>
      <c r="C556" s="84">
        <v>3</v>
      </c>
      <c r="D556" s="122">
        <v>0.006636025617324132</v>
      </c>
      <c r="E556" s="122">
        <v>2.2130748253088512</v>
      </c>
      <c r="F556" s="84" t="s">
        <v>1882</v>
      </c>
      <c r="G556" s="84" t="b">
        <v>0</v>
      </c>
      <c r="H556" s="84" t="b">
        <v>0</v>
      </c>
      <c r="I556" s="84" t="b">
        <v>0</v>
      </c>
      <c r="J556" s="84" t="b">
        <v>0</v>
      </c>
      <c r="K556" s="84" t="b">
        <v>0</v>
      </c>
      <c r="L556" s="84" t="b">
        <v>0</v>
      </c>
    </row>
    <row r="557" spans="1:12" ht="15">
      <c r="A557" s="84" t="s">
        <v>2613</v>
      </c>
      <c r="B557" s="84" t="s">
        <v>1979</v>
      </c>
      <c r="C557" s="84">
        <v>3</v>
      </c>
      <c r="D557" s="122">
        <v>0.006636025617324132</v>
      </c>
      <c r="E557" s="122">
        <v>2.0881360887005513</v>
      </c>
      <c r="F557" s="84" t="s">
        <v>1882</v>
      </c>
      <c r="G557" s="84" t="b">
        <v>0</v>
      </c>
      <c r="H557" s="84" t="b">
        <v>0</v>
      </c>
      <c r="I557" s="84" t="b">
        <v>0</v>
      </c>
      <c r="J557" s="84" t="b">
        <v>0</v>
      </c>
      <c r="K557" s="84" t="b">
        <v>0</v>
      </c>
      <c r="L557" s="84" t="b">
        <v>0</v>
      </c>
    </row>
    <row r="558" spans="1:12" ht="15">
      <c r="A558" s="84" t="s">
        <v>1977</v>
      </c>
      <c r="B558" s="84" t="s">
        <v>2570</v>
      </c>
      <c r="C558" s="84">
        <v>3</v>
      </c>
      <c r="D558" s="122">
        <v>0.006636025617324132</v>
      </c>
      <c r="E558" s="122">
        <v>1.78710609303657</v>
      </c>
      <c r="F558" s="84" t="s">
        <v>1882</v>
      </c>
      <c r="G558" s="84" t="b">
        <v>1</v>
      </c>
      <c r="H558" s="84" t="b">
        <v>0</v>
      </c>
      <c r="I558" s="84" t="b">
        <v>0</v>
      </c>
      <c r="J558" s="84" t="b">
        <v>0</v>
      </c>
      <c r="K558" s="84" t="b">
        <v>0</v>
      </c>
      <c r="L558" s="84" t="b">
        <v>0</v>
      </c>
    </row>
    <row r="559" spans="1:12" ht="15">
      <c r="A559" s="84" t="s">
        <v>2570</v>
      </c>
      <c r="B559" s="84" t="s">
        <v>2571</v>
      </c>
      <c r="C559" s="84">
        <v>3</v>
      </c>
      <c r="D559" s="122">
        <v>0.006636025617324132</v>
      </c>
      <c r="E559" s="122">
        <v>2.2130748253088512</v>
      </c>
      <c r="F559" s="84" t="s">
        <v>1882</v>
      </c>
      <c r="G559" s="84" t="b">
        <v>0</v>
      </c>
      <c r="H559" s="84" t="b">
        <v>0</v>
      </c>
      <c r="I559" s="84" t="b">
        <v>0</v>
      </c>
      <c r="J559" s="84" t="b">
        <v>0</v>
      </c>
      <c r="K559" s="84" t="b">
        <v>0</v>
      </c>
      <c r="L559" s="84" t="b">
        <v>0</v>
      </c>
    </row>
    <row r="560" spans="1:12" ht="15">
      <c r="A560" s="84" t="s">
        <v>2571</v>
      </c>
      <c r="B560" s="84" t="s">
        <v>2572</v>
      </c>
      <c r="C560" s="84">
        <v>3</v>
      </c>
      <c r="D560" s="122">
        <v>0.006636025617324132</v>
      </c>
      <c r="E560" s="122">
        <v>2.2130748253088512</v>
      </c>
      <c r="F560" s="84" t="s">
        <v>1882</v>
      </c>
      <c r="G560" s="84" t="b">
        <v>0</v>
      </c>
      <c r="H560" s="84" t="b">
        <v>0</v>
      </c>
      <c r="I560" s="84" t="b">
        <v>0</v>
      </c>
      <c r="J560" s="84" t="b">
        <v>0</v>
      </c>
      <c r="K560" s="84" t="b">
        <v>0</v>
      </c>
      <c r="L560" s="84" t="b">
        <v>0</v>
      </c>
    </row>
    <row r="561" spans="1:12" ht="15">
      <c r="A561" s="84" t="s">
        <v>2572</v>
      </c>
      <c r="B561" s="84" t="s">
        <v>2573</v>
      </c>
      <c r="C561" s="84">
        <v>3</v>
      </c>
      <c r="D561" s="122">
        <v>0.006636025617324132</v>
      </c>
      <c r="E561" s="122">
        <v>2.2130748253088512</v>
      </c>
      <c r="F561" s="84" t="s">
        <v>1882</v>
      </c>
      <c r="G561" s="84" t="b">
        <v>0</v>
      </c>
      <c r="H561" s="84" t="b">
        <v>0</v>
      </c>
      <c r="I561" s="84" t="b">
        <v>0</v>
      </c>
      <c r="J561" s="84" t="b">
        <v>0</v>
      </c>
      <c r="K561" s="84" t="b">
        <v>0</v>
      </c>
      <c r="L561" s="84" t="b">
        <v>0</v>
      </c>
    </row>
    <row r="562" spans="1:12" ht="15">
      <c r="A562" s="84" t="s">
        <v>2573</v>
      </c>
      <c r="B562" s="84" t="s">
        <v>2574</v>
      </c>
      <c r="C562" s="84">
        <v>3</v>
      </c>
      <c r="D562" s="122">
        <v>0.006636025617324132</v>
      </c>
      <c r="E562" s="122">
        <v>2.2130748253088512</v>
      </c>
      <c r="F562" s="84" t="s">
        <v>1882</v>
      </c>
      <c r="G562" s="84" t="b">
        <v>0</v>
      </c>
      <c r="H562" s="84" t="b">
        <v>0</v>
      </c>
      <c r="I562" s="84" t="b">
        <v>0</v>
      </c>
      <c r="J562" s="84" t="b">
        <v>0</v>
      </c>
      <c r="K562" s="84" t="b">
        <v>0</v>
      </c>
      <c r="L562" s="84" t="b">
        <v>0</v>
      </c>
    </row>
    <row r="563" spans="1:12" ht="15">
      <c r="A563" s="84" t="s">
        <v>2574</v>
      </c>
      <c r="B563" s="84" t="s">
        <v>645</v>
      </c>
      <c r="C563" s="84">
        <v>3</v>
      </c>
      <c r="D563" s="122">
        <v>0.006636025617324132</v>
      </c>
      <c r="E563" s="122">
        <v>1.7359535705891886</v>
      </c>
      <c r="F563" s="84" t="s">
        <v>1882</v>
      </c>
      <c r="G563" s="84" t="b">
        <v>0</v>
      </c>
      <c r="H563" s="84" t="b">
        <v>0</v>
      </c>
      <c r="I563" s="84" t="b">
        <v>0</v>
      </c>
      <c r="J563" s="84" t="b">
        <v>0</v>
      </c>
      <c r="K563" s="84" t="b">
        <v>0</v>
      </c>
      <c r="L563" s="84" t="b">
        <v>0</v>
      </c>
    </row>
    <row r="564" spans="1:12" ht="15">
      <c r="A564" s="84" t="s">
        <v>645</v>
      </c>
      <c r="B564" s="84" t="s">
        <v>637</v>
      </c>
      <c r="C564" s="84">
        <v>3</v>
      </c>
      <c r="D564" s="122">
        <v>0.006636025617324132</v>
      </c>
      <c r="E564" s="122">
        <v>0.8450980400142568</v>
      </c>
      <c r="F564" s="84" t="s">
        <v>1882</v>
      </c>
      <c r="G564" s="84" t="b">
        <v>0</v>
      </c>
      <c r="H564" s="84" t="b">
        <v>0</v>
      </c>
      <c r="I564" s="84" t="b">
        <v>0</v>
      </c>
      <c r="J564" s="84" t="b">
        <v>0</v>
      </c>
      <c r="K564" s="84" t="b">
        <v>0</v>
      </c>
      <c r="L564" s="84" t="b">
        <v>0</v>
      </c>
    </row>
    <row r="565" spans="1:12" ht="15">
      <c r="A565" s="84" t="s">
        <v>2614</v>
      </c>
      <c r="B565" s="84" t="s">
        <v>2553</v>
      </c>
      <c r="C565" s="84">
        <v>3</v>
      </c>
      <c r="D565" s="122">
        <v>0.006636025617324132</v>
      </c>
      <c r="E565" s="122">
        <v>2.0881360887005513</v>
      </c>
      <c r="F565" s="84" t="s">
        <v>1882</v>
      </c>
      <c r="G565" s="84" t="b">
        <v>0</v>
      </c>
      <c r="H565" s="84" t="b">
        <v>0</v>
      </c>
      <c r="I565" s="84" t="b">
        <v>0</v>
      </c>
      <c r="J565" s="84" t="b">
        <v>0</v>
      </c>
      <c r="K565" s="84" t="b">
        <v>0</v>
      </c>
      <c r="L565" s="84" t="b">
        <v>0</v>
      </c>
    </row>
    <row r="566" spans="1:12" ht="15">
      <c r="A566" s="84" t="s">
        <v>2553</v>
      </c>
      <c r="B566" s="84" t="s">
        <v>2615</v>
      </c>
      <c r="C566" s="84">
        <v>3</v>
      </c>
      <c r="D566" s="122">
        <v>0.006636025617324132</v>
      </c>
      <c r="E566" s="122">
        <v>2.0881360887005513</v>
      </c>
      <c r="F566" s="84" t="s">
        <v>1882</v>
      </c>
      <c r="G566" s="84" t="b">
        <v>0</v>
      </c>
      <c r="H566" s="84" t="b">
        <v>0</v>
      </c>
      <c r="I566" s="84" t="b">
        <v>0</v>
      </c>
      <c r="J566" s="84" t="b">
        <v>0</v>
      </c>
      <c r="K566" s="84" t="b">
        <v>0</v>
      </c>
      <c r="L566" s="84" t="b">
        <v>0</v>
      </c>
    </row>
    <row r="567" spans="1:12" ht="15">
      <c r="A567" s="84" t="s">
        <v>2615</v>
      </c>
      <c r="B567" s="84" t="s">
        <v>2616</v>
      </c>
      <c r="C567" s="84">
        <v>3</v>
      </c>
      <c r="D567" s="122">
        <v>0.006636025617324132</v>
      </c>
      <c r="E567" s="122">
        <v>2.2130748253088512</v>
      </c>
      <c r="F567" s="84" t="s">
        <v>1882</v>
      </c>
      <c r="G567" s="84" t="b">
        <v>0</v>
      </c>
      <c r="H567" s="84" t="b">
        <v>0</v>
      </c>
      <c r="I567" s="84" t="b">
        <v>0</v>
      </c>
      <c r="J567" s="84" t="b">
        <v>0</v>
      </c>
      <c r="K567" s="84" t="b">
        <v>0</v>
      </c>
      <c r="L567" s="84" t="b">
        <v>0</v>
      </c>
    </row>
    <row r="568" spans="1:12" ht="15">
      <c r="A568" s="84" t="s">
        <v>2616</v>
      </c>
      <c r="B568" s="84" t="s">
        <v>2617</v>
      </c>
      <c r="C568" s="84">
        <v>3</v>
      </c>
      <c r="D568" s="122">
        <v>0.006636025617324132</v>
      </c>
      <c r="E568" s="122">
        <v>2.2130748253088512</v>
      </c>
      <c r="F568" s="84" t="s">
        <v>1882</v>
      </c>
      <c r="G568" s="84" t="b">
        <v>0</v>
      </c>
      <c r="H568" s="84" t="b">
        <v>0</v>
      </c>
      <c r="I568" s="84" t="b">
        <v>0</v>
      </c>
      <c r="J568" s="84" t="b">
        <v>0</v>
      </c>
      <c r="K568" s="84" t="b">
        <v>0</v>
      </c>
      <c r="L568" s="84" t="b">
        <v>0</v>
      </c>
    </row>
    <row r="569" spans="1:12" ht="15">
      <c r="A569" s="84" t="s">
        <v>2617</v>
      </c>
      <c r="B569" s="84" t="s">
        <v>2618</v>
      </c>
      <c r="C569" s="84">
        <v>3</v>
      </c>
      <c r="D569" s="122">
        <v>0.006636025617324132</v>
      </c>
      <c r="E569" s="122">
        <v>2.2130748253088512</v>
      </c>
      <c r="F569" s="84" t="s">
        <v>1882</v>
      </c>
      <c r="G569" s="84" t="b">
        <v>0</v>
      </c>
      <c r="H569" s="84" t="b">
        <v>0</v>
      </c>
      <c r="I569" s="84" t="b">
        <v>0</v>
      </c>
      <c r="J569" s="84" t="b">
        <v>0</v>
      </c>
      <c r="K569" s="84" t="b">
        <v>0</v>
      </c>
      <c r="L569" s="84" t="b">
        <v>0</v>
      </c>
    </row>
    <row r="570" spans="1:12" ht="15">
      <c r="A570" s="84" t="s">
        <v>2618</v>
      </c>
      <c r="B570" s="84" t="s">
        <v>645</v>
      </c>
      <c r="C570" s="84">
        <v>3</v>
      </c>
      <c r="D570" s="122">
        <v>0.006636025617324132</v>
      </c>
      <c r="E570" s="122">
        <v>1.7359535705891886</v>
      </c>
      <c r="F570" s="84" t="s">
        <v>1882</v>
      </c>
      <c r="G570" s="84" t="b">
        <v>0</v>
      </c>
      <c r="H570" s="84" t="b">
        <v>0</v>
      </c>
      <c r="I570" s="84" t="b">
        <v>0</v>
      </c>
      <c r="J570" s="84" t="b">
        <v>0</v>
      </c>
      <c r="K570" s="84" t="b">
        <v>0</v>
      </c>
      <c r="L570" s="84" t="b">
        <v>0</v>
      </c>
    </row>
    <row r="571" spans="1:12" ht="15">
      <c r="A571" s="84" t="s">
        <v>2647</v>
      </c>
      <c r="B571" s="84" t="s">
        <v>2050</v>
      </c>
      <c r="C571" s="84">
        <v>2</v>
      </c>
      <c r="D571" s="122">
        <v>0.005081074014991018</v>
      </c>
      <c r="E571" s="122">
        <v>1.78710609303657</v>
      </c>
      <c r="F571" s="84" t="s">
        <v>1882</v>
      </c>
      <c r="G571" s="84" t="b">
        <v>0</v>
      </c>
      <c r="H571" s="84" t="b">
        <v>0</v>
      </c>
      <c r="I571" s="84" t="b">
        <v>0</v>
      </c>
      <c r="J571" s="84" t="b">
        <v>0</v>
      </c>
      <c r="K571" s="84" t="b">
        <v>0</v>
      </c>
      <c r="L571" s="84" t="b">
        <v>0</v>
      </c>
    </row>
    <row r="572" spans="1:12" ht="15">
      <c r="A572" s="84" t="s">
        <v>2050</v>
      </c>
      <c r="B572" s="84" t="s">
        <v>2648</v>
      </c>
      <c r="C572" s="84">
        <v>2</v>
      </c>
      <c r="D572" s="122">
        <v>0.005081074014991018</v>
      </c>
      <c r="E572" s="122">
        <v>1.78710609303657</v>
      </c>
      <c r="F572" s="84" t="s">
        <v>1882</v>
      </c>
      <c r="G572" s="84" t="b">
        <v>0</v>
      </c>
      <c r="H572" s="84" t="b">
        <v>0</v>
      </c>
      <c r="I572" s="84" t="b">
        <v>0</v>
      </c>
      <c r="J572" s="84" t="b">
        <v>0</v>
      </c>
      <c r="K572" s="84" t="b">
        <v>0</v>
      </c>
      <c r="L572" s="84" t="b">
        <v>0</v>
      </c>
    </row>
    <row r="573" spans="1:12" ht="15">
      <c r="A573" s="84" t="s">
        <v>2648</v>
      </c>
      <c r="B573" s="84" t="s">
        <v>655</v>
      </c>
      <c r="C573" s="84">
        <v>2</v>
      </c>
      <c r="D573" s="122">
        <v>0.005081074014991018</v>
      </c>
      <c r="E573" s="122">
        <v>1.9912260756924949</v>
      </c>
      <c r="F573" s="84" t="s">
        <v>1882</v>
      </c>
      <c r="G573" s="84" t="b">
        <v>0</v>
      </c>
      <c r="H573" s="84" t="b">
        <v>0</v>
      </c>
      <c r="I573" s="84" t="b">
        <v>0</v>
      </c>
      <c r="J573" s="84" t="b">
        <v>0</v>
      </c>
      <c r="K573" s="84" t="b">
        <v>0</v>
      </c>
      <c r="L573" s="84" t="b">
        <v>0</v>
      </c>
    </row>
    <row r="574" spans="1:12" ht="15">
      <c r="A574" s="84" t="s">
        <v>655</v>
      </c>
      <c r="B574" s="84" t="s">
        <v>2527</v>
      </c>
      <c r="C574" s="84">
        <v>2</v>
      </c>
      <c r="D574" s="122">
        <v>0.005081074014991018</v>
      </c>
      <c r="E574" s="122">
        <v>1.6901960800285136</v>
      </c>
      <c r="F574" s="84" t="s">
        <v>1882</v>
      </c>
      <c r="G574" s="84" t="b">
        <v>0</v>
      </c>
      <c r="H574" s="84" t="b">
        <v>0</v>
      </c>
      <c r="I574" s="84" t="b">
        <v>0</v>
      </c>
      <c r="J574" s="84" t="b">
        <v>0</v>
      </c>
      <c r="K574" s="84" t="b">
        <v>0</v>
      </c>
      <c r="L574" s="84" t="b">
        <v>0</v>
      </c>
    </row>
    <row r="575" spans="1:12" ht="15">
      <c r="A575" s="84" t="s">
        <v>2051</v>
      </c>
      <c r="B575" s="84" t="s">
        <v>637</v>
      </c>
      <c r="C575" s="84">
        <v>2</v>
      </c>
      <c r="D575" s="122">
        <v>0.005081074014991018</v>
      </c>
      <c r="E575" s="122">
        <v>0.6110148339808888</v>
      </c>
      <c r="F575" s="84" t="s">
        <v>1882</v>
      </c>
      <c r="G575" s="84" t="b">
        <v>0</v>
      </c>
      <c r="H575" s="84" t="b">
        <v>0</v>
      </c>
      <c r="I575" s="84" t="b">
        <v>0</v>
      </c>
      <c r="J575" s="84" t="b">
        <v>0</v>
      </c>
      <c r="K575" s="84" t="b">
        <v>0</v>
      </c>
      <c r="L575" s="84" t="b">
        <v>0</v>
      </c>
    </row>
    <row r="576" spans="1:12" ht="15">
      <c r="A576" s="84" t="s">
        <v>2649</v>
      </c>
      <c r="B576" s="84" t="s">
        <v>2650</v>
      </c>
      <c r="C576" s="84">
        <v>2</v>
      </c>
      <c r="D576" s="122">
        <v>0.005081074014991018</v>
      </c>
      <c r="E576" s="122">
        <v>2.3891660843645326</v>
      </c>
      <c r="F576" s="84" t="s">
        <v>1882</v>
      </c>
      <c r="G576" s="84" t="b">
        <v>0</v>
      </c>
      <c r="H576" s="84" t="b">
        <v>0</v>
      </c>
      <c r="I576" s="84" t="b">
        <v>0</v>
      </c>
      <c r="J576" s="84" t="b">
        <v>0</v>
      </c>
      <c r="K576" s="84" t="b">
        <v>0</v>
      </c>
      <c r="L576" s="84" t="b">
        <v>0</v>
      </c>
    </row>
    <row r="577" spans="1:12" ht="15">
      <c r="A577" s="84" t="s">
        <v>2650</v>
      </c>
      <c r="B577" s="84" t="s">
        <v>2651</v>
      </c>
      <c r="C577" s="84">
        <v>2</v>
      </c>
      <c r="D577" s="122">
        <v>0.005081074014991018</v>
      </c>
      <c r="E577" s="122">
        <v>2.3891660843645326</v>
      </c>
      <c r="F577" s="84" t="s">
        <v>1882</v>
      </c>
      <c r="G577" s="84" t="b">
        <v>0</v>
      </c>
      <c r="H577" s="84" t="b">
        <v>0</v>
      </c>
      <c r="I577" s="84" t="b">
        <v>0</v>
      </c>
      <c r="J577" s="84" t="b">
        <v>0</v>
      </c>
      <c r="K577" s="84" t="b">
        <v>0</v>
      </c>
      <c r="L577" s="84" t="b">
        <v>0</v>
      </c>
    </row>
    <row r="578" spans="1:12" ht="15">
      <c r="A578" s="84" t="s">
        <v>2651</v>
      </c>
      <c r="B578" s="84" t="s">
        <v>655</v>
      </c>
      <c r="C578" s="84">
        <v>2</v>
      </c>
      <c r="D578" s="122">
        <v>0.005081074014991018</v>
      </c>
      <c r="E578" s="122">
        <v>1.9912260756924949</v>
      </c>
      <c r="F578" s="84" t="s">
        <v>1882</v>
      </c>
      <c r="G578" s="84" t="b">
        <v>0</v>
      </c>
      <c r="H578" s="84" t="b">
        <v>0</v>
      </c>
      <c r="I578" s="84" t="b">
        <v>0</v>
      </c>
      <c r="J578" s="84" t="b">
        <v>0</v>
      </c>
      <c r="K578" s="84" t="b">
        <v>0</v>
      </c>
      <c r="L578" s="84" t="b">
        <v>0</v>
      </c>
    </row>
    <row r="579" spans="1:12" ht="15">
      <c r="A579" s="84" t="s">
        <v>655</v>
      </c>
      <c r="B579" s="84" t="s">
        <v>637</v>
      </c>
      <c r="C579" s="84">
        <v>2</v>
      </c>
      <c r="D579" s="122">
        <v>0.005081074014991018</v>
      </c>
      <c r="E579" s="122">
        <v>0.8151348166368136</v>
      </c>
      <c r="F579" s="84" t="s">
        <v>1882</v>
      </c>
      <c r="G579" s="84" t="b">
        <v>0</v>
      </c>
      <c r="H579" s="84" t="b">
        <v>0</v>
      </c>
      <c r="I579" s="84" t="b">
        <v>0</v>
      </c>
      <c r="J579" s="84" t="b">
        <v>0</v>
      </c>
      <c r="K579" s="84" t="b">
        <v>0</v>
      </c>
      <c r="L579" s="84" t="b">
        <v>0</v>
      </c>
    </row>
    <row r="580" spans="1:12" ht="15">
      <c r="A580" s="84" t="s">
        <v>1978</v>
      </c>
      <c r="B580" s="84" t="s">
        <v>1977</v>
      </c>
      <c r="C580" s="84">
        <v>2</v>
      </c>
      <c r="D580" s="122">
        <v>0.005081074014991018</v>
      </c>
      <c r="E580" s="122">
        <v>1.5141048209728325</v>
      </c>
      <c r="F580" s="84" t="s">
        <v>1882</v>
      </c>
      <c r="G580" s="84" t="b">
        <v>0</v>
      </c>
      <c r="H580" s="84" t="b">
        <v>0</v>
      </c>
      <c r="I580" s="84" t="b">
        <v>0</v>
      </c>
      <c r="J580" s="84" t="b">
        <v>1</v>
      </c>
      <c r="K580" s="84" t="b">
        <v>0</v>
      </c>
      <c r="L580" s="84" t="b">
        <v>0</v>
      </c>
    </row>
    <row r="581" spans="1:12" ht="15">
      <c r="A581" s="84" t="s">
        <v>2560</v>
      </c>
      <c r="B581" s="84" t="s">
        <v>2786</v>
      </c>
      <c r="C581" s="84">
        <v>2</v>
      </c>
      <c r="D581" s="122">
        <v>0.005081074014991018</v>
      </c>
      <c r="E581" s="122">
        <v>2.3891660843645326</v>
      </c>
      <c r="F581" s="84" t="s">
        <v>1882</v>
      </c>
      <c r="G581" s="84" t="b">
        <v>0</v>
      </c>
      <c r="H581" s="84" t="b">
        <v>0</v>
      </c>
      <c r="I581" s="84" t="b">
        <v>0</v>
      </c>
      <c r="J581" s="84" t="b">
        <v>0</v>
      </c>
      <c r="K581" s="84" t="b">
        <v>0</v>
      </c>
      <c r="L581" s="84" t="b">
        <v>0</v>
      </c>
    </row>
    <row r="582" spans="1:12" ht="15">
      <c r="A582" s="84" t="s">
        <v>2786</v>
      </c>
      <c r="B582" s="84" t="s">
        <v>2787</v>
      </c>
      <c r="C582" s="84">
        <v>2</v>
      </c>
      <c r="D582" s="122">
        <v>0.005081074014991018</v>
      </c>
      <c r="E582" s="122">
        <v>2.3891660843645326</v>
      </c>
      <c r="F582" s="84" t="s">
        <v>1882</v>
      </c>
      <c r="G582" s="84" t="b">
        <v>0</v>
      </c>
      <c r="H582" s="84" t="b">
        <v>0</v>
      </c>
      <c r="I582" s="84" t="b">
        <v>0</v>
      </c>
      <c r="J582" s="84" t="b">
        <v>0</v>
      </c>
      <c r="K582" s="84" t="b">
        <v>0</v>
      </c>
      <c r="L582" s="84" t="b">
        <v>0</v>
      </c>
    </row>
    <row r="583" spans="1:12" ht="15">
      <c r="A583" s="84" t="s">
        <v>2787</v>
      </c>
      <c r="B583" s="84" t="s">
        <v>2788</v>
      </c>
      <c r="C583" s="84">
        <v>2</v>
      </c>
      <c r="D583" s="122">
        <v>0.005081074014991018</v>
      </c>
      <c r="E583" s="122">
        <v>2.3891660843645326</v>
      </c>
      <c r="F583" s="84" t="s">
        <v>1882</v>
      </c>
      <c r="G583" s="84" t="b">
        <v>0</v>
      </c>
      <c r="H583" s="84" t="b">
        <v>0</v>
      </c>
      <c r="I583" s="84" t="b">
        <v>0</v>
      </c>
      <c r="J583" s="84" t="b">
        <v>1</v>
      </c>
      <c r="K583" s="84" t="b">
        <v>0</v>
      </c>
      <c r="L583" s="84" t="b">
        <v>0</v>
      </c>
    </row>
    <row r="584" spans="1:12" ht="15">
      <c r="A584" s="84" t="s">
        <v>2788</v>
      </c>
      <c r="B584" s="84" t="s">
        <v>2789</v>
      </c>
      <c r="C584" s="84">
        <v>2</v>
      </c>
      <c r="D584" s="122">
        <v>0.005081074014991018</v>
      </c>
      <c r="E584" s="122">
        <v>2.3891660843645326</v>
      </c>
      <c r="F584" s="84" t="s">
        <v>1882</v>
      </c>
      <c r="G584" s="84" t="b">
        <v>1</v>
      </c>
      <c r="H584" s="84" t="b">
        <v>0</v>
      </c>
      <c r="I584" s="84" t="b">
        <v>0</v>
      </c>
      <c r="J584" s="84" t="b">
        <v>0</v>
      </c>
      <c r="K584" s="84" t="b">
        <v>0</v>
      </c>
      <c r="L584" s="84" t="b">
        <v>0</v>
      </c>
    </row>
    <row r="585" spans="1:12" ht="15">
      <c r="A585" s="84" t="s">
        <v>2789</v>
      </c>
      <c r="B585" s="84" t="s">
        <v>2070</v>
      </c>
      <c r="C585" s="84">
        <v>2</v>
      </c>
      <c r="D585" s="122">
        <v>0.005081074014991018</v>
      </c>
      <c r="E585" s="122">
        <v>2.2130748253088512</v>
      </c>
      <c r="F585" s="84" t="s">
        <v>1882</v>
      </c>
      <c r="G585" s="84" t="b">
        <v>0</v>
      </c>
      <c r="H585" s="84" t="b">
        <v>0</v>
      </c>
      <c r="I585" s="84" t="b">
        <v>0</v>
      </c>
      <c r="J585" s="84" t="b">
        <v>0</v>
      </c>
      <c r="K585" s="84" t="b">
        <v>0</v>
      </c>
      <c r="L585" s="84" t="b">
        <v>0</v>
      </c>
    </row>
    <row r="586" spans="1:12" ht="15">
      <c r="A586" s="84" t="s">
        <v>2708</v>
      </c>
      <c r="B586" s="84" t="s">
        <v>2709</v>
      </c>
      <c r="C586" s="84">
        <v>2</v>
      </c>
      <c r="D586" s="122">
        <v>0.005081074014991018</v>
      </c>
      <c r="E586" s="122">
        <v>2.3891660843645326</v>
      </c>
      <c r="F586" s="84" t="s">
        <v>1882</v>
      </c>
      <c r="G586" s="84" t="b">
        <v>0</v>
      </c>
      <c r="H586" s="84" t="b">
        <v>0</v>
      </c>
      <c r="I586" s="84" t="b">
        <v>0</v>
      </c>
      <c r="J586" s="84" t="b">
        <v>0</v>
      </c>
      <c r="K586" s="84" t="b">
        <v>0</v>
      </c>
      <c r="L586" s="84" t="b">
        <v>0</v>
      </c>
    </row>
    <row r="587" spans="1:12" ht="15">
      <c r="A587" s="84" t="s">
        <v>2709</v>
      </c>
      <c r="B587" s="84" t="s">
        <v>2049</v>
      </c>
      <c r="C587" s="84">
        <v>2</v>
      </c>
      <c r="D587" s="122">
        <v>0.005081074014991018</v>
      </c>
      <c r="E587" s="122">
        <v>1.7359535705891889</v>
      </c>
      <c r="F587" s="84" t="s">
        <v>1882</v>
      </c>
      <c r="G587" s="84" t="b">
        <v>0</v>
      </c>
      <c r="H587" s="84" t="b">
        <v>0</v>
      </c>
      <c r="I587" s="84" t="b">
        <v>0</v>
      </c>
      <c r="J587" s="84" t="b">
        <v>0</v>
      </c>
      <c r="K587" s="84" t="b">
        <v>0</v>
      </c>
      <c r="L587" s="84" t="b">
        <v>0</v>
      </c>
    </row>
    <row r="588" spans="1:12" ht="15">
      <c r="A588" s="84" t="s">
        <v>2049</v>
      </c>
      <c r="B588" s="84" t="s">
        <v>2507</v>
      </c>
      <c r="C588" s="84">
        <v>2</v>
      </c>
      <c r="D588" s="122">
        <v>0.005081074014991018</v>
      </c>
      <c r="E588" s="122">
        <v>1.7359535705891889</v>
      </c>
      <c r="F588" s="84" t="s">
        <v>1882</v>
      </c>
      <c r="G588" s="84" t="b">
        <v>0</v>
      </c>
      <c r="H588" s="84" t="b">
        <v>0</v>
      </c>
      <c r="I588" s="84" t="b">
        <v>0</v>
      </c>
      <c r="J588" s="84" t="b">
        <v>0</v>
      </c>
      <c r="K588" s="84" t="b">
        <v>1</v>
      </c>
      <c r="L588" s="84" t="b">
        <v>0</v>
      </c>
    </row>
    <row r="589" spans="1:12" ht="15">
      <c r="A589" s="84" t="s">
        <v>2507</v>
      </c>
      <c r="B589" s="84" t="s">
        <v>2465</v>
      </c>
      <c r="C589" s="84">
        <v>2</v>
      </c>
      <c r="D589" s="122">
        <v>0.005081074014991018</v>
      </c>
      <c r="E589" s="122">
        <v>2.0881360887005513</v>
      </c>
      <c r="F589" s="84" t="s">
        <v>1882</v>
      </c>
      <c r="G589" s="84" t="b">
        <v>0</v>
      </c>
      <c r="H589" s="84" t="b">
        <v>1</v>
      </c>
      <c r="I589" s="84" t="b">
        <v>0</v>
      </c>
      <c r="J589" s="84" t="b">
        <v>0</v>
      </c>
      <c r="K589" s="84" t="b">
        <v>0</v>
      </c>
      <c r="L589" s="84" t="b">
        <v>0</v>
      </c>
    </row>
    <row r="590" spans="1:12" ht="15">
      <c r="A590" s="84" t="s">
        <v>2465</v>
      </c>
      <c r="B590" s="84" t="s">
        <v>2491</v>
      </c>
      <c r="C590" s="84">
        <v>2</v>
      </c>
      <c r="D590" s="122">
        <v>0.005081074014991018</v>
      </c>
      <c r="E590" s="122">
        <v>2.0881360887005513</v>
      </c>
      <c r="F590" s="84" t="s">
        <v>1882</v>
      </c>
      <c r="G590" s="84" t="b">
        <v>0</v>
      </c>
      <c r="H590" s="84" t="b">
        <v>0</v>
      </c>
      <c r="I590" s="84" t="b">
        <v>0</v>
      </c>
      <c r="J590" s="84" t="b">
        <v>0</v>
      </c>
      <c r="K590" s="84" t="b">
        <v>0</v>
      </c>
      <c r="L590" s="84" t="b">
        <v>0</v>
      </c>
    </row>
    <row r="591" spans="1:12" ht="15">
      <c r="A591" s="84" t="s">
        <v>2491</v>
      </c>
      <c r="B591" s="84" t="s">
        <v>2710</v>
      </c>
      <c r="C591" s="84">
        <v>2</v>
      </c>
      <c r="D591" s="122">
        <v>0.005081074014991018</v>
      </c>
      <c r="E591" s="122">
        <v>2.3891660843645326</v>
      </c>
      <c r="F591" s="84" t="s">
        <v>1882</v>
      </c>
      <c r="G591" s="84" t="b">
        <v>0</v>
      </c>
      <c r="H591" s="84" t="b">
        <v>0</v>
      </c>
      <c r="I591" s="84" t="b">
        <v>0</v>
      </c>
      <c r="J591" s="84" t="b">
        <v>0</v>
      </c>
      <c r="K591" s="84" t="b">
        <v>0</v>
      </c>
      <c r="L591" s="84" t="b">
        <v>0</v>
      </c>
    </row>
    <row r="592" spans="1:12" ht="15">
      <c r="A592" s="84" t="s">
        <v>2710</v>
      </c>
      <c r="B592" s="84" t="s">
        <v>2059</v>
      </c>
      <c r="C592" s="84">
        <v>2</v>
      </c>
      <c r="D592" s="122">
        <v>0.005081074014991018</v>
      </c>
      <c r="E592" s="122">
        <v>2.3891660843645326</v>
      </c>
      <c r="F592" s="84" t="s">
        <v>1882</v>
      </c>
      <c r="G592" s="84" t="b">
        <v>0</v>
      </c>
      <c r="H592" s="84" t="b">
        <v>0</v>
      </c>
      <c r="I592" s="84" t="b">
        <v>0</v>
      </c>
      <c r="J592" s="84" t="b">
        <v>0</v>
      </c>
      <c r="K592" s="84" t="b">
        <v>0</v>
      </c>
      <c r="L592" s="84" t="b">
        <v>0</v>
      </c>
    </row>
    <row r="593" spans="1:12" ht="15">
      <c r="A593" s="84" t="s">
        <v>2059</v>
      </c>
      <c r="B593" s="84" t="s">
        <v>2052</v>
      </c>
      <c r="C593" s="84">
        <v>2</v>
      </c>
      <c r="D593" s="122">
        <v>0.005081074014991018</v>
      </c>
      <c r="E593" s="122">
        <v>2.0881360887005513</v>
      </c>
      <c r="F593" s="84" t="s">
        <v>1882</v>
      </c>
      <c r="G593" s="84" t="b">
        <v>0</v>
      </c>
      <c r="H593" s="84" t="b">
        <v>0</v>
      </c>
      <c r="I593" s="84" t="b">
        <v>0</v>
      </c>
      <c r="J593" s="84" t="b">
        <v>0</v>
      </c>
      <c r="K593" s="84" t="b">
        <v>0</v>
      </c>
      <c r="L593" s="84" t="b">
        <v>0</v>
      </c>
    </row>
    <row r="594" spans="1:12" ht="15">
      <c r="A594" s="84" t="s">
        <v>2052</v>
      </c>
      <c r="B594" s="84" t="s">
        <v>2711</v>
      </c>
      <c r="C594" s="84">
        <v>2</v>
      </c>
      <c r="D594" s="122">
        <v>0.005081074014991018</v>
      </c>
      <c r="E594" s="122">
        <v>1.845098040014257</v>
      </c>
      <c r="F594" s="84" t="s">
        <v>1882</v>
      </c>
      <c r="G594" s="84" t="b">
        <v>0</v>
      </c>
      <c r="H594" s="84" t="b">
        <v>0</v>
      </c>
      <c r="I594" s="84" t="b">
        <v>0</v>
      </c>
      <c r="J594" s="84" t="b">
        <v>0</v>
      </c>
      <c r="K594" s="84" t="b">
        <v>0</v>
      </c>
      <c r="L594" s="84" t="b">
        <v>0</v>
      </c>
    </row>
    <row r="595" spans="1:12" ht="15">
      <c r="A595" s="84" t="s">
        <v>2711</v>
      </c>
      <c r="B595" s="84" t="s">
        <v>2712</v>
      </c>
      <c r="C595" s="84">
        <v>2</v>
      </c>
      <c r="D595" s="122">
        <v>0.005081074014991018</v>
      </c>
      <c r="E595" s="122">
        <v>2.3891660843645326</v>
      </c>
      <c r="F595" s="84" t="s">
        <v>1882</v>
      </c>
      <c r="G595" s="84" t="b">
        <v>0</v>
      </c>
      <c r="H595" s="84" t="b">
        <v>0</v>
      </c>
      <c r="I595" s="84" t="b">
        <v>0</v>
      </c>
      <c r="J595" s="84" t="b">
        <v>1</v>
      </c>
      <c r="K595" s="84" t="b">
        <v>0</v>
      </c>
      <c r="L595" s="84" t="b">
        <v>0</v>
      </c>
    </row>
    <row r="596" spans="1:12" ht="15">
      <c r="A596" s="84" t="s">
        <v>2712</v>
      </c>
      <c r="B596" s="84" t="s">
        <v>2548</v>
      </c>
      <c r="C596" s="84">
        <v>2</v>
      </c>
      <c r="D596" s="122">
        <v>0.005081074014991018</v>
      </c>
      <c r="E596" s="122">
        <v>2.2130748253088512</v>
      </c>
      <c r="F596" s="84" t="s">
        <v>1882</v>
      </c>
      <c r="G596" s="84" t="b">
        <v>1</v>
      </c>
      <c r="H596" s="84" t="b">
        <v>0</v>
      </c>
      <c r="I596" s="84" t="b">
        <v>0</v>
      </c>
      <c r="J596" s="84" t="b">
        <v>0</v>
      </c>
      <c r="K596" s="84" t="b">
        <v>0</v>
      </c>
      <c r="L596" s="84" t="b">
        <v>0</v>
      </c>
    </row>
    <row r="597" spans="1:12" ht="15">
      <c r="A597" s="84" t="s">
        <v>2548</v>
      </c>
      <c r="B597" s="84" t="s">
        <v>2610</v>
      </c>
      <c r="C597" s="84">
        <v>2</v>
      </c>
      <c r="D597" s="122">
        <v>0.005081074014991018</v>
      </c>
      <c r="E597" s="122">
        <v>1.91204482964487</v>
      </c>
      <c r="F597" s="84" t="s">
        <v>1882</v>
      </c>
      <c r="G597" s="84" t="b">
        <v>0</v>
      </c>
      <c r="H597" s="84" t="b">
        <v>0</v>
      </c>
      <c r="I597" s="84" t="b">
        <v>0</v>
      </c>
      <c r="J597" s="84" t="b">
        <v>0</v>
      </c>
      <c r="K597" s="84" t="b">
        <v>0</v>
      </c>
      <c r="L597" s="84" t="b">
        <v>0</v>
      </c>
    </row>
    <row r="598" spans="1:12" ht="15">
      <c r="A598" s="84" t="s">
        <v>2052</v>
      </c>
      <c r="B598" s="84" t="s">
        <v>2705</v>
      </c>
      <c r="C598" s="84">
        <v>2</v>
      </c>
      <c r="D598" s="122">
        <v>0.005081074014991018</v>
      </c>
      <c r="E598" s="122">
        <v>1.845098040014257</v>
      </c>
      <c r="F598" s="84" t="s">
        <v>1882</v>
      </c>
      <c r="G598" s="84" t="b">
        <v>0</v>
      </c>
      <c r="H598" s="84" t="b">
        <v>0</v>
      </c>
      <c r="I598" s="84" t="b">
        <v>0</v>
      </c>
      <c r="J598" s="84" t="b">
        <v>0</v>
      </c>
      <c r="K598" s="84" t="b">
        <v>0</v>
      </c>
      <c r="L598" s="84" t="b">
        <v>0</v>
      </c>
    </row>
    <row r="599" spans="1:12" ht="15">
      <c r="A599" s="84" t="s">
        <v>2705</v>
      </c>
      <c r="B599" s="84" t="s">
        <v>2706</v>
      </c>
      <c r="C599" s="84">
        <v>2</v>
      </c>
      <c r="D599" s="122">
        <v>0.005081074014991018</v>
      </c>
      <c r="E599" s="122">
        <v>2.3891660843645326</v>
      </c>
      <c r="F599" s="84" t="s">
        <v>1882</v>
      </c>
      <c r="G599" s="84" t="b">
        <v>0</v>
      </c>
      <c r="H599" s="84" t="b">
        <v>0</v>
      </c>
      <c r="I599" s="84" t="b">
        <v>0</v>
      </c>
      <c r="J599" s="84" t="b">
        <v>0</v>
      </c>
      <c r="K599" s="84" t="b">
        <v>0</v>
      </c>
      <c r="L599" s="84" t="b">
        <v>0</v>
      </c>
    </row>
    <row r="600" spans="1:12" ht="15">
      <c r="A600" s="84" t="s">
        <v>2706</v>
      </c>
      <c r="B600" s="84" t="s">
        <v>2466</v>
      </c>
      <c r="C600" s="84">
        <v>2</v>
      </c>
      <c r="D600" s="122">
        <v>0.005081074014991018</v>
      </c>
      <c r="E600" s="122">
        <v>2.0881360887005513</v>
      </c>
      <c r="F600" s="84" t="s">
        <v>1882</v>
      </c>
      <c r="G600" s="84" t="b">
        <v>0</v>
      </c>
      <c r="H600" s="84" t="b">
        <v>0</v>
      </c>
      <c r="I600" s="84" t="b">
        <v>0</v>
      </c>
      <c r="J600" s="84" t="b">
        <v>0</v>
      </c>
      <c r="K600" s="84" t="b">
        <v>0</v>
      </c>
      <c r="L600" s="84" t="b">
        <v>0</v>
      </c>
    </row>
    <row r="601" spans="1:12" ht="15">
      <c r="A601" s="84" t="s">
        <v>2466</v>
      </c>
      <c r="B601" s="84" t="s">
        <v>2496</v>
      </c>
      <c r="C601" s="84">
        <v>2</v>
      </c>
      <c r="D601" s="122">
        <v>0.005081074014991018</v>
      </c>
      <c r="E601" s="122">
        <v>1.78710609303657</v>
      </c>
      <c r="F601" s="84" t="s">
        <v>1882</v>
      </c>
      <c r="G601" s="84" t="b">
        <v>0</v>
      </c>
      <c r="H601" s="84" t="b">
        <v>0</v>
      </c>
      <c r="I601" s="84" t="b">
        <v>0</v>
      </c>
      <c r="J601" s="84" t="b">
        <v>0</v>
      </c>
      <c r="K601" s="84" t="b">
        <v>0</v>
      </c>
      <c r="L601" s="84" t="b">
        <v>0</v>
      </c>
    </row>
    <row r="602" spans="1:12" ht="15">
      <c r="A602" s="84" t="s">
        <v>2496</v>
      </c>
      <c r="B602" s="84" t="s">
        <v>2543</v>
      </c>
      <c r="C602" s="84">
        <v>2</v>
      </c>
      <c r="D602" s="122">
        <v>0.005081074014991018</v>
      </c>
      <c r="E602" s="122">
        <v>2.0881360887005513</v>
      </c>
      <c r="F602" s="84" t="s">
        <v>1882</v>
      </c>
      <c r="G602" s="84" t="b">
        <v>0</v>
      </c>
      <c r="H602" s="84" t="b">
        <v>0</v>
      </c>
      <c r="I602" s="84" t="b">
        <v>0</v>
      </c>
      <c r="J602" s="84" t="b">
        <v>0</v>
      </c>
      <c r="K602" s="84" t="b">
        <v>0</v>
      </c>
      <c r="L602" s="84" t="b">
        <v>0</v>
      </c>
    </row>
    <row r="603" spans="1:12" ht="15">
      <c r="A603" s="84" t="s">
        <v>2543</v>
      </c>
      <c r="B603" s="84" t="s">
        <v>2051</v>
      </c>
      <c r="C603" s="84">
        <v>2</v>
      </c>
      <c r="D603" s="122">
        <v>0.005081074014991018</v>
      </c>
      <c r="E603" s="122">
        <v>1.611014833980889</v>
      </c>
      <c r="F603" s="84" t="s">
        <v>1882</v>
      </c>
      <c r="G603" s="84" t="b">
        <v>0</v>
      </c>
      <c r="H603" s="84" t="b">
        <v>0</v>
      </c>
      <c r="I603" s="84" t="b">
        <v>0</v>
      </c>
      <c r="J603" s="84" t="b">
        <v>0</v>
      </c>
      <c r="K603" s="84" t="b">
        <v>0</v>
      </c>
      <c r="L603" s="84" t="b">
        <v>0</v>
      </c>
    </row>
    <row r="604" spans="1:12" ht="15">
      <c r="A604" s="84" t="s">
        <v>2051</v>
      </c>
      <c r="B604" s="84" t="s">
        <v>2496</v>
      </c>
      <c r="C604" s="84">
        <v>2</v>
      </c>
      <c r="D604" s="122">
        <v>0.005081074014991018</v>
      </c>
      <c r="E604" s="122">
        <v>1.4860760973725888</v>
      </c>
      <c r="F604" s="84" t="s">
        <v>1882</v>
      </c>
      <c r="G604" s="84" t="b">
        <v>0</v>
      </c>
      <c r="H604" s="84" t="b">
        <v>0</v>
      </c>
      <c r="I604" s="84" t="b">
        <v>0</v>
      </c>
      <c r="J604" s="84" t="b">
        <v>0</v>
      </c>
      <c r="K604" s="84" t="b">
        <v>0</v>
      </c>
      <c r="L604" s="84" t="b">
        <v>0</v>
      </c>
    </row>
    <row r="605" spans="1:12" ht="15">
      <c r="A605" s="84" t="s">
        <v>2496</v>
      </c>
      <c r="B605" s="84" t="s">
        <v>2527</v>
      </c>
      <c r="C605" s="84">
        <v>2</v>
      </c>
      <c r="D605" s="122">
        <v>0.005081074014991018</v>
      </c>
      <c r="E605" s="122">
        <v>1.78710609303657</v>
      </c>
      <c r="F605" s="84" t="s">
        <v>1882</v>
      </c>
      <c r="G605" s="84" t="b">
        <v>0</v>
      </c>
      <c r="H605" s="84" t="b">
        <v>0</v>
      </c>
      <c r="I605" s="84" t="b">
        <v>0</v>
      </c>
      <c r="J605" s="84" t="b">
        <v>0</v>
      </c>
      <c r="K605" s="84" t="b">
        <v>0</v>
      </c>
      <c r="L605" s="84" t="b">
        <v>0</v>
      </c>
    </row>
    <row r="606" spans="1:12" ht="15">
      <c r="A606" s="84" t="s">
        <v>2051</v>
      </c>
      <c r="B606" s="84" t="s">
        <v>2707</v>
      </c>
      <c r="C606" s="84">
        <v>2</v>
      </c>
      <c r="D606" s="122">
        <v>0.005081074014991018</v>
      </c>
      <c r="E606" s="122">
        <v>1.78710609303657</v>
      </c>
      <c r="F606" s="84" t="s">
        <v>1882</v>
      </c>
      <c r="G606" s="84" t="b">
        <v>0</v>
      </c>
      <c r="H606" s="84" t="b">
        <v>0</v>
      </c>
      <c r="I606" s="84" t="b">
        <v>0</v>
      </c>
      <c r="J606" s="84" t="b">
        <v>0</v>
      </c>
      <c r="K606" s="84" t="b">
        <v>0</v>
      </c>
      <c r="L606" s="84" t="b">
        <v>0</v>
      </c>
    </row>
    <row r="607" spans="1:12" ht="15">
      <c r="A607" s="84" t="s">
        <v>2552</v>
      </c>
      <c r="B607" s="84" t="s">
        <v>637</v>
      </c>
      <c r="C607" s="84">
        <v>2</v>
      </c>
      <c r="D607" s="122">
        <v>0.005081074014991018</v>
      </c>
      <c r="E607" s="122">
        <v>0.91204482964487</v>
      </c>
      <c r="F607" s="84" t="s">
        <v>1882</v>
      </c>
      <c r="G607" s="84" t="b">
        <v>0</v>
      </c>
      <c r="H607" s="84" t="b">
        <v>0</v>
      </c>
      <c r="I607" s="84" t="b">
        <v>0</v>
      </c>
      <c r="J607" s="84" t="b">
        <v>0</v>
      </c>
      <c r="K607" s="84" t="b">
        <v>0</v>
      </c>
      <c r="L607" s="84" t="b">
        <v>0</v>
      </c>
    </row>
    <row r="608" spans="1:12" ht="15">
      <c r="A608" s="84" t="s">
        <v>2517</v>
      </c>
      <c r="B608" s="84" t="s">
        <v>2790</v>
      </c>
      <c r="C608" s="84">
        <v>2</v>
      </c>
      <c r="D608" s="122">
        <v>0.005081074014991018</v>
      </c>
      <c r="E608" s="122">
        <v>2.0881360887005513</v>
      </c>
      <c r="F608" s="84" t="s">
        <v>1882</v>
      </c>
      <c r="G608" s="84" t="b">
        <v>0</v>
      </c>
      <c r="H608" s="84" t="b">
        <v>0</v>
      </c>
      <c r="I608" s="84" t="b">
        <v>0</v>
      </c>
      <c r="J608" s="84" t="b">
        <v>0</v>
      </c>
      <c r="K608" s="84" t="b">
        <v>0</v>
      </c>
      <c r="L608" s="84" t="b">
        <v>0</v>
      </c>
    </row>
    <row r="609" spans="1:12" ht="15">
      <c r="A609" s="84" t="s">
        <v>2790</v>
      </c>
      <c r="B609" s="84" t="s">
        <v>2791</v>
      </c>
      <c r="C609" s="84">
        <v>2</v>
      </c>
      <c r="D609" s="122">
        <v>0.005081074014991018</v>
      </c>
      <c r="E609" s="122">
        <v>2.3891660843645326</v>
      </c>
      <c r="F609" s="84" t="s">
        <v>1882</v>
      </c>
      <c r="G609" s="84" t="b">
        <v>0</v>
      </c>
      <c r="H609" s="84" t="b">
        <v>0</v>
      </c>
      <c r="I609" s="84" t="b">
        <v>0</v>
      </c>
      <c r="J609" s="84" t="b">
        <v>0</v>
      </c>
      <c r="K609" s="84" t="b">
        <v>0</v>
      </c>
      <c r="L609" s="84" t="b">
        <v>0</v>
      </c>
    </row>
    <row r="610" spans="1:12" ht="15">
      <c r="A610" s="84" t="s">
        <v>2791</v>
      </c>
      <c r="B610" s="84" t="s">
        <v>2050</v>
      </c>
      <c r="C610" s="84">
        <v>2</v>
      </c>
      <c r="D610" s="122">
        <v>0.005081074014991018</v>
      </c>
      <c r="E610" s="122">
        <v>1.78710609303657</v>
      </c>
      <c r="F610" s="84" t="s">
        <v>1882</v>
      </c>
      <c r="G610" s="84" t="b">
        <v>0</v>
      </c>
      <c r="H610" s="84" t="b">
        <v>0</v>
      </c>
      <c r="I610" s="84" t="b">
        <v>0</v>
      </c>
      <c r="J610" s="84" t="b">
        <v>0</v>
      </c>
      <c r="K610" s="84" t="b">
        <v>0</v>
      </c>
      <c r="L610" s="84" t="b">
        <v>0</v>
      </c>
    </row>
    <row r="611" spans="1:12" ht="15">
      <c r="A611" s="84" t="s">
        <v>2050</v>
      </c>
      <c r="B611" s="84" t="s">
        <v>2792</v>
      </c>
      <c r="C611" s="84">
        <v>2</v>
      </c>
      <c r="D611" s="122">
        <v>0.005081074014991018</v>
      </c>
      <c r="E611" s="122">
        <v>1.78710609303657</v>
      </c>
      <c r="F611" s="84" t="s">
        <v>1882</v>
      </c>
      <c r="G611" s="84" t="b">
        <v>0</v>
      </c>
      <c r="H611" s="84" t="b">
        <v>0</v>
      </c>
      <c r="I611" s="84" t="b">
        <v>0</v>
      </c>
      <c r="J611" s="84" t="b">
        <v>0</v>
      </c>
      <c r="K611" s="84" t="b">
        <v>0</v>
      </c>
      <c r="L611" s="84" t="b">
        <v>0</v>
      </c>
    </row>
    <row r="612" spans="1:12" ht="15">
      <c r="A612" s="84" t="s">
        <v>2792</v>
      </c>
      <c r="B612" s="84" t="s">
        <v>2497</v>
      </c>
      <c r="C612" s="84">
        <v>2</v>
      </c>
      <c r="D612" s="122">
        <v>0.005081074014991018</v>
      </c>
      <c r="E612" s="122">
        <v>1.9912260756924949</v>
      </c>
      <c r="F612" s="84" t="s">
        <v>1882</v>
      </c>
      <c r="G612" s="84" t="b">
        <v>0</v>
      </c>
      <c r="H612" s="84" t="b">
        <v>0</v>
      </c>
      <c r="I612" s="84" t="b">
        <v>0</v>
      </c>
      <c r="J612" s="84" t="b">
        <v>0</v>
      </c>
      <c r="K612" s="84" t="b">
        <v>0</v>
      </c>
      <c r="L612" s="84" t="b">
        <v>0</v>
      </c>
    </row>
    <row r="613" spans="1:12" ht="15">
      <c r="A613" s="84" t="s">
        <v>2523</v>
      </c>
      <c r="B613" s="84" t="s">
        <v>2055</v>
      </c>
      <c r="C613" s="84">
        <v>2</v>
      </c>
      <c r="D613" s="122">
        <v>0.005081074014991018</v>
      </c>
      <c r="E613" s="122">
        <v>1.5141048209728325</v>
      </c>
      <c r="F613" s="84" t="s">
        <v>1882</v>
      </c>
      <c r="G613" s="84" t="b">
        <v>0</v>
      </c>
      <c r="H613" s="84" t="b">
        <v>0</v>
      </c>
      <c r="I613" s="84" t="b">
        <v>0</v>
      </c>
      <c r="J613" s="84" t="b">
        <v>0</v>
      </c>
      <c r="K613" s="84" t="b">
        <v>0</v>
      </c>
      <c r="L613" s="84" t="b">
        <v>0</v>
      </c>
    </row>
    <row r="614" spans="1:12" ht="15">
      <c r="A614" s="84" t="s">
        <v>2055</v>
      </c>
      <c r="B614" s="84" t="s">
        <v>2793</v>
      </c>
      <c r="C614" s="84">
        <v>2</v>
      </c>
      <c r="D614" s="122">
        <v>0.005081074014991018</v>
      </c>
      <c r="E614" s="122">
        <v>1.845098040014257</v>
      </c>
      <c r="F614" s="84" t="s">
        <v>1882</v>
      </c>
      <c r="G614" s="84" t="b">
        <v>0</v>
      </c>
      <c r="H614" s="84" t="b">
        <v>0</v>
      </c>
      <c r="I614" s="84" t="b">
        <v>0</v>
      </c>
      <c r="J614" s="84" t="b">
        <v>0</v>
      </c>
      <c r="K614" s="84" t="b">
        <v>0</v>
      </c>
      <c r="L614" s="84" t="b">
        <v>0</v>
      </c>
    </row>
    <row r="615" spans="1:12" ht="15">
      <c r="A615" s="84" t="s">
        <v>2793</v>
      </c>
      <c r="B615" s="84" t="s">
        <v>2794</v>
      </c>
      <c r="C615" s="84">
        <v>2</v>
      </c>
      <c r="D615" s="122">
        <v>0.005081074014991018</v>
      </c>
      <c r="E615" s="122">
        <v>2.3891660843645326</v>
      </c>
      <c r="F615" s="84" t="s">
        <v>1882</v>
      </c>
      <c r="G615" s="84" t="b">
        <v>0</v>
      </c>
      <c r="H615" s="84" t="b">
        <v>0</v>
      </c>
      <c r="I615" s="84" t="b">
        <v>0</v>
      </c>
      <c r="J615" s="84" t="b">
        <v>0</v>
      </c>
      <c r="K615" s="84" t="b">
        <v>0</v>
      </c>
      <c r="L615" s="84" t="b">
        <v>0</v>
      </c>
    </row>
    <row r="616" spans="1:12" ht="15">
      <c r="A616" s="84" t="s">
        <v>2794</v>
      </c>
      <c r="B616" s="84" t="s">
        <v>2497</v>
      </c>
      <c r="C616" s="84">
        <v>2</v>
      </c>
      <c r="D616" s="122">
        <v>0.005081074014991018</v>
      </c>
      <c r="E616" s="122">
        <v>1.9912260756924949</v>
      </c>
      <c r="F616" s="84" t="s">
        <v>1882</v>
      </c>
      <c r="G616" s="84" t="b">
        <v>0</v>
      </c>
      <c r="H616" s="84" t="b">
        <v>0</v>
      </c>
      <c r="I616" s="84" t="b">
        <v>0</v>
      </c>
      <c r="J616" s="84" t="b">
        <v>0</v>
      </c>
      <c r="K616" s="84" t="b">
        <v>0</v>
      </c>
      <c r="L616" s="84" t="b">
        <v>0</v>
      </c>
    </row>
    <row r="617" spans="1:12" ht="15">
      <c r="A617" s="84" t="s">
        <v>2523</v>
      </c>
      <c r="B617" s="84" t="s">
        <v>2479</v>
      </c>
      <c r="C617" s="84">
        <v>2</v>
      </c>
      <c r="D617" s="122">
        <v>0.005081074014991018</v>
      </c>
      <c r="E617" s="122">
        <v>1.9912260756924949</v>
      </c>
      <c r="F617" s="84" t="s">
        <v>1882</v>
      </c>
      <c r="G617" s="84" t="b">
        <v>0</v>
      </c>
      <c r="H617" s="84" t="b">
        <v>0</v>
      </c>
      <c r="I617" s="84" t="b">
        <v>0</v>
      </c>
      <c r="J617" s="84" t="b">
        <v>0</v>
      </c>
      <c r="K617" s="84" t="b">
        <v>0</v>
      </c>
      <c r="L617" s="84" t="b">
        <v>0</v>
      </c>
    </row>
    <row r="618" spans="1:12" ht="15">
      <c r="A618" s="84" t="s">
        <v>2479</v>
      </c>
      <c r="B618" s="84" t="s">
        <v>2795</v>
      </c>
      <c r="C618" s="84">
        <v>2</v>
      </c>
      <c r="D618" s="122">
        <v>0.005081074014991018</v>
      </c>
      <c r="E618" s="122">
        <v>2.3891660843645326</v>
      </c>
      <c r="F618" s="84" t="s">
        <v>1882</v>
      </c>
      <c r="G618" s="84" t="b">
        <v>0</v>
      </c>
      <c r="H618" s="84" t="b">
        <v>0</v>
      </c>
      <c r="I618" s="84" t="b">
        <v>0</v>
      </c>
      <c r="J618" s="84" t="b">
        <v>0</v>
      </c>
      <c r="K618" s="84" t="b">
        <v>0</v>
      </c>
      <c r="L618" s="84" t="b">
        <v>0</v>
      </c>
    </row>
    <row r="619" spans="1:12" ht="15">
      <c r="A619" s="84" t="s">
        <v>2066</v>
      </c>
      <c r="B619" s="84" t="s">
        <v>637</v>
      </c>
      <c r="C619" s="84">
        <v>2</v>
      </c>
      <c r="D619" s="122">
        <v>0.005081074014991018</v>
      </c>
      <c r="E619" s="122">
        <v>1.0369835662531701</v>
      </c>
      <c r="F619" s="84" t="s">
        <v>1882</v>
      </c>
      <c r="G619" s="84" t="b">
        <v>0</v>
      </c>
      <c r="H619" s="84" t="b">
        <v>0</v>
      </c>
      <c r="I619" s="84" t="b">
        <v>0</v>
      </c>
      <c r="J619" s="84" t="b">
        <v>0</v>
      </c>
      <c r="K619" s="84" t="b">
        <v>0</v>
      </c>
      <c r="L619" s="84" t="b">
        <v>0</v>
      </c>
    </row>
    <row r="620" spans="1:12" ht="15">
      <c r="A620" s="84" t="s">
        <v>1973</v>
      </c>
      <c r="B620" s="84" t="s">
        <v>1978</v>
      </c>
      <c r="C620" s="84">
        <v>2</v>
      </c>
      <c r="D620" s="122">
        <v>0.005081074014991018</v>
      </c>
      <c r="E620" s="122">
        <v>1.5932860670204574</v>
      </c>
      <c r="F620" s="84" t="s">
        <v>1882</v>
      </c>
      <c r="G620" s="84" t="b">
        <v>0</v>
      </c>
      <c r="H620" s="84" t="b">
        <v>0</v>
      </c>
      <c r="I620" s="84" t="b">
        <v>0</v>
      </c>
      <c r="J620" s="84" t="b">
        <v>0</v>
      </c>
      <c r="K620" s="84" t="b">
        <v>0</v>
      </c>
      <c r="L620" s="84" t="b">
        <v>0</v>
      </c>
    </row>
    <row r="621" spans="1:12" ht="15">
      <c r="A621" s="84" t="s">
        <v>2055</v>
      </c>
      <c r="B621" s="84" t="s">
        <v>2473</v>
      </c>
      <c r="C621" s="84">
        <v>2</v>
      </c>
      <c r="D621" s="122">
        <v>0.005081074014991018</v>
      </c>
      <c r="E621" s="122">
        <v>1.845098040014257</v>
      </c>
      <c r="F621" s="84" t="s">
        <v>1882</v>
      </c>
      <c r="G621" s="84" t="b">
        <v>0</v>
      </c>
      <c r="H621" s="84" t="b">
        <v>0</v>
      </c>
      <c r="I621" s="84" t="b">
        <v>0</v>
      </c>
      <c r="J621" s="84" t="b">
        <v>0</v>
      </c>
      <c r="K621" s="84" t="b">
        <v>0</v>
      </c>
      <c r="L621" s="84" t="b">
        <v>0</v>
      </c>
    </row>
    <row r="622" spans="1:12" ht="15">
      <c r="A622" s="84" t="s">
        <v>2473</v>
      </c>
      <c r="B622" s="84" t="s">
        <v>2586</v>
      </c>
      <c r="C622" s="84">
        <v>2</v>
      </c>
      <c r="D622" s="122">
        <v>0.005081074014991018</v>
      </c>
      <c r="E622" s="122">
        <v>2.3891660843645326</v>
      </c>
      <c r="F622" s="84" t="s">
        <v>1882</v>
      </c>
      <c r="G622" s="84" t="b">
        <v>0</v>
      </c>
      <c r="H622" s="84" t="b">
        <v>0</v>
      </c>
      <c r="I622" s="84" t="b">
        <v>0</v>
      </c>
      <c r="J622" s="84" t="b">
        <v>0</v>
      </c>
      <c r="K622" s="84" t="b">
        <v>0</v>
      </c>
      <c r="L622" s="84" t="b">
        <v>0</v>
      </c>
    </row>
    <row r="623" spans="1:12" ht="15">
      <c r="A623" s="84" t="s">
        <v>2586</v>
      </c>
      <c r="B623" s="84" t="s">
        <v>2464</v>
      </c>
      <c r="C623" s="84">
        <v>2</v>
      </c>
      <c r="D623" s="122">
        <v>0.005081074014991018</v>
      </c>
      <c r="E623" s="122">
        <v>2.3891660843645326</v>
      </c>
      <c r="F623" s="84" t="s">
        <v>1882</v>
      </c>
      <c r="G623" s="84" t="b">
        <v>0</v>
      </c>
      <c r="H623" s="84" t="b">
        <v>0</v>
      </c>
      <c r="I623" s="84" t="b">
        <v>0</v>
      </c>
      <c r="J623" s="84" t="b">
        <v>0</v>
      </c>
      <c r="K623" s="84" t="b">
        <v>0</v>
      </c>
      <c r="L623" s="84" t="b">
        <v>0</v>
      </c>
    </row>
    <row r="624" spans="1:12" ht="15">
      <c r="A624" s="84" t="s">
        <v>2464</v>
      </c>
      <c r="B624" s="84" t="s">
        <v>1972</v>
      </c>
      <c r="C624" s="84">
        <v>2</v>
      </c>
      <c r="D624" s="122">
        <v>0.005081074014991018</v>
      </c>
      <c r="E624" s="122">
        <v>1.6901960800285136</v>
      </c>
      <c r="F624" s="84" t="s">
        <v>1882</v>
      </c>
      <c r="G624" s="84" t="b">
        <v>0</v>
      </c>
      <c r="H624" s="84" t="b">
        <v>0</v>
      </c>
      <c r="I624" s="84" t="b">
        <v>0</v>
      </c>
      <c r="J624" s="84" t="b">
        <v>1</v>
      </c>
      <c r="K624" s="84" t="b">
        <v>0</v>
      </c>
      <c r="L624" s="84" t="b">
        <v>0</v>
      </c>
    </row>
    <row r="625" spans="1:12" ht="15">
      <c r="A625" s="84" t="s">
        <v>1972</v>
      </c>
      <c r="B625" s="84" t="s">
        <v>2533</v>
      </c>
      <c r="C625" s="84">
        <v>2</v>
      </c>
      <c r="D625" s="122">
        <v>0.005081074014991018</v>
      </c>
      <c r="E625" s="122">
        <v>1.5141048209728325</v>
      </c>
      <c r="F625" s="84" t="s">
        <v>1882</v>
      </c>
      <c r="G625" s="84" t="b">
        <v>1</v>
      </c>
      <c r="H625" s="84" t="b">
        <v>0</v>
      </c>
      <c r="I625" s="84" t="b">
        <v>0</v>
      </c>
      <c r="J625" s="84" t="b">
        <v>0</v>
      </c>
      <c r="K625" s="84" t="b">
        <v>0</v>
      </c>
      <c r="L625" s="84" t="b">
        <v>0</v>
      </c>
    </row>
    <row r="626" spans="1:12" ht="15">
      <c r="A626" s="84" t="s">
        <v>2533</v>
      </c>
      <c r="B626" s="84" t="s">
        <v>2465</v>
      </c>
      <c r="C626" s="84">
        <v>2</v>
      </c>
      <c r="D626" s="122">
        <v>0.005081074014991018</v>
      </c>
      <c r="E626" s="122">
        <v>1.91204482964487</v>
      </c>
      <c r="F626" s="84" t="s">
        <v>1882</v>
      </c>
      <c r="G626" s="84" t="b">
        <v>0</v>
      </c>
      <c r="H626" s="84" t="b">
        <v>0</v>
      </c>
      <c r="I626" s="84" t="b">
        <v>0</v>
      </c>
      <c r="J626" s="84" t="b">
        <v>0</v>
      </c>
      <c r="K626" s="84" t="b">
        <v>0</v>
      </c>
      <c r="L626" s="84" t="b">
        <v>0</v>
      </c>
    </row>
    <row r="627" spans="1:12" ht="15">
      <c r="A627" s="84" t="s">
        <v>2465</v>
      </c>
      <c r="B627" s="84" t="s">
        <v>2481</v>
      </c>
      <c r="C627" s="84">
        <v>2</v>
      </c>
      <c r="D627" s="122">
        <v>0.005081074014991018</v>
      </c>
      <c r="E627" s="122">
        <v>1.91204482964487</v>
      </c>
      <c r="F627" s="84" t="s">
        <v>1882</v>
      </c>
      <c r="G627" s="84" t="b">
        <v>0</v>
      </c>
      <c r="H627" s="84" t="b">
        <v>0</v>
      </c>
      <c r="I627" s="84" t="b">
        <v>0</v>
      </c>
      <c r="J627" s="84" t="b">
        <v>0</v>
      </c>
      <c r="K627" s="84" t="b">
        <v>0</v>
      </c>
      <c r="L627" s="84" t="b">
        <v>0</v>
      </c>
    </row>
    <row r="628" spans="1:12" ht="15">
      <c r="A628" s="84" t="s">
        <v>2481</v>
      </c>
      <c r="B628" s="84" t="s">
        <v>2587</v>
      </c>
      <c r="C628" s="84">
        <v>2</v>
      </c>
      <c r="D628" s="122">
        <v>0.005081074014991018</v>
      </c>
      <c r="E628" s="122">
        <v>2.2130748253088512</v>
      </c>
      <c r="F628" s="84" t="s">
        <v>1882</v>
      </c>
      <c r="G628" s="84" t="b">
        <v>0</v>
      </c>
      <c r="H628" s="84" t="b">
        <v>0</v>
      </c>
      <c r="I628" s="84" t="b">
        <v>0</v>
      </c>
      <c r="J628" s="84" t="b">
        <v>0</v>
      </c>
      <c r="K628" s="84" t="b">
        <v>0</v>
      </c>
      <c r="L628" s="84" t="b">
        <v>0</v>
      </c>
    </row>
    <row r="629" spans="1:12" ht="15">
      <c r="A629" s="84" t="s">
        <v>2587</v>
      </c>
      <c r="B629" s="84" t="s">
        <v>2588</v>
      </c>
      <c r="C629" s="84">
        <v>2</v>
      </c>
      <c r="D629" s="122">
        <v>0.005081074014991018</v>
      </c>
      <c r="E629" s="122">
        <v>2.3891660843645326</v>
      </c>
      <c r="F629" s="84" t="s">
        <v>1882</v>
      </c>
      <c r="G629" s="84" t="b">
        <v>0</v>
      </c>
      <c r="H629" s="84" t="b">
        <v>0</v>
      </c>
      <c r="I629" s="84" t="b">
        <v>0</v>
      </c>
      <c r="J629" s="84" t="b">
        <v>0</v>
      </c>
      <c r="K629" s="84" t="b">
        <v>0</v>
      </c>
      <c r="L629" s="84" t="b">
        <v>0</v>
      </c>
    </row>
    <row r="630" spans="1:12" ht="15">
      <c r="A630" s="84" t="s">
        <v>2588</v>
      </c>
      <c r="B630" s="84" t="s">
        <v>291</v>
      </c>
      <c r="C630" s="84">
        <v>2</v>
      </c>
      <c r="D630" s="122">
        <v>0.005081074014991018</v>
      </c>
      <c r="E630" s="122">
        <v>2.3891660843645326</v>
      </c>
      <c r="F630" s="84" t="s">
        <v>1882</v>
      </c>
      <c r="G630" s="84" t="b">
        <v>0</v>
      </c>
      <c r="H630" s="84" t="b">
        <v>0</v>
      </c>
      <c r="I630" s="84" t="b">
        <v>0</v>
      </c>
      <c r="J630" s="84" t="b">
        <v>0</v>
      </c>
      <c r="K630" s="84" t="b">
        <v>0</v>
      </c>
      <c r="L630" s="84" t="b">
        <v>0</v>
      </c>
    </row>
    <row r="631" spans="1:12" ht="15">
      <c r="A631" s="84" t="s">
        <v>291</v>
      </c>
      <c r="B631" s="84" t="s">
        <v>2589</v>
      </c>
      <c r="C631" s="84">
        <v>2</v>
      </c>
      <c r="D631" s="122">
        <v>0.005081074014991018</v>
      </c>
      <c r="E631" s="122">
        <v>2.3891660843645326</v>
      </c>
      <c r="F631" s="84" t="s">
        <v>1882</v>
      </c>
      <c r="G631" s="84" t="b">
        <v>0</v>
      </c>
      <c r="H631" s="84" t="b">
        <v>0</v>
      </c>
      <c r="I631" s="84" t="b">
        <v>0</v>
      </c>
      <c r="J631" s="84" t="b">
        <v>0</v>
      </c>
      <c r="K631" s="84" t="b">
        <v>0</v>
      </c>
      <c r="L631" s="84" t="b">
        <v>0</v>
      </c>
    </row>
    <row r="632" spans="1:12" ht="15">
      <c r="A632" s="84" t="s">
        <v>2052</v>
      </c>
      <c r="B632" s="84" t="s">
        <v>2714</v>
      </c>
      <c r="C632" s="84">
        <v>2</v>
      </c>
      <c r="D632" s="122">
        <v>0.005081074014991018</v>
      </c>
      <c r="E632" s="122">
        <v>1.845098040014257</v>
      </c>
      <c r="F632" s="84" t="s">
        <v>1882</v>
      </c>
      <c r="G632" s="84" t="b">
        <v>0</v>
      </c>
      <c r="H632" s="84" t="b">
        <v>0</v>
      </c>
      <c r="I632" s="84" t="b">
        <v>0</v>
      </c>
      <c r="J632" s="84" t="b">
        <v>0</v>
      </c>
      <c r="K632" s="84" t="b">
        <v>0</v>
      </c>
      <c r="L632" s="84" t="b">
        <v>0</v>
      </c>
    </row>
    <row r="633" spans="1:12" ht="15">
      <c r="A633" s="84" t="s">
        <v>2714</v>
      </c>
      <c r="B633" s="84" t="s">
        <v>2517</v>
      </c>
      <c r="C633" s="84">
        <v>2</v>
      </c>
      <c r="D633" s="122">
        <v>0.005081074014991018</v>
      </c>
      <c r="E633" s="122">
        <v>2.2130748253088512</v>
      </c>
      <c r="F633" s="84" t="s">
        <v>1882</v>
      </c>
      <c r="G633" s="84" t="b">
        <v>0</v>
      </c>
      <c r="H633" s="84" t="b">
        <v>0</v>
      </c>
      <c r="I633" s="84" t="b">
        <v>0</v>
      </c>
      <c r="J633" s="84" t="b">
        <v>0</v>
      </c>
      <c r="K633" s="84" t="b">
        <v>0</v>
      </c>
      <c r="L633" s="84" t="b">
        <v>0</v>
      </c>
    </row>
    <row r="634" spans="1:12" ht="15">
      <c r="A634" s="84" t="s">
        <v>2517</v>
      </c>
      <c r="B634" s="84" t="s">
        <v>2715</v>
      </c>
      <c r="C634" s="84">
        <v>2</v>
      </c>
      <c r="D634" s="122">
        <v>0.005081074014991018</v>
      </c>
      <c r="E634" s="122">
        <v>2.0881360887005513</v>
      </c>
      <c r="F634" s="84" t="s">
        <v>1882</v>
      </c>
      <c r="G634" s="84" t="b">
        <v>0</v>
      </c>
      <c r="H634" s="84" t="b">
        <v>0</v>
      </c>
      <c r="I634" s="84" t="b">
        <v>0</v>
      </c>
      <c r="J634" s="84" t="b">
        <v>0</v>
      </c>
      <c r="K634" s="84" t="b">
        <v>0</v>
      </c>
      <c r="L634" s="84" t="b">
        <v>0</v>
      </c>
    </row>
    <row r="635" spans="1:12" ht="15">
      <c r="A635" s="84" t="s">
        <v>2715</v>
      </c>
      <c r="B635" s="84" t="s">
        <v>2054</v>
      </c>
      <c r="C635" s="84">
        <v>2</v>
      </c>
      <c r="D635" s="122">
        <v>0.005081074014991018</v>
      </c>
      <c r="E635" s="122">
        <v>2.2130748253088512</v>
      </c>
      <c r="F635" s="84" t="s">
        <v>1882</v>
      </c>
      <c r="G635" s="84" t="b">
        <v>0</v>
      </c>
      <c r="H635" s="84" t="b">
        <v>0</v>
      </c>
      <c r="I635" s="84" t="b">
        <v>0</v>
      </c>
      <c r="J635" s="84" t="b">
        <v>0</v>
      </c>
      <c r="K635" s="84" t="b">
        <v>0</v>
      </c>
      <c r="L635" s="84" t="b">
        <v>0</v>
      </c>
    </row>
    <row r="636" spans="1:12" ht="15">
      <c r="A636" s="84" t="s">
        <v>2054</v>
      </c>
      <c r="B636" s="84" t="s">
        <v>2716</v>
      </c>
      <c r="C636" s="84">
        <v>2</v>
      </c>
      <c r="D636" s="122">
        <v>0.005081074014991018</v>
      </c>
      <c r="E636" s="122">
        <v>2.2130748253088512</v>
      </c>
      <c r="F636" s="84" t="s">
        <v>1882</v>
      </c>
      <c r="G636" s="84" t="b">
        <v>0</v>
      </c>
      <c r="H636" s="84" t="b">
        <v>0</v>
      </c>
      <c r="I636" s="84" t="b">
        <v>0</v>
      </c>
      <c r="J636" s="84" t="b">
        <v>0</v>
      </c>
      <c r="K636" s="84" t="b">
        <v>0</v>
      </c>
      <c r="L636" s="84" t="b">
        <v>0</v>
      </c>
    </row>
    <row r="637" spans="1:12" ht="15">
      <c r="A637" s="84" t="s">
        <v>2716</v>
      </c>
      <c r="B637" s="84" t="s">
        <v>2717</v>
      </c>
      <c r="C637" s="84">
        <v>2</v>
      </c>
      <c r="D637" s="122">
        <v>0.005081074014991018</v>
      </c>
      <c r="E637" s="122">
        <v>2.3891660843645326</v>
      </c>
      <c r="F637" s="84" t="s">
        <v>1882</v>
      </c>
      <c r="G637" s="84" t="b">
        <v>0</v>
      </c>
      <c r="H637" s="84" t="b">
        <v>0</v>
      </c>
      <c r="I637" s="84" t="b">
        <v>0</v>
      </c>
      <c r="J637" s="84" t="b">
        <v>0</v>
      </c>
      <c r="K637" s="84" t="b">
        <v>0</v>
      </c>
      <c r="L637" s="84" t="b">
        <v>0</v>
      </c>
    </row>
    <row r="638" spans="1:12" ht="15">
      <c r="A638" s="84" t="s">
        <v>2717</v>
      </c>
      <c r="B638" s="84" t="s">
        <v>2718</v>
      </c>
      <c r="C638" s="84">
        <v>2</v>
      </c>
      <c r="D638" s="122">
        <v>0.005081074014991018</v>
      </c>
      <c r="E638" s="122">
        <v>2.3891660843645326</v>
      </c>
      <c r="F638" s="84" t="s">
        <v>1882</v>
      </c>
      <c r="G638" s="84" t="b">
        <v>0</v>
      </c>
      <c r="H638" s="84" t="b">
        <v>0</v>
      </c>
      <c r="I638" s="84" t="b">
        <v>0</v>
      </c>
      <c r="J638" s="84" t="b">
        <v>0</v>
      </c>
      <c r="K638" s="84" t="b">
        <v>0</v>
      </c>
      <c r="L638" s="84" t="b">
        <v>0</v>
      </c>
    </row>
    <row r="639" spans="1:12" ht="15">
      <c r="A639" s="84" t="s">
        <v>2718</v>
      </c>
      <c r="B639" s="84" t="s">
        <v>2550</v>
      </c>
      <c r="C639" s="84">
        <v>2</v>
      </c>
      <c r="D639" s="122">
        <v>0.005081074014991018</v>
      </c>
      <c r="E639" s="122">
        <v>2.0881360887005513</v>
      </c>
      <c r="F639" s="84" t="s">
        <v>1882</v>
      </c>
      <c r="G639" s="84" t="b">
        <v>0</v>
      </c>
      <c r="H639" s="84" t="b">
        <v>0</v>
      </c>
      <c r="I639" s="84" t="b">
        <v>0</v>
      </c>
      <c r="J639" s="84" t="b">
        <v>0</v>
      </c>
      <c r="K639" s="84" t="b">
        <v>0</v>
      </c>
      <c r="L639" s="84" t="b">
        <v>0</v>
      </c>
    </row>
    <row r="640" spans="1:12" ht="15">
      <c r="A640" s="84" t="s">
        <v>2805</v>
      </c>
      <c r="B640" s="84" t="s">
        <v>637</v>
      </c>
      <c r="C640" s="84">
        <v>2</v>
      </c>
      <c r="D640" s="122">
        <v>0.005081074014991018</v>
      </c>
      <c r="E640" s="122">
        <v>1.2130748253088512</v>
      </c>
      <c r="F640" s="84" t="s">
        <v>1882</v>
      </c>
      <c r="G640" s="84" t="b">
        <v>0</v>
      </c>
      <c r="H640" s="84" t="b">
        <v>0</v>
      </c>
      <c r="I640" s="84" t="b">
        <v>0</v>
      </c>
      <c r="J640" s="84" t="b">
        <v>0</v>
      </c>
      <c r="K640" s="84" t="b">
        <v>0</v>
      </c>
      <c r="L640" s="84" t="b">
        <v>0</v>
      </c>
    </row>
    <row r="641" spans="1:12" ht="15">
      <c r="A641" s="84" t="s">
        <v>2049</v>
      </c>
      <c r="B641" s="84" t="s">
        <v>2051</v>
      </c>
      <c r="C641" s="84">
        <v>2</v>
      </c>
      <c r="D641" s="122">
        <v>0.005081074014991018</v>
      </c>
      <c r="E641" s="122">
        <v>1.1338935792612264</v>
      </c>
      <c r="F641" s="84" t="s">
        <v>1882</v>
      </c>
      <c r="G641" s="84" t="b">
        <v>0</v>
      </c>
      <c r="H641" s="84" t="b">
        <v>0</v>
      </c>
      <c r="I641" s="84" t="b">
        <v>0</v>
      </c>
      <c r="J641" s="84" t="b">
        <v>0</v>
      </c>
      <c r="K641" s="84" t="b">
        <v>0</v>
      </c>
      <c r="L641" s="84" t="b">
        <v>0</v>
      </c>
    </row>
    <row r="642" spans="1:12" ht="15">
      <c r="A642" s="84" t="s">
        <v>268</v>
      </c>
      <c r="B642" s="84" t="s">
        <v>1977</v>
      </c>
      <c r="C642" s="84">
        <v>2</v>
      </c>
      <c r="D642" s="122">
        <v>0.005081074014991018</v>
      </c>
      <c r="E642" s="122">
        <v>0.870652144486645</v>
      </c>
      <c r="F642" s="84" t="s">
        <v>1882</v>
      </c>
      <c r="G642" s="84" t="b">
        <v>0</v>
      </c>
      <c r="H642" s="84" t="b">
        <v>0</v>
      </c>
      <c r="I642" s="84" t="b">
        <v>0</v>
      </c>
      <c r="J642" s="84" t="b">
        <v>1</v>
      </c>
      <c r="K642" s="84" t="b">
        <v>0</v>
      </c>
      <c r="L642" s="84" t="b">
        <v>0</v>
      </c>
    </row>
    <row r="643" spans="1:12" ht="15">
      <c r="A643" s="84" t="s">
        <v>645</v>
      </c>
      <c r="B643" s="84" t="s">
        <v>2654</v>
      </c>
      <c r="C643" s="84">
        <v>2</v>
      </c>
      <c r="D643" s="122">
        <v>0.005081074014991018</v>
      </c>
      <c r="E643" s="122">
        <v>1.845098040014257</v>
      </c>
      <c r="F643" s="84" t="s">
        <v>1882</v>
      </c>
      <c r="G643" s="84" t="b">
        <v>0</v>
      </c>
      <c r="H643" s="84" t="b">
        <v>0</v>
      </c>
      <c r="I643" s="84" t="b">
        <v>0</v>
      </c>
      <c r="J643" s="84" t="b">
        <v>0</v>
      </c>
      <c r="K643" s="84" t="b">
        <v>0</v>
      </c>
      <c r="L643" s="84" t="b">
        <v>0</v>
      </c>
    </row>
    <row r="644" spans="1:12" ht="15">
      <c r="A644" s="84" t="s">
        <v>268</v>
      </c>
      <c r="B644" s="84" t="s">
        <v>2052</v>
      </c>
      <c r="C644" s="84">
        <v>2</v>
      </c>
      <c r="D644" s="122">
        <v>0.005081074014991018</v>
      </c>
      <c r="E644" s="122">
        <v>1.0467434035423262</v>
      </c>
      <c r="F644" s="84" t="s">
        <v>1882</v>
      </c>
      <c r="G644" s="84" t="b">
        <v>0</v>
      </c>
      <c r="H644" s="84" t="b">
        <v>0</v>
      </c>
      <c r="I644" s="84" t="b">
        <v>0</v>
      </c>
      <c r="J644" s="84" t="b">
        <v>0</v>
      </c>
      <c r="K644" s="84" t="b">
        <v>0</v>
      </c>
      <c r="L644" s="84" t="b">
        <v>0</v>
      </c>
    </row>
    <row r="645" spans="1:12" ht="15">
      <c r="A645" s="84" t="s">
        <v>268</v>
      </c>
      <c r="B645" s="84" t="s">
        <v>2614</v>
      </c>
      <c r="C645" s="84">
        <v>2</v>
      </c>
      <c r="D645" s="122">
        <v>0.005081074014991018</v>
      </c>
      <c r="E645" s="122">
        <v>1.3477733992063075</v>
      </c>
      <c r="F645" s="84" t="s">
        <v>1882</v>
      </c>
      <c r="G645" s="84" t="b">
        <v>0</v>
      </c>
      <c r="H645" s="84" t="b">
        <v>0</v>
      </c>
      <c r="I645" s="84" t="b">
        <v>0</v>
      </c>
      <c r="J645" s="84" t="b">
        <v>0</v>
      </c>
      <c r="K645" s="84" t="b">
        <v>0</v>
      </c>
      <c r="L645" s="84" t="b">
        <v>0</v>
      </c>
    </row>
    <row r="646" spans="1:12" ht="15">
      <c r="A646" s="84" t="s">
        <v>268</v>
      </c>
      <c r="B646" s="84" t="s">
        <v>2476</v>
      </c>
      <c r="C646" s="84">
        <v>2</v>
      </c>
      <c r="D646" s="122">
        <v>0.005081074014991018</v>
      </c>
      <c r="E646" s="122">
        <v>1.3477733992063075</v>
      </c>
      <c r="F646" s="84" t="s">
        <v>1882</v>
      </c>
      <c r="G646" s="84" t="b">
        <v>0</v>
      </c>
      <c r="H646" s="84" t="b">
        <v>0</v>
      </c>
      <c r="I646" s="84" t="b">
        <v>0</v>
      </c>
      <c r="J646" s="84" t="b">
        <v>0</v>
      </c>
      <c r="K646" s="84" t="b">
        <v>0</v>
      </c>
      <c r="L646" s="84" t="b">
        <v>0</v>
      </c>
    </row>
    <row r="647" spans="1:12" ht="15">
      <c r="A647" s="84" t="s">
        <v>1971</v>
      </c>
      <c r="B647" s="84" t="s">
        <v>2713</v>
      </c>
      <c r="C647" s="84">
        <v>2</v>
      </c>
      <c r="D647" s="122">
        <v>0.005081074014991018</v>
      </c>
      <c r="E647" s="122">
        <v>2.3891660843645326</v>
      </c>
      <c r="F647" s="84" t="s">
        <v>1882</v>
      </c>
      <c r="G647" s="84" t="b">
        <v>0</v>
      </c>
      <c r="H647" s="84" t="b">
        <v>0</v>
      </c>
      <c r="I647" s="84" t="b">
        <v>0</v>
      </c>
      <c r="J647" s="84" t="b">
        <v>0</v>
      </c>
      <c r="K647" s="84" t="b">
        <v>0</v>
      </c>
      <c r="L647" s="84" t="b">
        <v>0</v>
      </c>
    </row>
    <row r="648" spans="1:12" ht="15">
      <c r="A648" s="84" t="s">
        <v>630</v>
      </c>
      <c r="B648" s="84" t="s">
        <v>637</v>
      </c>
      <c r="C648" s="84">
        <v>13</v>
      </c>
      <c r="D648" s="122">
        <v>0.007354120588894218</v>
      </c>
      <c r="E648" s="122">
        <v>1.23850427724981</v>
      </c>
      <c r="F648" s="84" t="s">
        <v>1883</v>
      </c>
      <c r="G648" s="84" t="b">
        <v>0</v>
      </c>
      <c r="H648" s="84" t="b">
        <v>0</v>
      </c>
      <c r="I648" s="84" t="b">
        <v>0</v>
      </c>
      <c r="J648" s="84" t="b">
        <v>0</v>
      </c>
      <c r="K648" s="84" t="b">
        <v>0</v>
      </c>
      <c r="L648" s="84" t="b">
        <v>0</v>
      </c>
    </row>
    <row r="649" spans="1:12" ht="15">
      <c r="A649" s="84" t="s">
        <v>2056</v>
      </c>
      <c r="B649" s="84" t="s">
        <v>2060</v>
      </c>
      <c r="C649" s="84">
        <v>11</v>
      </c>
      <c r="D649" s="122">
        <v>0.007216562176832465</v>
      </c>
      <c r="E649" s="122">
        <v>1.65377984825433</v>
      </c>
      <c r="F649" s="84" t="s">
        <v>1883</v>
      </c>
      <c r="G649" s="84" t="b">
        <v>0</v>
      </c>
      <c r="H649" s="84" t="b">
        <v>0</v>
      </c>
      <c r="I649" s="84" t="b">
        <v>0</v>
      </c>
      <c r="J649" s="84" t="b">
        <v>0</v>
      </c>
      <c r="K649" s="84" t="b">
        <v>0</v>
      </c>
      <c r="L649" s="84" t="b">
        <v>0</v>
      </c>
    </row>
    <row r="650" spans="1:12" ht="15">
      <c r="A650" s="84" t="s">
        <v>630</v>
      </c>
      <c r="B650" s="84" t="s">
        <v>2056</v>
      </c>
      <c r="C650" s="84">
        <v>9</v>
      </c>
      <c r="D650" s="122">
        <v>0.006881236527582853</v>
      </c>
      <c r="E650" s="122">
        <v>1.2100823490216173</v>
      </c>
      <c r="F650" s="84" t="s">
        <v>1883</v>
      </c>
      <c r="G650" s="84" t="b">
        <v>0</v>
      </c>
      <c r="H650" s="84" t="b">
        <v>0</v>
      </c>
      <c r="I650" s="84" t="b">
        <v>0</v>
      </c>
      <c r="J650" s="84" t="b">
        <v>0</v>
      </c>
      <c r="K650" s="84" t="b">
        <v>0</v>
      </c>
      <c r="L650" s="84" t="b">
        <v>0</v>
      </c>
    </row>
    <row r="651" spans="1:12" ht="15">
      <c r="A651" s="84" t="s">
        <v>2054</v>
      </c>
      <c r="B651" s="84" t="s">
        <v>2464</v>
      </c>
      <c r="C651" s="84">
        <v>7</v>
      </c>
      <c r="D651" s="122">
        <v>0.006303519039064965</v>
      </c>
      <c r="E651" s="122">
        <v>1.3143534616760428</v>
      </c>
      <c r="F651" s="84" t="s">
        <v>1883</v>
      </c>
      <c r="G651" s="84" t="b">
        <v>0</v>
      </c>
      <c r="H651" s="84" t="b">
        <v>0</v>
      </c>
      <c r="I651" s="84" t="b">
        <v>0</v>
      </c>
      <c r="J651" s="84" t="b">
        <v>0</v>
      </c>
      <c r="K651" s="84" t="b">
        <v>0</v>
      </c>
      <c r="L651" s="84" t="b">
        <v>0</v>
      </c>
    </row>
    <row r="652" spans="1:12" ht="15">
      <c r="A652" s="84" t="s">
        <v>2489</v>
      </c>
      <c r="B652" s="84" t="s">
        <v>2490</v>
      </c>
      <c r="C652" s="84">
        <v>6</v>
      </c>
      <c r="D652" s="122">
        <v>0.005903241397384942</v>
      </c>
      <c r="E652" s="122">
        <v>2.1060775192489603</v>
      </c>
      <c r="F652" s="84" t="s">
        <v>1883</v>
      </c>
      <c r="G652" s="84" t="b">
        <v>0</v>
      </c>
      <c r="H652" s="84" t="b">
        <v>0</v>
      </c>
      <c r="I652" s="84" t="b">
        <v>0</v>
      </c>
      <c r="J652" s="84" t="b">
        <v>0</v>
      </c>
      <c r="K652" s="84" t="b">
        <v>0</v>
      </c>
      <c r="L652" s="84" t="b">
        <v>0</v>
      </c>
    </row>
    <row r="653" spans="1:12" ht="15">
      <c r="A653" s="84" t="s">
        <v>2506</v>
      </c>
      <c r="B653" s="84" t="s">
        <v>2478</v>
      </c>
      <c r="C653" s="84">
        <v>5</v>
      </c>
      <c r="D653" s="122">
        <v>0.0054124017417869</v>
      </c>
      <c r="E653" s="122">
        <v>1.9811387826406603</v>
      </c>
      <c r="F653" s="84" t="s">
        <v>1883</v>
      </c>
      <c r="G653" s="84" t="b">
        <v>0</v>
      </c>
      <c r="H653" s="84" t="b">
        <v>0</v>
      </c>
      <c r="I653" s="84" t="b">
        <v>0</v>
      </c>
      <c r="J653" s="84" t="b">
        <v>0</v>
      </c>
      <c r="K653" s="84" t="b">
        <v>0</v>
      </c>
      <c r="L653" s="84" t="b">
        <v>0</v>
      </c>
    </row>
    <row r="654" spans="1:12" ht="15">
      <c r="A654" s="84" t="s">
        <v>2482</v>
      </c>
      <c r="B654" s="84" t="s">
        <v>2467</v>
      </c>
      <c r="C654" s="84">
        <v>5</v>
      </c>
      <c r="D654" s="122">
        <v>0.0054124017417869</v>
      </c>
      <c r="E654" s="122">
        <v>1.8050475235849792</v>
      </c>
      <c r="F654" s="84" t="s">
        <v>1883</v>
      </c>
      <c r="G654" s="84" t="b">
        <v>0</v>
      </c>
      <c r="H654" s="84" t="b">
        <v>0</v>
      </c>
      <c r="I654" s="84" t="b">
        <v>0</v>
      </c>
      <c r="J654" s="84" t="b">
        <v>0</v>
      </c>
      <c r="K654" s="84" t="b">
        <v>0</v>
      </c>
      <c r="L654" s="84" t="b">
        <v>0</v>
      </c>
    </row>
    <row r="655" spans="1:12" ht="15">
      <c r="A655" s="84" t="s">
        <v>2467</v>
      </c>
      <c r="B655" s="84" t="s">
        <v>2059</v>
      </c>
      <c r="C655" s="84">
        <v>5</v>
      </c>
      <c r="D655" s="122">
        <v>0.0054124017417869</v>
      </c>
      <c r="E655" s="122">
        <v>1.469255421661786</v>
      </c>
      <c r="F655" s="84" t="s">
        <v>1883</v>
      </c>
      <c r="G655" s="84" t="b">
        <v>0</v>
      </c>
      <c r="H655" s="84" t="b">
        <v>0</v>
      </c>
      <c r="I655" s="84" t="b">
        <v>0</v>
      </c>
      <c r="J655" s="84" t="b">
        <v>0</v>
      </c>
      <c r="K655" s="84" t="b">
        <v>0</v>
      </c>
      <c r="L655" s="84" t="b">
        <v>0</v>
      </c>
    </row>
    <row r="656" spans="1:12" ht="15">
      <c r="A656" s="84" t="s">
        <v>2464</v>
      </c>
      <c r="B656" s="84" t="s">
        <v>256</v>
      </c>
      <c r="C656" s="84">
        <v>5</v>
      </c>
      <c r="D656" s="122">
        <v>0.0054124017417869</v>
      </c>
      <c r="E656" s="122">
        <v>1.4071075149129415</v>
      </c>
      <c r="F656" s="84" t="s">
        <v>1883</v>
      </c>
      <c r="G656" s="84" t="b">
        <v>0</v>
      </c>
      <c r="H656" s="84" t="b">
        <v>0</v>
      </c>
      <c r="I656" s="84" t="b">
        <v>0</v>
      </c>
      <c r="J656" s="84" t="b">
        <v>0</v>
      </c>
      <c r="K656" s="84" t="b">
        <v>0</v>
      </c>
      <c r="L656" s="84" t="b">
        <v>0</v>
      </c>
    </row>
    <row r="657" spans="1:12" ht="15">
      <c r="A657" s="84" t="s">
        <v>2544</v>
      </c>
      <c r="B657" s="84" t="s">
        <v>2054</v>
      </c>
      <c r="C657" s="84">
        <v>4</v>
      </c>
      <c r="D657" s="122">
        <v>0.004812661184254209</v>
      </c>
      <c r="E657" s="122">
        <v>1.469255421661786</v>
      </c>
      <c r="F657" s="84" t="s">
        <v>1883</v>
      </c>
      <c r="G657" s="84" t="b">
        <v>0</v>
      </c>
      <c r="H657" s="84" t="b">
        <v>0</v>
      </c>
      <c r="I657" s="84" t="b">
        <v>0</v>
      </c>
      <c r="J657" s="84" t="b">
        <v>0</v>
      </c>
      <c r="K657" s="84" t="b">
        <v>0</v>
      </c>
      <c r="L657" s="84" t="b">
        <v>0</v>
      </c>
    </row>
    <row r="658" spans="1:12" ht="15">
      <c r="A658" s="84" t="s">
        <v>2058</v>
      </c>
      <c r="B658" s="84" t="s">
        <v>2494</v>
      </c>
      <c r="C658" s="84">
        <v>4</v>
      </c>
      <c r="D658" s="122">
        <v>0.004812661184254209</v>
      </c>
      <c r="E658" s="122">
        <v>1.7702854173257672</v>
      </c>
      <c r="F658" s="84" t="s">
        <v>1883</v>
      </c>
      <c r="G658" s="84" t="b">
        <v>0</v>
      </c>
      <c r="H658" s="84" t="b">
        <v>0</v>
      </c>
      <c r="I658" s="84" t="b">
        <v>0</v>
      </c>
      <c r="J658" s="84" t="b">
        <v>0</v>
      </c>
      <c r="K658" s="84" t="b">
        <v>0</v>
      </c>
      <c r="L658" s="84" t="b">
        <v>0</v>
      </c>
    </row>
    <row r="659" spans="1:12" ht="15">
      <c r="A659" s="84" t="s">
        <v>2494</v>
      </c>
      <c r="B659" s="84" t="s">
        <v>2481</v>
      </c>
      <c r="C659" s="84">
        <v>4</v>
      </c>
      <c r="D659" s="122">
        <v>0.004812661184254209</v>
      </c>
      <c r="E659" s="122">
        <v>2.185258765296585</v>
      </c>
      <c r="F659" s="84" t="s">
        <v>1883</v>
      </c>
      <c r="G659" s="84" t="b">
        <v>0</v>
      </c>
      <c r="H659" s="84" t="b">
        <v>0</v>
      </c>
      <c r="I659" s="84" t="b">
        <v>0</v>
      </c>
      <c r="J659" s="84" t="b">
        <v>0</v>
      </c>
      <c r="K659" s="84" t="b">
        <v>0</v>
      </c>
      <c r="L659" s="84" t="b">
        <v>0</v>
      </c>
    </row>
    <row r="660" spans="1:12" ht="15">
      <c r="A660" s="84" t="s">
        <v>2481</v>
      </c>
      <c r="B660" s="84" t="s">
        <v>2536</v>
      </c>
      <c r="C660" s="84">
        <v>4</v>
      </c>
      <c r="D660" s="122">
        <v>0.004812661184254209</v>
      </c>
      <c r="E660" s="122">
        <v>2.185258765296585</v>
      </c>
      <c r="F660" s="84" t="s">
        <v>1883</v>
      </c>
      <c r="G660" s="84" t="b">
        <v>0</v>
      </c>
      <c r="H660" s="84" t="b">
        <v>0</v>
      </c>
      <c r="I660" s="84" t="b">
        <v>0</v>
      </c>
      <c r="J660" s="84" t="b">
        <v>0</v>
      </c>
      <c r="K660" s="84" t="b">
        <v>0</v>
      </c>
      <c r="L660" s="84" t="b">
        <v>0</v>
      </c>
    </row>
    <row r="661" spans="1:12" ht="15">
      <c r="A661" s="84" t="s">
        <v>2536</v>
      </c>
      <c r="B661" s="84" t="s">
        <v>2537</v>
      </c>
      <c r="C661" s="84">
        <v>4</v>
      </c>
      <c r="D661" s="122">
        <v>0.004812661184254209</v>
      </c>
      <c r="E661" s="122">
        <v>2.2821687783046416</v>
      </c>
      <c r="F661" s="84" t="s">
        <v>1883</v>
      </c>
      <c r="G661" s="84" t="b">
        <v>0</v>
      </c>
      <c r="H661" s="84" t="b">
        <v>0</v>
      </c>
      <c r="I661" s="84" t="b">
        <v>0</v>
      </c>
      <c r="J661" s="84" t="b">
        <v>0</v>
      </c>
      <c r="K661" s="84" t="b">
        <v>0</v>
      </c>
      <c r="L661" s="84" t="b">
        <v>0</v>
      </c>
    </row>
    <row r="662" spans="1:12" ht="15">
      <c r="A662" s="84" t="s">
        <v>2537</v>
      </c>
      <c r="B662" s="84" t="s">
        <v>2059</v>
      </c>
      <c r="C662" s="84">
        <v>4</v>
      </c>
      <c r="D662" s="122">
        <v>0.004812661184254209</v>
      </c>
      <c r="E662" s="122">
        <v>1.7702854173257672</v>
      </c>
      <c r="F662" s="84" t="s">
        <v>1883</v>
      </c>
      <c r="G662" s="84" t="b">
        <v>0</v>
      </c>
      <c r="H662" s="84" t="b">
        <v>0</v>
      </c>
      <c r="I662" s="84" t="b">
        <v>0</v>
      </c>
      <c r="J662" s="84" t="b">
        <v>0</v>
      </c>
      <c r="K662" s="84" t="b">
        <v>0</v>
      </c>
      <c r="L662" s="84" t="b">
        <v>0</v>
      </c>
    </row>
    <row r="663" spans="1:12" ht="15">
      <c r="A663" s="84" t="s">
        <v>2059</v>
      </c>
      <c r="B663" s="84" t="s">
        <v>2057</v>
      </c>
      <c r="C663" s="84">
        <v>4</v>
      </c>
      <c r="D663" s="122">
        <v>0.004812661184254209</v>
      </c>
      <c r="E663" s="122">
        <v>1.1682254259978047</v>
      </c>
      <c r="F663" s="84" t="s">
        <v>1883</v>
      </c>
      <c r="G663" s="84" t="b">
        <v>0</v>
      </c>
      <c r="H663" s="84" t="b">
        <v>0</v>
      </c>
      <c r="I663" s="84" t="b">
        <v>0</v>
      </c>
      <c r="J663" s="84" t="b">
        <v>0</v>
      </c>
      <c r="K663" s="84" t="b">
        <v>0</v>
      </c>
      <c r="L663" s="84" t="b">
        <v>0</v>
      </c>
    </row>
    <row r="664" spans="1:12" ht="15">
      <c r="A664" s="84" t="s">
        <v>2057</v>
      </c>
      <c r="B664" s="84" t="s">
        <v>2538</v>
      </c>
      <c r="C664" s="84">
        <v>4</v>
      </c>
      <c r="D664" s="122">
        <v>0.004812661184254209</v>
      </c>
      <c r="E664" s="122">
        <v>1.7081375105769228</v>
      </c>
      <c r="F664" s="84" t="s">
        <v>1883</v>
      </c>
      <c r="G664" s="84" t="b">
        <v>0</v>
      </c>
      <c r="H664" s="84" t="b">
        <v>0</v>
      </c>
      <c r="I664" s="84" t="b">
        <v>0</v>
      </c>
      <c r="J664" s="84" t="b">
        <v>0</v>
      </c>
      <c r="K664" s="84" t="b">
        <v>0</v>
      </c>
      <c r="L664" s="84" t="b">
        <v>0</v>
      </c>
    </row>
    <row r="665" spans="1:12" ht="15">
      <c r="A665" s="84" t="s">
        <v>2538</v>
      </c>
      <c r="B665" s="84" t="s">
        <v>2054</v>
      </c>
      <c r="C665" s="84">
        <v>4</v>
      </c>
      <c r="D665" s="122">
        <v>0.004812661184254209</v>
      </c>
      <c r="E665" s="122">
        <v>1.469255421661786</v>
      </c>
      <c r="F665" s="84" t="s">
        <v>1883</v>
      </c>
      <c r="G665" s="84" t="b">
        <v>0</v>
      </c>
      <c r="H665" s="84" t="b">
        <v>0</v>
      </c>
      <c r="I665" s="84" t="b">
        <v>0</v>
      </c>
      <c r="J665" s="84" t="b">
        <v>0</v>
      </c>
      <c r="K665" s="84" t="b">
        <v>0</v>
      </c>
      <c r="L665" s="84" t="b">
        <v>0</v>
      </c>
    </row>
    <row r="666" spans="1:12" ht="15">
      <c r="A666" s="84" t="s">
        <v>2054</v>
      </c>
      <c r="B666" s="84" t="s">
        <v>630</v>
      </c>
      <c r="C666" s="84">
        <v>4</v>
      </c>
      <c r="D666" s="122">
        <v>0.004812661184254209</v>
      </c>
      <c r="E666" s="122">
        <v>0.6911041712781424</v>
      </c>
      <c r="F666" s="84" t="s">
        <v>1883</v>
      </c>
      <c r="G666" s="84" t="b">
        <v>0</v>
      </c>
      <c r="H666" s="84" t="b">
        <v>0</v>
      </c>
      <c r="I666" s="84" t="b">
        <v>0</v>
      </c>
      <c r="J666" s="84" t="b">
        <v>0</v>
      </c>
      <c r="K666" s="84" t="b">
        <v>0</v>
      </c>
      <c r="L666" s="84" t="b">
        <v>0</v>
      </c>
    </row>
    <row r="667" spans="1:12" ht="15">
      <c r="A667" s="84" t="s">
        <v>2060</v>
      </c>
      <c r="B667" s="84" t="s">
        <v>2539</v>
      </c>
      <c r="C667" s="84">
        <v>4</v>
      </c>
      <c r="D667" s="122">
        <v>0.004812661184254209</v>
      </c>
      <c r="E667" s="122">
        <v>1.8428360844743787</v>
      </c>
      <c r="F667" s="84" t="s">
        <v>1883</v>
      </c>
      <c r="G667" s="84" t="b">
        <v>0</v>
      </c>
      <c r="H667" s="84" t="b">
        <v>0</v>
      </c>
      <c r="I667" s="84" t="b">
        <v>0</v>
      </c>
      <c r="J667" s="84" t="b">
        <v>0</v>
      </c>
      <c r="K667" s="84" t="b">
        <v>0</v>
      </c>
      <c r="L667" s="84" t="b">
        <v>0</v>
      </c>
    </row>
    <row r="668" spans="1:12" ht="15">
      <c r="A668" s="84" t="s">
        <v>2539</v>
      </c>
      <c r="B668" s="84" t="s">
        <v>2482</v>
      </c>
      <c r="C668" s="84">
        <v>4</v>
      </c>
      <c r="D668" s="122">
        <v>0.004812661184254209</v>
      </c>
      <c r="E668" s="122">
        <v>2.1060775192489603</v>
      </c>
      <c r="F668" s="84" t="s">
        <v>1883</v>
      </c>
      <c r="G668" s="84" t="b">
        <v>0</v>
      </c>
      <c r="H668" s="84" t="b">
        <v>0</v>
      </c>
      <c r="I668" s="84" t="b">
        <v>0</v>
      </c>
      <c r="J668" s="84" t="b">
        <v>0</v>
      </c>
      <c r="K668" s="84" t="b">
        <v>0</v>
      </c>
      <c r="L668" s="84" t="b">
        <v>0</v>
      </c>
    </row>
    <row r="669" spans="1:12" ht="15">
      <c r="A669" s="84" t="s">
        <v>2059</v>
      </c>
      <c r="B669" s="84" t="s">
        <v>2540</v>
      </c>
      <c r="C669" s="84">
        <v>4</v>
      </c>
      <c r="D669" s="122">
        <v>0.004812661184254209</v>
      </c>
      <c r="E669" s="122">
        <v>1.7702854173257672</v>
      </c>
      <c r="F669" s="84" t="s">
        <v>1883</v>
      </c>
      <c r="G669" s="84" t="b">
        <v>0</v>
      </c>
      <c r="H669" s="84" t="b">
        <v>0</v>
      </c>
      <c r="I669" s="84" t="b">
        <v>0</v>
      </c>
      <c r="J669" s="84" t="b">
        <v>0</v>
      </c>
      <c r="K669" s="84" t="b">
        <v>0</v>
      </c>
      <c r="L669" s="84" t="b">
        <v>0</v>
      </c>
    </row>
    <row r="670" spans="1:12" ht="15">
      <c r="A670" s="84" t="s">
        <v>2054</v>
      </c>
      <c r="B670" s="84" t="s">
        <v>2509</v>
      </c>
      <c r="C670" s="84">
        <v>4</v>
      </c>
      <c r="D670" s="122">
        <v>0.00631218793725038</v>
      </c>
      <c r="E670" s="122">
        <v>1.3723454086537294</v>
      </c>
      <c r="F670" s="84" t="s">
        <v>1883</v>
      </c>
      <c r="G670" s="84" t="b">
        <v>0</v>
      </c>
      <c r="H670" s="84" t="b">
        <v>0</v>
      </c>
      <c r="I670" s="84" t="b">
        <v>0</v>
      </c>
      <c r="J670" s="84" t="b">
        <v>0</v>
      </c>
      <c r="K670" s="84" t="b">
        <v>0</v>
      </c>
      <c r="L670" s="84" t="b">
        <v>0</v>
      </c>
    </row>
    <row r="671" spans="1:12" ht="15">
      <c r="A671" s="84" t="s">
        <v>2058</v>
      </c>
      <c r="B671" s="84" t="s">
        <v>2485</v>
      </c>
      <c r="C671" s="84">
        <v>4</v>
      </c>
      <c r="D671" s="122">
        <v>0.004812661184254209</v>
      </c>
      <c r="E671" s="122">
        <v>1.6733754043177107</v>
      </c>
      <c r="F671" s="84" t="s">
        <v>1883</v>
      </c>
      <c r="G671" s="84" t="b">
        <v>0</v>
      </c>
      <c r="H671" s="84" t="b">
        <v>0</v>
      </c>
      <c r="I671" s="84" t="b">
        <v>0</v>
      </c>
      <c r="J671" s="84" t="b">
        <v>0</v>
      </c>
      <c r="K671" s="84" t="b">
        <v>0</v>
      </c>
      <c r="L671" s="84" t="b">
        <v>0</v>
      </c>
    </row>
    <row r="672" spans="1:12" ht="15">
      <c r="A672" s="84" t="s">
        <v>2485</v>
      </c>
      <c r="B672" s="84" t="s">
        <v>2529</v>
      </c>
      <c r="C672" s="84">
        <v>4</v>
      </c>
      <c r="D672" s="122">
        <v>0.004812661184254209</v>
      </c>
      <c r="E672" s="122">
        <v>2.1060775192489603</v>
      </c>
      <c r="F672" s="84" t="s">
        <v>1883</v>
      </c>
      <c r="G672" s="84" t="b">
        <v>0</v>
      </c>
      <c r="H672" s="84" t="b">
        <v>0</v>
      </c>
      <c r="I672" s="84" t="b">
        <v>0</v>
      </c>
      <c r="J672" s="84" t="b">
        <v>0</v>
      </c>
      <c r="K672" s="84" t="b">
        <v>0</v>
      </c>
      <c r="L672" s="84" t="b">
        <v>0</v>
      </c>
    </row>
    <row r="673" spans="1:12" ht="15">
      <c r="A673" s="84" t="s">
        <v>2529</v>
      </c>
      <c r="B673" s="84" t="s">
        <v>630</v>
      </c>
      <c r="C673" s="84">
        <v>4</v>
      </c>
      <c r="D673" s="122">
        <v>0.004812661184254209</v>
      </c>
      <c r="E673" s="122">
        <v>1.504017527920998</v>
      </c>
      <c r="F673" s="84" t="s">
        <v>1883</v>
      </c>
      <c r="G673" s="84" t="b">
        <v>0</v>
      </c>
      <c r="H673" s="84" t="b">
        <v>0</v>
      </c>
      <c r="I673" s="84" t="b">
        <v>0</v>
      </c>
      <c r="J673" s="84" t="b">
        <v>0</v>
      </c>
      <c r="K673" s="84" t="b">
        <v>0</v>
      </c>
      <c r="L673" s="84" t="b">
        <v>0</v>
      </c>
    </row>
    <row r="674" spans="1:12" ht="15">
      <c r="A674" s="84" t="s">
        <v>637</v>
      </c>
      <c r="B674" s="84" t="s">
        <v>2530</v>
      </c>
      <c r="C674" s="84">
        <v>4</v>
      </c>
      <c r="D674" s="122">
        <v>0.004812661184254209</v>
      </c>
      <c r="E674" s="122">
        <v>1.738100733954366</v>
      </c>
      <c r="F674" s="84" t="s">
        <v>1883</v>
      </c>
      <c r="G674" s="84" t="b">
        <v>0</v>
      </c>
      <c r="H674" s="84" t="b">
        <v>0</v>
      </c>
      <c r="I674" s="84" t="b">
        <v>0</v>
      </c>
      <c r="J674" s="84" t="b">
        <v>0</v>
      </c>
      <c r="K674" s="84" t="b">
        <v>0</v>
      </c>
      <c r="L674" s="84" t="b">
        <v>0</v>
      </c>
    </row>
    <row r="675" spans="1:12" ht="15">
      <c r="A675" s="84" t="s">
        <v>2530</v>
      </c>
      <c r="B675" s="84" t="s">
        <v>2531</v>
      </c>
      <c r="C675" s="84">
        <v>4</v>
      </c>
      <c r="D675" s="122">
        <v>0.004812661184254209</v>
      </c>
      <c r="E675" s="122">
        <v>2.2821687783046416</v>
      </c>
      <c r="F675" s="84" t="s">
        <v>1883</v>
      </c>
      <c r="G675" s="84" t="b">
        <v>0</v>
      </c>
      <c r="H675" s="84" t="b">
        <v>0</v>
      </c>
      <c r="I675" s="84" t="b">
        <v>0</v>
      </c>
      <c r="J675" s="84" t="b">
        <v>0</v>
      </c>
      <c r="K675" s="84" t="b">
        <v>0</v>
      </c>
      <c r="L675" s="84" t="b">
        <v>0</v>
      </c>
    </row>
    <row r="676" spans="1:12" ht="15">
      <c r="A676" s="84" t="s">
        <v>2531</v>
      </c>
      <c r="B676" s="84" t="s">
        <v>2473</v>
      </c>
      <c r="C676" s="84">
        <v>4</v>
      </c>
      <c r="D676" s="122">
        <v>0.004812661184254209</v>
      </c>
      <c r="E676" s="122">
        <v>2.039130729618347</v>
      </c>
      <c r="F676" s="84" t="s">
        <v>1883</v>
      </c>
      <c r="G676" s="84" t="b">
        <v>0</v>
      </c>
      <c r="H676" s="84" t="b">
        <v>0</v>
      </c>
      <c r="I676" s="84" t="b">
        <v>0</v>
      </c>
      <c r="J676" s="84" t="b">
        <v>0</v>
      </c>
      <c r="K676" s="84" t="b">
        <v>0</v>
      </c>
      <c r="L676" s="84" t="b">
        <v>0</v>
      </c>
    </row>
    <row r="677" spans="1:12" ht="15">
      <c r="A677" s="84" t="s">
        <v>2473</v>
      </c>
      <c r="B677" s="84" t="s">
        <v>2532</v>
      </c>
      <c r="C677" s="84">
        <v>4</v>
      </c>
      <c r="D677" s="122">
        <v>0.004812661184254209</v>
      </c>
      <c r="E677" s="122">
        <v>2.039130729618347</v>
      </c>
      <c r="F677" s="84" t="s">
        <v>1883</v>
      </c>
      <c r="G677" s="84" t="b">
        <v>0</v>
      </c>
      <c r="H677" s="84" t="b">
        <v>0</v>
      </c>
      <c r="I677" s="84" t="b">
        <v>0</v>
      </c>
      <c r="J677" s="84" t="b">
        <v>0</v>
      </c>
      <c r="K677" s="84" t="b">
        <v>0</v>
      </c>
      <c r="L677" s="84" t="b">
        <v>0</v>
      </c>
    </row>
    <row r="678" spans="1:12" ht="15">
      <c r="A678" s="84" t="s">
        <v>2532</v>
      </c>
      <c r="B678" s="84" t="s">
        <v>2492</v>
      </c>
      <c r="C678" s="84">
        <v>4</v>
      </c>
      <c r="D678" s="122">
        <v>0.004812661184254209</v>
      </c>
      <c r="E678" s="122">
        <v>2.1060775192489603</v>
      </c>
      <c r="F678" s="84" t="s">
        <v>1883</v>
      </c>
      <c r="G678" s="84" t="b">
        <v>0</v>
      </c>
      <c r="H678" s="84" t="b">
        <v>0</v>
      </c>
      <c r="I678" s="84" t="b">
        <v>0</v>
      </c>
      <c r="J678" s="84" t="b">
        <v>0</v>
      </c>
      <c r="K678" s="84" t="b">
        <v>0</v>
      </c>
      <c r="L678" s="84" t="b">
        <v>0</v>
      </c>
    </row>
    <row r="679" spans="1:12" ht="15">
      <c r="A679" s="84" t="s">
        <v>2492</v>
      </c>
      <c r="B679" s="84" t="s">
        <v>2480</v>
      </c>
      <c r="C679" s="84">
        <v>4</v>
      </c>
      <c r="D679" s="122">
        <v>0.004812661184254209</v>
      </c>
      <c r="E679" s="122">
        <v>1.8630394705626658</v>
      </c>
      <c r="F679" s="84" t="s">
        <v>1883</v>
      </c>
      <c r="G679" s="84" t="b">
        <v>0</v>
      </c>
      <c r="H679" s="84" t="b">
        <v>0</v>
      </c>
      <c r="I679" s="84" t="b">
        <v>0</v>
      </c>
      <c r="J679" s="84" t="b">
        <v>0</v>
      </c>
      <c r="K679" s="84" t="b">
        <v>0</v>
      </c>
      <c r="L679" s="84" t="b">
        <v>0</v>
      </c>
    </row>
    <row r="680" spans="1:12" ht="15">
      <c r="A680" s="84" t="s">
        <v>2480</v>
      </c>
      <c r="B680" s="84" t="s">
        <v>2055</v>
      </c>
      <c r="C680" s="84">
        <v>4</v>
      </c>
      <c r="D680" s="122">
        <v>0.004812661184254209</v>
      </c>
      <c r="E680" s="122">
        <v>1.3189714262123902</v>
      </c>
      <c r="F680" s="84" t="s">
        <v>1883</v>
      </c>
      <c r="G680" s="84" t="b">
        <v>0</v>
      </c>
      <c r="H680" s="84" t="b">
        <v>0</v>
      </c>
      <c r="I680" s="84" t="b">
        <v>0</v>
      </c>
      <c r="J680" s="84" t="b">
        <v>0</v>
      </c>
      <c r="K680" s="84" t="b">
        <v>0</v>
      </c>
      <c r="L680" s="84" t="b">
        <v>0</v>
      </c>
    </row>
    <row r="681" spans="1:12" ht="15">
      <c r="A681" s="84" t="s">
        <v>2055</v>
      </c>
      <c r="B681" s="84" t="s">
        <v>2512</v>
      </c>
      <c r="C681" s="84">
        <v>4</v>
      </c>
      <c r="D681" s="122">
        <v>0.004812661184254209</v>
      </c>
      <c r="E681" s="122">
        <v>1.5620094748986846</v>
      </c>
      <c r="F681" s="84" t="s">
        <v>1883</v>
      </c>
      <c r="G681" s="84" t="b">
        <v>0</v>
      </c>
      <c r="H681" s="84" t="b">
        <v>0</v>
      </c>
      <c r="I681" s="84" t="b">
        <v>0</v>
      </c>
      <c r="J681" s="84" t="b">
        <v>0</v>
      </c>
      <c r="K681" s="84" t="b">
        <v>0</v>
      </c>
      <c r="L681" s="84" t="b">
        <v>0</v>
      </c>
    </row>
    <row r="682" spans="1:12" ht="15">
      <c r="A682" s="84" t="s">
        <v>2512</v>
      </c>
      <c r="B682" s="84" t="s">
        <v>2474</v>
      </c>
      <c r="C682" s="84">
        <v>4</v>
      </c>
      <c r="D682" s="122">
        <v>0.004812661184254209</v>
      </c>
      <c r="E682" s="122">
        <v>1.9299862601932791</v>
      </c>
      <c r="F682" s="84" t="s">
        <v>1883</v>
      </c>
      <c r="G682" s="84" t="b">
        <v>0</v>
      </c>
      <c r="H682" s="84" t="b">
        <v>0</v>
      </c>
      <c r="I682" s="84" t="b">
        <v>0</v>
      </c>
      <c r="J682" s="84" t="b">
        <v>0</v>
      </c>
      <c r="K682" s="84" t="b">
        <v>0</v>
      </c>
      <c r="L682" s="84" t="b">
        <v>0</v>
      </c>
    </row>
    <row r="683" spans="1:12" ht="15">
      <c r="A683" s="84" t="s">
        <v>2474</v>
      </c>
      <c r="B683" s="84" t="s">
        <v>2489</v>
      </c>
      <c r="C683" s="84">
        <v>4</v>
      </c>
      <c r="D683" s="122">
        <v>0.004812661184254209</v>
      </c>
      <c r="E683" s="122">
        <v>1.7538950011375978</v>
      </c>
      <c r="F683" s="84" t="s">
        <v>1883</v>
      </c>
      <c r="G683" s="84" t="b">
        <v>0</v>
      </c>
      <c r="H683" s="84" t="b">
        <v>0</v>
      </c>
      <c r="I683" s="84" t="b">
        <v>0</v>
      </c>
      <c r="J683" s="84" t="b">
        <v>0</v>
      </c>
      <c r="K683" s="84" t="b">
        <v>0</v>
      </c>
      <c r="L683" s="84" t="b">
        <v>0</v>
      </c>
    </row>
    <row r="684" spans="1:12" ht="15">
      <c r="A684" s="84" t="s">
        <v>2490</v>
      </c>
      <c r="B684" s="84" t="s">
        <v>2468</v>
      </c>
      <c r="C684" s="84">
        <v>4</v>
      </c>
      <c r="D684" s="122">
        <v>0.004812661184254209</v>
      </c>
      <c r="E684" s="122">
        <v>1.7081375105769228</v>
      </c>
      <c r="F684" s="84" t="s">
        <v>1883</v>
      </c>
      <c r="G684" s="84" t="b">
        <v>0</v>
      </c>
      <c r="H684" s="84" t="b">
        <v>0</v>
      </c>
      <c r="I684" s="84" t="b">
        <v>0</v>
      </c>
      <c r="J684" s="84" t="b">
        <v>0</v>
      </c>
      <c r="K684" s="84" t="b">
        <v>0</v>
      </c>
      <c r="L684" s="84" t="b">
        <v>0</v>
      </c>
    </row>
    <row r="685" spans="1:12" ht="15">
      <c r="A685" s="84" t="s">
        <v>2468</v>
      </c>
      <c r="B685" s="84" t="s">
        <v>256</v>
      </c>
      <c r="C685" s="84">
        <v>4</v>
      </c>
      <c r="D685" s="122">
        <v>0.004812661184254209</v>
      </c>
      <c r="E685" s="122">
        <v>1.310197501904885</v>
      </c>
      <c r="F685" s="84" t="s">
        <v>1883</v>
      </c>
      <c r="G685" s="84" t="b">
        <v>0</v>
      </c>
      <c r="H685" s="84" t="b">
        <v>0</v>
      </c>
      <c r="I685" s="84" t="b">
        <v>0</v>
      </c>
      <c r="J685" s="84" t="b">
        <v>0</v>
      </c>
      <c r="K685" s="84" t="b">
        <v>0</v>
      </c>
      <c r="L685" s="84" t="b">
        <v>0</v>
      </c>
    </row>
    <row r="686" spans="1:12" ht="15">
      <c r="A686" s="84" t="s">
        <v>256</v>
      </c>
      <c r="B686" s="84" t="s">
        <v>2058</v>
      </c>
      <c r="C686" s="84">
        <v>4</v>
      </c>
      <c r="D686" s="122">
        <v>0.004812661184254209</v>
      </c>
      <c r="E686" s="122">
        <v>1.1170729035504234</v>
      </c>
      <c r="F686" s="84" t="s">
        <v>1883</v>
      </c>
      <c r="G686" s="84" t="b">
        <v>0</v>
      </c>
      <c r="H686" s="84" t="b">
        <v>0</v>
      </c>
      <c r="I686" s="84" t="b">
        <v>0</v>
      </c>
      <c r="J686" s="84" t="b">
        <v>0</v>
      </c>
      <c r="K686" s="84" t="b">
        <v>0</v>
      </c>
      <c r="L686" s="84" t="b">
        <v>0</v>
      </c>
    </row>
    <row r="687" spans="1:12" ht="15">
      <c r="A687" s="84" t="s">
        <v>2504</v>
      </c>
      <c r="B687" s="84" t="s">
        <v>2580</v>
      </c>
      <c r="C687" s="84">
        <v>3</v>
      </c>
      <c r="D687" s="122">
        <v>0.004076265763439599</v>
      </c>
      <c r="E687" s="122">
        <v>2.4071075149129415</v>
      </c>
      <c r="F687" s="84" t="s">
        <v>1883</v>
      </c>
      <c r="G687" s="84" t="b">
        <v>0</v>
      </c>
      <c r="H687" s="84" t="b">
        <v>0</v>
      </c>
      <c r="I687" s="84" t="b">
        <v>0</v>
      </c>
      <c r="J687" s="84" t="b">
        <v>0</v>
      </c>
      <c r="K687" s="84" t="b">
        <v>0</v>
      </c>
      <c r="L687" s="84" t="b">
        <v>0</v>
      </c>
    </row>
    <row r="688" spans="1:12" ht="15">
      <c r="A688" s="84" t="s">
        <v>2580</v>
      </c>
      <c r="B688" s="84" t="s">
        <v>2505</v>
      </c>
      <c r="C688" s="84">
        <v>3</v>
      </c>
      <c r="D688" s="122">
        <v>0.004076265763439599</v>
      </c>
      <c r="E688" s="122">
        <v>2.2821687783046416</v>
      </c>
      <c r="F688" s="84" t="s">
        <v>1883</v>
      </c>
      <c r="G688" s="84" t="b">
        <v>0</v>
      </c>
      <c r="H688" s="84" t="b">
        <v>0</v>
      </c>
      <c r="I688" s="84" t="b">
        <v>0</v>
      </c>
      <c r="J688" s="84" t="b">
        <v>0</v>
      </c>
      <c r="K688" s="84" t="b">
        <v>0</v>
      </c>
      <c r="L688" s="84" t="b">
        <v>0</v>
      </c>
    </row>
    <row r="689" spans="1:12" ht="15">
      <c r="A689" s="84" t="s">
        <v>2505</v>
      </c>
      <c r="B689" s="84" t="s">
        <v>2528</v>
      </c>
      <c r="C689" s="84">
        <v>3</v>
      </c>
      <c r="D689" s="122">
        <v>0.004076265763439599</v>
      </c>
      <c r="E689" s="122">
        <v>2.2821687783046416</v>
      </c>
      <c r="F689" s="84" t="s">
        <v>1883</v>
      </c>
      <c r="G689" s="84" t="b">
        <v>0</v>
      </c>
      <c r="H689" s="84" t="b">
        <v>0</v>
      </c>
      <c r="I689" s="84" t="b">
        <v>0</v>
      </c>
      <c r="J689" s="84" t="b">
        <v>0</v>
      </c>
      <c r="K689" s="84" t="b">
        <v>0</v>
      </c>
      <c r="L689" s="84" t="b">
        <v>0</v>
      </c>
    </row>
    <row r="690" spans="1:12" ht="15">
      <c r="A690" s="84" t="s">
        <v>2528</v>
      </c>
      <c r="B690" s="84" t="s">
        <v>2581</v>
      </c>
      <c r="C690" s="84">
        <v>3</v>
      </c>
      <c r="D690" s="122">
        <v>0.004076265763439599</v>
      </c>
      <c r="E690" s="122">
        <v>2.4071075149129415</v>
      </c>
      <c r="F690" s="84" t="s">
        <v>1883</v>
      </c>
      <c r="G690" s="84" t="b">
        <v>0</v>
      </c>
      <c r="H690" s="84" t="b">
        <v>0</v>
      </c>
      <c r="I690" s="84" t="b">
        <v>0</v>
      </c>
      <c r="J690" s="84" t="b">
        <v>0</v>
      </c>
      <c r="K690" s="84" t="b">
        <v>0</v>
      </c>
      <c r="L690" s="84" t="b">
        <v>0</v>
      </c>
    </row>
    <row r="691" spans="1:12" ht="15">
      <c r="A691" s="84" t="s">
        <v>2581</v>
      </c>
      <c r="B691" s="84" t="s">
        <v>2056</v>
      </c>
      <c r="C691" s="84">
        <v>3</v>
      </c>
      <c r="D691" s="122">
        <v>0.004076265763439599</v>
      </c>
      <c r="E691" s="122">
        <v>1.65377984825433</v>
      </c>
      <c r="F691" s="84" t="s">
        <v>1883</v>
      </c>
      <c r="G691" s="84" t="b">
        <v>0</v>
      </c>
      <c r="H691" s="84" t="b">
        <v>0</v>
      </c>
      <c r="I691" s="84" t="b">
        <v>0</v>
      </c>
      <c r="J691" s="84" t="b">
        <v>0</v>
      </c>
      <c r="K691" s="84" t="b">
        <v>0</v>
      </c>
      <c r="L691" s="84" t="b">
        <v>0</v>
      </c>
    </row>
    <row r="692" spans="1:12" ht="15">
      <c r="A692" s="84" t="s">
        <v>2056</v>
      </c>
      <c r="B692" s="84" t="s">
        <v>2011</v>
      </c>
      <c r="C692" s="84">
        <v>3</v>
      </c>
      <c r="D692" s="122">
        <v>0.004076265763439599</v>
      </c>
      <c r="E692" s="122">
        <v>1.65377984825433</v>
      </c>
      <c r="F692" s="84" t="s">
        <v>1883</v>
      </c>
      <c r="G692" s="84" t="b">
        <v>0</v>
      </c>
      <c r="H692" s="84" t="b">
        <v>0</v>
      </c>
      <c r="I692" s="84" t="b">
        <v>0</v>
      </c>
      <c r="J692" s="84" t="b">
        <v>0</v>
      </c>
      <c r="K692" s="84" t="b">
        <v>0</v>
      </c>
      <c r="L692" s="84" t="b">
        <v>0</v>
      </c>
    </row>
    <row r="693" spans="1:12" ht="15">
      <c r="A693" s="84" t="s">
        <v>2011</v>
      </c>
      <c r="B693" s="84" t="s">
        <v>258</v>
      </c>
      <c r="C693" s="84">
        <v>3</v>
      </c>
      <c r="D693" s="122">
        <v>0.004076265763439599</v>
      </c>
      <c r="E693" s="122">
        <v>2.4071075149129415</v>
      </c>
      <c r="F693" s="84" t="s">
        <v>1883</v>
      </c>
      <c r="G693" s="84" t="b">
        <v>0</v>
      </c>
      <c r="H693" s="84" t="b">
        <v>0</v>
      </c>
      <c r="I693" s="84" t="b">
        <v>0</v>
      </c>
      <c r="J693" s="84" t="b">
        <v>0</v>
      </c>
      <c r="K693" s="84" t="b">
        <v>0</v>
      </c>
      <c r="L693" s="84" t="b">
        <v>0</v>
      </c>
    </row>
    <row r="694" spans="1:12" ht="15">
      <c r="A694" s="84" t="s">
        <v>258</v>
      </c>
      <c r="B694" s="84" t="s">
        <v>2582</v>
      </c>
      <c r="C694" s="84">
        <v>3</v>
      </c>
      <c r="D694" s="122">
        <v>0.004076265763439599</v>
      </c>
      <c r="E694" s="122">
        <v>2.4071075149129415</v>
      </c>
      <c r="F694" s="84" t="s">
        <v>1883</v>
      </c>
      <c r="G694" s="84" t="b">
        <v>0</v>
      </c>
      <c r="H694" s="84" t="b">
        <v>0</v>
      </c>
      <c r="I694" s="84" t="b">
        <v>0</v>
      </c>
      <c r="J694" s="84" t="b">
        <v>0</v>
      </c>
      <c r="K694" s="84" t="b">
        <v>0</v>
      </c>
      <c r="L694" s="84" t="b">
        <v>0</v>
      </c>
    </row>
    <row r="695" spans="1:12" ht="15">
      <c r="A695" s="84" t="s">
        <v>2582</v>
      </c>
      <c r="B695" s="84" t="s">
        <v>2470</v>
      </c>
      <c r="C695" s="84">
        <v>3</v>
      </c>
      <c r="D695" s="122">
        <v>0.004076265763439599</v>
      </c>
      <c r="E695" s="122">
        <v>2.4071075149129415</v>
      </c>
      <c r="F695" s="84" t="s">
        <v>1883</v>
      </c>
      <c r="G695" s="84" t="b">
        <v>0</v>
      </c>
      <c r="H695" s="84" t="b">
        <v>0</v>
      </c>
      <c r="I695" s="84" t="b">
        <v>0</v>
      </c>
      <c r="J695" s="84" t="b">
        <v>0</v>
      </c>
      <c r="K695" s="84" t="b">
        <v>0</v>
      </c>
      <c r="L695" s="84" t="b">
        <v>0</v>
      </c>
    </row>
    <row r="696" spans="1:12" ht="15">
      <c r="A696" s="84" t="s">
        <v>2470</v>
      </c>
      <c r="B696" s="84" t="s">
        <v>2583</v>
      </c>
      <c r="C696" s="84">
        <v>3</v>
      </c>
      <c r="D696" s="122">
        <v>0.004076265763439599</v>
      </c>
      <c r="E696" s="122">
        <v>2.4071075149129415</v>
      </c>
      <c r="F696" s="84" t="s">
        <v>1883</v>
      </c>
      <c r="G696" s="84" t="b">
        <v>0</v>
      </c>
      <c r="H696" s="84" t="b">
        <v>0</v>
      </c>
      <c r="I696" s="84" t="b">
        <v>0</v>
      </c>
      <c r="J696" s="84" t="b">
        <v>0</v>
      </c>
      <c r="K696" s="84" t="b">
        <v>0</v>
      </c>
      <c r="L696" s="84" t="b">
        <v>0</v>
      </c>
    </row>
    <row r="697" spans="1:12" ht="15">
      <c r="A697" s="84" t="s">
        <v>2507</v>
      </c>
      <c r="B697" s="84" t="s">
        <v>2465</v>
      </c>
      <c r="C697" s="84">
        <v>3</v>
      </c>
      <c r="D697" s="122">
        <v>0.004076265763439599</v>
      </c>
      <c r="E697" s="122">
        <v>1.9299862601932791</v>
      </c>
      <c r="F697" s="84" t="s">
        <v>1883</v>
      </c>
      <c r="G697" s="84" t="b">
        <v>0</v>
      </c>
      <c r="H697" s="84" t="b">
        <v>1</v>
      </c>
      <c r="I697" s="84" t="b">
        <v>0</v>
      </c>
      <c r="J697" s="84" t="b">
        <v>0</v>
      </c>
      <c r="K697" s="84" t="b">
        <v>0</v>
      </c>
      <c r="L697" s="84" t="b">
        <v>0</v>
      </c>
    </row>
    <row r="698" spans="1:12" ht="15">
      <c r="A698" s="84" t="s">
        <v>2465</v>
      </c>
      <c r="B698" s="84" t="s">
        <v>2491</v>
      </c>
      <c r="C698" s="84">
        <v>3</v>
      </c>
      <c r="D698" s="122">
        <v>0.004076265763439599</v>
      </c>
      <c r="E698" s="122">
        <v>1.9299862601932791</v>
      </c>
      <c r="F698" s="84" t="s">
        <v>1883</v>
      </c>
      <c r="G698" s="84" t="b">
        <v>0</v>
      </c>
      <c r="H698" s="84" t="b">
        <v>0</v>
      </c>
      <c r="I698" s="84" t="b">
        <v>0</v>
      </c>
      <c r="J698" s="84" t="b">
        <v>0</v>
      </c>
      <c r="K698" s="84" t="b">
        <v>0</v>
      </c>
      <c r="L698" s="84" t="b">
        <v>0</v>
      </c>
    </row>
    <row r="699" spans="1:12" ht="15">
      <c r="A699" s="84" t="s">
        <v>637</v>
      </c>
      <c r="B699" s="84" t="s">
        <v>1981</v>
      </c>
      <c r="C699" s="84">
        <v>3</v>
      </c>
      <c r="D699" s="122">
        <v>0.004076265763439599</v>
      </c>
      <c r="E699" s="122">
        <v>1.738100733954366</v>
      </c>
      <c r="F699" s="84" t="s">
        <v>1883</v>
      </c>
      <c r="G699" s="84" t="b">
        <v>0</v>
      </c>
      <c r="H699" s="84" t="b">
        <v>0</v>
      </c>
      <c r="I699" s="84" t="b">
        <v>0</v>
      </c>
      <c r="J699" s="84" t="b">
        <v>0</v>
      </c>
      <c r="K699" s="84" t="b">
        <v>0</v>
      </c>
      <c r="L699" s="84" t="b">
        <v>0</v>
      </c>
    </row>
    <row r="700" spans="1:12" ht="15">
      <c r="A700" s="84" t="s">
        <v>2601</v>
      </c>
      <c r="B700" s="84" t="s">
        <v>1984</v>
      </c>
      <c r="C700" s="84">
        <v>3</v>
      </c>
      <c r="D700" s="122">
        <v>0.004076265763439599</v>
      </c>
      <c r="E700" s="122">
        <v>2.2821687783046416</v>
      </c>
      <c r="F700" s="84" t="s">
        <v>1883</v>
      </c>
      <c r="G700" s="84" t="b">
        <v>0</v>
      </c>
      <c r="H700" s="84" t="b">
        <v>0</v>
      </c>
      <c r="I700" s="84" t="b">
        <v>0</v>
      </c>
      <c r="J700" s="84" t="b">
        <v>0</v>
      </c>
      <c r="K700" s="84" t="b">
        <v>0</v>
      </c>
      <c r="L700" s="84" t="b">
        <v>0</v>
      </c>
    </row>
    <row r="701" spans="1:12" ht="15">
      <c r="A701" s="84" t="s">
        <v>2050</v>
      </c>
      <c r="B701" s="84" t="s">
        <v>2511</v>
      </c>
      <c r="C701" s="84">
        <v>3</v>
      </c>
      <c r="D701" s="122">
        <v>0.004076265763439599</v>
      </c>
      <c r="E701" s="122">
        <v>1.8172819800019908</v>
      </c>
      <c r="F701" s="84" t="s">
        <v>1883</v>
      </c>
      <c r="G701" s="84" t="b">
        <v>0</v>
      </c>
      <c r="H701" s="84" t="b">
        <v>0</v>
      </c>
      <c r="I701" s="84" t="b">
        <v>0</v>
      </c>
      <c r="J701" s="84" t="b">
        <v>0</v>
      </c>
      <c r="K701" s="84" t="b">
        <v>0</v>
      </c>
      <c r="L701" s="84" t="b">
        <v>0</v>
      </c>
    </row>
    <row r="702" spans="1:12" ht="15">
      <c r="A702" s="84" t="s">
        <v>256</v>
      </c>
      <c r="B702" s="84" t="s">
        <v>2478</v>
      </c>
      <c r="C702" s="84">
        <v>3</v>
      </c>
      <c r="D702" s="122">
        <v>0.004076265763439599</v>
      </c>
      <c r="E702" s="122">
        <v>1.0432866893895048</v>
      </c>
      <c r="F702" s="84" t="s">
        <v>1883</v>
      </c>
      <c r="G702" s="84" t="b">
        <v>0</v>
      </c>
      <c r="H702" s="84" t="b">
        <v>0</v>
      </c>
      <c r="I702" s="84" t="b">
        <v>0</v>
      </c>
      <c r="J702" s="84" t="b">
        <v>0</v>
      </c>
      <c r="K702" s="84" t="b">
        <v>0</v>
      </c>
      <c r="L702" s="84" t="b">
        <v>0</v>
      </c>
    </row>
    <row r="703" spans="1:12" ht="15">
      <c r="A703" s="84" t="s">
        <v>2598</v>
      </c>
      <c r="B703" s="84" t="s">
        <v>2545</v>
      </c>
      <c r="C703" s="84">
        <v>3</v>
      </c>
      <c r="D703" s="122">
        <v>0.004076265763439599</v>
      </c>
      <c r="E703" s="122">
        <v>2.2821687783046416</v>
      </c>
      <c r="F703" s="84" t="s">
        <v>1883</v>
      </c>
      <c r="G703" s="84" t="b">
        <v>0</v>
      </c>
      <c r="H703" s="84" t="b">
        <v>0</v>
      </c>
      <c r="I703" s="84" t="b">
        <v>0</v>
      </c>
      <c r="J703" s="84" t="b">
        <v>0</v>
      </c>
      <c r="K703" s="84" t="b">
        <v>0</v>
      </c>
      <c r="L703" s="84" t="b">
        <v>0</v>
      </c>
    </row>
    <row r="704" spans="1:12" ht="15">
      <c r="A704" s="84" t="s">
        <v>2602</v>
      </c>
      <c r="B704" s="84" t="s">
        <v>2547</v>
      </c>
      <c r="C704" s="84">
        <v>3</v>
      </c>
      <c r="D704" s="122">
        <v>0.004076265763439599</v>
      </c>
      <c r="E704" s="122">
        <v>2.2821687783046416</v>
      </c>
      <c r="F704" s="84" t="s">
        <v>1883</v>
      </c>
      <c r="G704" s="84" t="b">
        <v>0</v>
      </c>
      <c r="H704" s="84" t="b">
        <v>0</v>
      </c>
      <c r="I704" s="84" t="b">
        <v>0</v>
      </c>
      <c r="J704" s="84" t="b">
        <v>0</v>
      </c>
      <c r="K704" s="84" t="b">
        <v>0</v>
      </c>
      <c r="L704" s="84" t="b">
        <v>0</v>
      </c>
    </row>
    <row r="705" spans="1:12" ht="15">
      <c r="A705" s="84" t="s">
        <v>2547</v>
      </c>
      <c r="B705" s="84" t="s">
        <v>2468</v>
      </c>
      <c r="C705" s="84">
        <v>3</v>
      </c>
      <c r="D705" s="122">
        <v>0.004076265763439599</v>
      </c>
      <c r="E705" s="122">
        <v>1.759290033024304</v>
      </c>
      <c r="F705" s="84" t="s">
        <v>1883</v>
      </c>
      <c r="G705" s="84" t="b">
        <v>0</v>
      </c>
      <c r="H705" s="84" t="b">
        <v>0</v>
      </c>
      <c r="I705" s="84" t="b">
        <v>0</v>
      </c>
      <c r="J705" s="84" t="b">
        <v>0</v>
      </c>
      <c r="K705" s="84" t="b">
        <v>0</v>
      </c>
      <c r="L705" s="84" t="b">
        <v>0</v>
      </c>
    </row>
    <row r="706" spans="1:12" ht="15">
      <c r="A706" s="84" t="s">
        <v>2468</v>
      </c>
      <c r="B706" s="84" t="s">
        <v>637</v>
      </c>
      <c r="C706" s="84">
        <v>3</v>
      </c>
      <c r="D706" s="122">
        <v>0.004076265763439599</v>
      </c>
      <c r="E706" s="122">
        <v>0.9996221883346734</v>
      </c>
      <c r="F706" s="84" t="s">
        <v>1883</v>
      </c>
      <c r="G706" s="84" t="b">
        <v>0</v>
      </c>
      <c r="H706" s="84" t="b">
        <v>0</v>
      </c>
      <c r="I706" s="84" t="b">
        <v>0</v>
      </c>
      <c r="J706" s="84" t="b">
        <v>0</v>
      </c>
      <c r="K706" s="84" t="b">
        <v>0</v>
      </c>
      <c r="L706" s="84" t="b">
        <v>0</v>
      </c>
    </row>
    <row r="707" spans="1:12" ht="15">
      <c r="A707" s="84" t="s">
        <v>637</v>
      </c>
      <c r="B707" s="84" t="s">
        <v>2493</v>
      </c>
      <c r="C707" s="84">
        <v>3</v>
      </c>
      <c r="D707" s="122">
        <v>0.004076265763439599</v>
      </c>
      <c r="E707" s="122">
        <v>1.5162519843380096</v>
      </c>
      <c r="F707" s="84" t="s">
        <v>1883</v>
      </c>
      <c r="G707" s="84" t="b">
        <v>0</v>
      </c>
      <c r="H707" s="84" t="b">
        <v>0</v>
      </c>
      <c r="I707" s="84" t="b">
        <v>0</v>
      </c>
      <c r="J707" s="84" t="b">
        <v>0</v>
      </c>
      <c r="K707" s="84" t="b">
        <v>0</v>
      </c>
      <c r="L707" s="84" t="b">
        <v>0</v>
      </c>
    </row>
    <row r="708" spans="1:12" ht="15">
      <c r="A708" s="84" t="s">
        <v>2493</v>
      </c>
      <c r="B708" s="84" t="s">
        <v>2479</v>
      </c>
      <c r="C708" s="84">
        <v>3</v>
      </c>
      <c r="D708" s="122">
        <v>0.004076265763439599</v>
      </c>
      <c r="E708" s="122">
        <v>1.8842287696326039</v>
      </c>
      <c r="F708" s="84" t="s">
        <v>1883</v>
      </c>
      <c r="G708" s="84" t="b">
        <v>0</v>
      </c>
      <c r="H708" s="84" t="b">
        <v>0</v>
      </c>
      <c r="I708" s="84" t="b">
        <v>0</v>
      </c>
      <c r="J708" s="84" t="b">
        <v>0</v>
      </c>
      <c r="K708" s="84" t="b">
        <v>0</v>
      </c>
      <c r="L708" s="84" t="b">
        <v>0</v>
      </c>
    </row>
    <row r="709" spans="1:12" ht="15">
      <c r="A709" s="84" t="s">
        <v>2479</v>
      </c>
      <c r="B709" s="84" t="s">
        <v>2495</v>
      </c>
      <c r="C709" s="84">
        <v>3</v>
      </c>
      <c r="D709" s="122">
        <v>0.004076265763439599</v>
      </c>
      <c r="E709" s="122">
        <v>1.8842287696326039</v>
      </c>
      <c r="F709" s="84" t="s">
        <v>1883</v>
      </c>
      <c r="G709" s="84" t="b">
        <v>0</v>
      </c>
      <c r="H709" s="84" t="b">
        <v>0</v>
      </c>
      <c r="I709" s="84" t="b">
        <v>0</v>
      </c>
      <c r="J709" s="84" t="b">
        <v>0</v>
      </c>
      <c r="K709" s="84" t="b">
        <v>0</v>
      </c>
      <c r="L709" s="84" t="b">
        <v>0</v>
      </c>
    </row>
    <row r="710" spans="1:12" ht="15">
      <c r="A710" s="84" t="s">
        <v>2495</v>
      </c>
      <c r="B710" s="84" t="s">
        <v>2603</v>
      </c>
      <c r="C710" s="84">
        <v>3</v>
      </c>
      <c r="D710" s="122">
        <v>0.004076265763439599</v>
      </c>
      <c r="E710" s="122">
        <v>2.1852587652965854</v>
      </c>
      <c r="F710" s="84" t="s">
        <v>1883</v>
      </c>
      <c r="G710" s="84" t="b">
        <v>0</v>
      </c>
      <c r="H710" s="84" t="b">
        <v>0</v>
      </c>
      <c r="I710" s="84" t="b">
        <v>0</v>
      </c>
      <c r="J710" s="84" t="b">
        <v>0</v>
      </c>
      <c r="K710" s="84" t="b">
        <v>0</v>
      </c>
      <c r="L710" s="84" t="b">
        <v>0</v>
      </c>
    </row>
    <row r="711" spans="1:12" ht="15">
      <c r="A711" s="84" t="s">
        <v>2603</v>
      </c>
      <c r="B711" s="84" t="s">
        <v>2057</v>
      </c>
      <c r="C711" s="84">
        <v>3</v>
      </c>
      <c r="D711" s="122">
        <v>0.004076265763439599</v>
      </c>
      <c r="E711" s="122">
        <v>1.680108786976679</v>
      </c>
      <c r="F711" s="84" t="s">
        <v>1883</v>
      </c>
      <c r="G711" s="84" t="b">
        <v>0</v>
      </c>
      <c r="H711" s="84" t="b">
        <v>0</v>
      </c>
      <c r="I711" s="84" t="b">
        <v>0</v>
      </c>
      <c r="J711" s="84" t="b">
        <v>0</v>
      </c>
      <c r="K711" s="84" t="b">
        <v>0</v>
      </c>
      <c r="L711" s="84" t="b">
        <v>0</v>
      </c>
    </row>
    <row r="712" spans="1:12" ht="15">
      <c r="A712" s="84" t="s">
        <v>2057</v>
      </c>
      <c r="B712" s="84" t="s">
        <v>2604</v>
      </c>
      <c r="C712" s="84">
        <v>3</v>
      </c>
      <c r="D712" s="122">
        <v>0.004076265763439599</v>
      </c>
      <c r="E712" s="122">
        <v>1.7081375105769228</v>
      </c>
      <c r="F712" s="84" t="s">
        <v>1883</v>
      </c>
      <c r="G712" s="84" t="b">
        <v>0</v>
      </c>
      <c r="H712" s="84" t="b">
        <v>0</v>
      </c>
      <c r="I712" s="84" t="b">
        <v>0</v>
      </c>
      <c r="J712" s="84" t="b">
        <v>0</v>
      </c>
      <c r="K712" s="84" t="b">
        <v>0</v>
      </c>
      <c r="L712" s="84" t="b">
        <v>0</v>
      </c>
    </row>
    <row r="713" spans="1:12" ht="15">
      <c r="A713" s="84" t="s">
        <v>2604</v>
      </c>
      <c r="B713" s="84" t="s">
        <v>2054</v>
      </c>
      <c r="C713" s="84">
        <v>3</v>
      </c>
      <c r="D713" s="122">
        <v>0.004076265763439599</v>
      </c>
      <c r="E713" s="122">
        <v>1.469255421661786</v>
      </c>
      <c r="F713" s="84" t="s">
        <v>1883</v>
      </c>
      <c r="G713" s="84" t="b">
        <v>0</v>
      </c>
      <c r="H713" s="84" t="b">
        <v>0</v>
      </c>
      <c r="I713" s="84" t="b">
        <v>0</v>
      </c>
      <c r="J713" s="84" t="b">
        <v>0</v>
      </c>
      <c r="K713" s="84" t="b">
        <v>0</v>
      </c>
      <c r="L713" s="84" t="b">
        <v>0</v>
      </c>
    </row>
    <row r="714" spans="1:12" ht="15">
      <c r="A714" s="84" t="s">
        <v>2464</v>
      </c>
      <c r="B714" s="84" t="s">
        <v>2605</v>
      </c>
      <c r="C714" s="84">
        <v>3</v>
      </c>
      <c r="D714" s="122">
        <v>0.004076265763439599</v>
      </c>
      <c r="E714" s="122">
        <v>1.8842287696326039</v>
      </c>
      <c r="F714" s="84" t="s">
        <v>1883</v>
      </c>
      <c r="G714" s="84" t="b">
        <v>0</v>
      </c>
      <c r="H714" s="84" t="b">
        <v>0</v>
      </c>
      <c r="I714" s="84" t="b">
        <v>0</v>
      </c>
      <c r="J714" s="84" t="b">
        <v>0</v>
      </c>
      <c r="K714" s="84" t="b">
        <v>0</v>
      </c>
      <c r="L714" s="84" t="b">
        <v>0</v>
      </c>
    </row>
    <row r="715" spans="1:12" ht="15">
      <c r="A715" s="84" t="s">
        <v>2605</v>
      </c>
      <c r="B715" s="84" t="s">
        <v>2059</v>
      </c>
      <c r="C715" s="84">
        <v>3</v>
      </c>
      <c r="D715" s="122">
        <v>0.004076265763439599</v>
      </c>
      <c r="E715" s="122">
        <v>1.7702854173257672</v>
      </c>
      <c r="F715" s="84" t="s">
        <v>1883</v>
      </c>
      <c r="G715" s="84" t="b">
        <v>0</v>
      </c>
      <c r="H715" s="84" t="b">
        <v>0</v>
      </c>
      <c r="I715" s="84" t="b">
        <v>0</v>
      </c>
      <c r="J715" s="84" t="b">
        <v>0</v>
      </c>
      <c r="K715" s="84" t="b">
        <v>0</v>
      </c>
      <c r="L715" s="84" t="b">
        <v>0</v>
      </c>
    </row>
    <row r="716" spans="1:12" ht="15">
      <c r="A716" s="84" t="s">
        <v>2059</v>
      </c>
      <c r="B716" s="84" t="s">
        <v>2606</v>
      </c>
      <c r="C716" s="84">
        <v>3</v>
      </c>
      <c r="D716" s="122">
        <v>0.004076265763439599</v>
      </c>
      <c r="E716" s="122">
        <v>1.7702854173257672</v>
      </c>
      <c r="F716" s="84" t="s">
        <v>1883</v>
      </c>
      <c r="G716" s="84" t="b">
        <v>0</v>
      </c>
      <c r="H716" s="84" t="b">
        <v>0</v>
      </c>
      <c r="I716" s="84" t="b">
        <v>0</v>
      </c>
      <c r="J716" s="84" t="b">
        <v>0</v>
      </c>
      <c r="K716" s="84" t="b">
        <v>0</v>
      </c>
      <c r="L716" s="84" t="b">
        <v>0</v>
      </c>
    </row>
    <row r="717" spans="1:12" ht="15">
      <c r="A717" s="84" t="s">
        <v>2606</v>
      </c>
      <c r="B717" s="84" t="s">
        <v>2487</v>
      </c>
      <c r="C717" s="84">
        <v>3</v>
      </c>
      <c r="D717" s="122">
        <v>0.004076265763439599</v>
      </c>
      <c r="E717" s="122">
        <v>2.1060775192489603</v>
      </c>
      <c r="F717" s="84" t="s">
        <v>1883</v>
      </c>
      <c r="G717" s="84" t="b">
        <v>0</v>
      </c>
      <c r="H717" s="84" t="b">
        <v>0</v>
      </c>
      <c r="I717" s="84" t="b">
        <v>0</v>
      </c>
      <c r="J717" s="84" t="b">
        <v>0</v>
      </c>
      <c r="K717" s="84" t="b">
        <v>0</v>
      </c>
      <c r="L717" s="84" t="b">
        <v>0</v>
      </c>
    </row>
    <row r="718" spans="1:12" ht="15">
      <c r="A718" s="84" t="s">
        <v>2487</v>
      </c>
      <c r="B718" s="84" t="s">
        <v>2607</v>
      </c>
      <c r="C718" s="84">
        <v>3</v>
      </c>
      <c r="D718" s="122">
        <v>0.004076265763439599</v>
      </c>
      <c r="E718" s="122">
        <v>2.1060775192489603</v>
      </c>
      <c r="F718" s="84" t="s">
        <v>1883</v>
      </c>
      <c r="G718" s="84" t="b">
        <v>0</v>
      </c>
      <c r="H718" s="84" t="b">
        <v>0</v>
      </c>
      <c r="I718" s="84" t="b">
        <v>0</v>
      </c>
      <c r="J718" s="84" t="b">
        <v>0</v>
      </c>
      <c r="K718" s="84" t="b">
        <v>0</v>
      </c>
      <c r="L718" s="84" t="b">
        <v>0</v>
      </c>
    </row>
    <row r="719" spans="1:12" ht="15">
      <c r="A719" s="84" t="s">
        <v>2607</v>
      </c>
      <c r="B719" s="84" t="s">
        <v>2608</v>
      </c>
      <c r="C719" s="84">
        <v>3</v>
      </c>
      <c r="D719" s="122">
        <v>0.004076265763439599</v>
      </c>
      <c r="E719" s="122">
        <v>2.4071075149129415</v>
      </c>
      <c r="F719" s="84" t="s">
        <v>1883</v>
      </c>
      <c r="G719" s="84" t="b">
        <v>0</v>
      </c>
      <c r="H719" s="84" t="b">
        <v>0</v>
      </c>
      <c r="I719" s="84" t="b">
        <v>0</v>
      </c>
      <c r="J719" s="84" t="b">
        <v>0</v>
      </c>
      <c r="K719" s="84" t="b">
        <v>0</v>
      </c>
      <c r="L719" s="84" t="b">
        <v>0</v>
      </c>
    </row>
    <row r="720" spans="1:12" ht="15">
      <c r="A720" s="84" t="s">
        <v>2608</v>
      </c>
      <c r="B720" s="84" t="s">
        <v>2515</v>
      </c>
      <c r="C720" s="84">
        <v>3</v>
      </c>
      <c r="D720" s="122">
        <v>0.004076265763439599</v>
      </c>
      <c r="E720" s="122">
        <v>2.1852587652965854</v>
      </c>
      <c r="F720" s="84" t="s">
        <v>1883</v>
      </c>
      <c r="G720" s="84" t="b">
        <v>0</v>
      </c>
      <c r="H720" s="84" t="b">
        <v>0</v>
      </c>
      <c r="I720" s="84" t="b">
        <v>0</v>
      </c>
      <c r="J720" s="84" t="b">
        <v>0</v>
      </c>
      <c r="K720" s="84" t="b">
        <v>0</v>
      </c>
      <c r="L720" s="84" t="b">
        <v>0</v>
      </c>
    </row>
    <row r="721" spans="1:12" ht="15">
      <c r="A721" s="84" t="s">
        <v>630</v>
      </c>
      <c r="B721" s="84" t="s">
        <v>2506</v>
      </c>
      <c r="C721" s="84">
        <v>3</v>
      </c>
      <c r="D721" s="122">
        <v>0.004076265763439599</v>
      </c>
      <c r="E721" s="122">
        <v>1.3613500243522663</v>
      </c>
      <c r="F721" s="84" t="s">
        <v>1883</v>
      </c>
      <c r="G721" s="84" t="b">
        <v>0</v>
      </c>
      <c r="H721" s="84" t="b">
        <v>0</v>
      </c>
      <c r="I721" s="84" t="b">
        <v>0</v>
      </c>
      <c r="J721" s="84" t="b">
        <v>0</v>
      </c>
      <c r="K721" s="84" t="b">
        <v>0</v>
      </c>
      <c r="L721" s="84" t="b">
        <v>0</v>
      </c>
    </row>
    <row r="722" spans="1:12" ht="15">
      <c r="A722" s="84" t="s">
        <v>2478</v>
      </c>
      <c r="B722" s="84" t="s">
        <v>2596</v>
      </c>
      <c r="C722" s="84">
        <v>3</v>
      </c>
      <c r="D722" s="122">
        <v>0.004076265763439599</v>
      </c>
      <c r="E722" s="122">
        <v>1.9811387826406603</v>
      </c>
      <c r="F722" s="84" t="s">
        <v>1883</v>
      </c>
      <c r="G722" s="84" t="b">
        <v>0</v>
      </c>
      <c r="H722" s="84" t="b">
        <v>0</v>
      </c>
      <c r="I722" s="84" t="b">
        <v>0</v>
      </c>
      <c r="J722" s="84" t="b">
        <v>0</v>
      </c>
      <c r="K722" s="84" t="b">
        <v>0</v>
      </c>
      <c r="L722" s="84" t="b">
        <v>0</v>
      </c>
    </row>
    <row r="723" spans="1:12" ht="15">
      <c r="A723" s="84" t="s">
        <v>2596</v>
      </c>
      <c r="B723" s="84" t="s">
        <v>256</v>
      </c>
      <c r="C723" s="84">
        <v>3</v>
      </c>
      <c r="D723" s="122">
        <v>0.004076265763439599</v>
      </c>
      <c r="E723" s="122">
        <v>1.7081375105769228</v>
      </c>
      <c r="F723" s="84" t="s">
        <v>1883</v>
      </c>
      <c r="G723" s="84" t="b">
        <v>0</v>
      </c>
      <c r="H723" s="84" t="b">
        <v>0</v>
      </c>
      <c r="I723" s="84" t="b">
        <v>0</v>
      </c>
      <c r="J723" s="84" t="b">
        <v>0</v>
      </c>
      <c r="K723" s="84" t="b">
        <v>0</v>
      </c>
      <c r="L723" s="84" t="b">
        <v>0</v>
      </c>
    </row>
    <row r="724" spans="1:12" ht="15">
      <c r="A724" s="84" t="s">
        <v>256</v>
      </c>
      <c r="B724" s="84" t="s">
        <v>637</v>
      </c>
      <c r="C724" s="84">
        <v>3</v>
      </c>
      <c r="D724" s="122">
        <v>0.004076265763439599</v>
      </c>
      <c r="E724" s="122">
        <v>0.5846488403638554</v>
      </c>
      <c r="F724" s="84" t="s">
        <v>1883</v>
      </c>
      <c r="G724" s="84" t="b">
        <v>0</v>
      </c>
      <c r="H724" s="84" t="b">
        <v>0</v>
      </c>
      <c r="I724" s="84" t="b">
        <v>0</v>
      </c>
      <c r="J724" s="84" t="b">
        <v>0</v>
      </c>
      <c r="K724" s="84" t="b">
        <v>0</v>
      </c>
      <c r="L724" s="84" t="b">
        <v>0</v>
      </c>
    </row>
    <row r="725" spans="1:12" ht="15">
      <c r="A725" s="84" t="s">
        <v>637</v>
      </c>
      <c r="B725" s="84" t="s">
        <v>2597</v>
      </c>
      <c r="C725" s="84">
        <v>3</v>
      </c>
      <c r="D725" s="122">
        <v>0.004076265763439599</v>
      </c>
      <c r="E725" s="122">
        <v>1.738100733954366</v>
      </c>
      <c r="F725" s="84" t="s">
        <v>1883</v>
      </c>
      <c r="G725" s="84" t="b">
        <v>0</v>
      </c>
      <c r="H725" s="84" t="b">
        <v>0</v>
      </c>
      <c r="I725" s="84" t="b">
        <v>0</v>
      </c>
      <c r="J725" s="84" t="b">
        <v>0</v>
      </c>
      <c r="K725" s="84" t="b">
        <v>0</v>
      </c>
      <c r="L725" s="84" t="b">
        <v>0</v>
      </c>
    </row>
    <row r="726" spans="1:12" ht="15">
      <c r="A726" s="84" t="s">
        <v>2597</v>
      </c>
      <c r="B726" s="84" t="s">
        <v>2057</v>
      </c>
      <c r="C726" s="84">
        <v>3</v>
      </c>
      <c r="D726" s="122">
        <v>0.004076265763439599</v>
      </c>
      <c r="E726" s="122">
        <v>1.680108786976679</v>
      </c>
      <c r="F726" s="84" t="s">
        <v>1883</v>
      </c>
      <c r="G726" s="84" t="b">
        <v>0</v>
      </c>
      <c r="H726" s="84" t="b">
        <v>0</v>
      </c>
      <c r="I726" s="84" t="b">
        <v>0</v>
      </c>
      <c r="J726" s="84" t="b">
        <v>0</v>
      </c>
      <c r="K726" s="84" t="b">
        <v>0</v>
      </c>
      <c r="L726" s="84" t="b">
        <v>0</v>
      </c>
    </row>
    <row r="727" spans="1:12" ht="15">
      <c r="A727" s="84" t="s">
        <v>2057</v>
      </c>
      <c r="B727" s="84" t="s">
        <v>2466</v>
      </c>
      <c r="C727" s="84">
        <v>3</v>
      </c>
      <c r="D727" s="122">
        <v>0.004076265763439599</v>
      </c>
      <c r="E727" s="122">
        <v>1.3401607252823282</v>
      </c>
      <c r="F727" s="84" t="s">
        <v>1883</v>
      </c>
      <c r="G727" s="84" t="b">
        <v>0</v>
      </c>
      <c r="H727" s="84" t="b">
        <v>0</v>
      </c>
      <c r="I727" s="84" t="b">
        <v>0</v>
      </c>
      <c r="J727" s="84" t="b">
        <v>0</v>
      </c>
      <c r="K727" s="84" t="b">
        <v>0</v>
      </c>
      <c r="L727" s="84" t="b">
        <v>0</v>
      </c>
    </row>
    <row r="728" spans="1:12" ht="15">
      <c r="A728" s="84" t="s">
        <v>2466</v>
      </c>
      <c r="B728" s="84" t="s">
        <v>2486</v>
      </c>
      <c r="C728" s="84">
        <v>3</v>
      </c>
      <c r="D728" s="122">
        <v>0.004076265763439599</v>
      </c>
      <c r="E728" s="122">
        <v>1.6711539443237526</v>
      </c>
      <c r="F728" s="84" t="s">
        <v>1883</v>
      </c>
      <c r="G728" s="84" t="b">
        <v>0</v>
      </c>
      <c r="H728" s="84" t="b">
        <v>0</v>
      </c>
      <c r="I728" s="84" t="b">
        <v>0</v>
      </c>
      <c r="J728" s="84" t="b">
        <v>0</v>
      </c>
      <c r="K728" s="84" t="b">
        <v>0</v>
      </c>
      <c r="L728" s="84" t="b">
        <v>0</v>
      </c>
    </row>
    <row r="729" spans="1:12" ht="15">
      <c r="A729" s="84" t="s">
        <v>2486</v>
      </c>
      <c r="B729" s="84" t="s">
        <v>2468</v>
      </c>
      <c r="C729" s="84">
        <v>3</v>
      </c>
      <c r="D729" s="122">
        <v>0.004076265763439599</v>
      </c>
      <c r="E729" s="122">
        <v>1.5162519843380096</v>
      </c>
      <c r="F729" s="84" t="s">
        <v>1883</v>
      </c>
      <c r="G729" s="84" t="b">
        <v>0</v>
      </c>
      <c r="H729" s="84" t="b">
        <v>0</v>
      </c>
      <c r="I729" s="84" t="b">
        <v>0</v>
      </c>
      <c r="J729" s="84" t="b">
        <v>0</v>
      </c>
      <c r="K729" s="84" t="b">
        <v>0</v>
      </c>
      <c r="L729" s="84" t="b">
        <v>0</v>
      </c>
    </row>
    <row r="730" spans="1:12" ht="15">
      <c r="A730" s="84" t="s">
        <v>2468</v>
      </c>
      <c r="B730" s="84" t="s">
        <v>2056</v>
      </c>
      <c r="C730" s="84">
        <v>3</v>
      </c>
      <c r="D730" s="122">
        <v>0.004076265763439599</v>
      </c>
      <c r="E730" s="122">
        <v>1.1309011029739924</v>
      </c>
      <c r="F730" s="84" t="s">
        <v>1883</v>
      </c>
      <c r="G730" s="84" t="b">
        <v>0</v>
      </c>
      <c r="H730" s="84" t="b">
        <v>0</v>
      </c>
      <c r="I730" s="84" t="b">
        <v>0</v>
      </c>
      <c r="J730" s="84" t="b">
        <v>0</v>
      </c>
      <c r="K730" s="84" t="b">
        <v>0</v>
      </c>
      <c r="L730" s="84" t="b">
        <v>0</v>
      </c>
    </row>
    <row r="731" spans="1:12" ht="15">
      <c r="A731" s="84" t="s">
        <v>2056</v>
      </c>
      <c r="B731" s="84" t="s">
        <v>2465</v>
      </c>
      <c r="C731" s="84">
        <v>3</v>
      </c>
      <c r="D731" s="122">
        <v>0.004076265763439599</v>
      </c>
      <c r="E731" s="122">
        <v>1.1766585935346676</v>
      </c>
      <c r="F731" s="84" t="s">
        <v>1883</v>
      </c>
      <c r="G731" s="84" t="b">
        <v>0</v>
      </c>
      <c r="H731" s="84" t="b">
        <v>0</v>
      </c>
      <c r="I731" s="84" t="b">
        <v>0</v>
      </c>
      <c r="J731" s="84" t="b">
        <v>0</v>
      </c>
      <c r="K731" s="84" t="b">
        <v>0</v>
      </c>
      <c r="L731" s="84" t="b">
        <v>0</v>
      </c>
    </row>
    <row r="732" spans="1:12" ht="15">
      <c r="A732" s="84" t="s">
        <v>2465</v>
      </c>
      <c r="B732" s="84" t="s">
        <v>1982</v>
      </c>
      <c r="C732" s="84">
        <v>3</v>
      </c>
      <c r="D732" s="122">
        <v>0.004076265763439599</v>
      </c>
      <c r="E732" s="122">
        <v>1.9299862601932791</v>
      </c>
      <c r="F732" s="84" t="s">
        <v>1883</v>
      </c>
      <c r="G732" s="84" t="b">
        <v>0</v>
      </c>
      <c r="H732" s="84" t="b">
        <v>0</v>
      </c>
      <c r="I732" s="84" t="b">
        <v>0</v>
      </c>
      <c r="J732" s="84" t="b">
        <v>0</v>
      </c>
      <c r="K732" s="84" t="b">
        <v>0</v>
      </c>
      <c r="L732" s="84" t="b">
        <v>0</v>
      </c>
    </row>
    <row r="733" spans="1:12" ht="15">
      <c r="A733" s="84" t="s">
        <v>1982</v>
      </c>
      <c r="B733" s="84" t="s">
        <v>2542</v>
      </c>
      <c r="C733" s="84">
        <v>3</v>
      </c>
      <c r="D733" s="122">
        <v>0.004076265763439599</v>
      </c>
      <c r="E733" s="122">
        <v>2.4071075149129415</v>
      </c>
      <c r="F733" s="84" t="s">
        <v>1883</v>
      </c>
      <c r="G733" s="84" t="b">
        <v>0</v>
      </c>
      <c r="H733" s="84" t="b">
        <v>0</v>
      </c>
      <c r="I733" s="84" t="b">
        <v>0</v>
      </c>
      <c r="J733" s="84" t="b">
        <v>0</v>
      </c>
      <c r="K733" s="84" t="b">
        <v>0</v>
      </c>
      <c r="L733" s="84" t="b">
        <v>0</v>
      </c>
    </row>
    <row r="734" spans="1:12" ht="15">
      <c r="A734" s="84" t="s">
        <v>2542</v>
      </c>
      <c r="B734" s="84" t="s">
        <v>2541</v>
      </c>
      <c r="C734" s="84">
        <v>3</v>
      </c>
      <c r="D734" s="122">
        <v>0.004076265763439599</v>
      </c>
      <c r="E734" s="122">
        <v>2.2821687783046416</v>
      </c>
      <c r="F734" s="84" t="s">
        <v>1883</v>
      </c>
      <c r="G734" s="84" t="b">
        <v>0</v>
      </c>
      <c r="H734" s="84" t="b">
        <v>0</v>
      </c>
      <c r="I734" s="84" t="b">
        <v>0</v>
      </c>
      <c r="J734" s="84" t="b">
        <v>0</v>
      </c>
      <c r="K734" s="84" t="b">
        <v>0</v>
      </c>
      <c r="L734" s="84" t="b">
        <v>0</v>
      </c>
    </row>
    <row r="735" spans="1:12" ht="15">
      <c r="A735" s="84" t="s">
        <v>262</v>
      </c>
      <c r="B735" s="84" t="s">
        <v>2058</v>
      </c>
      <c r="C735" s="84">
        <v>3</v>
      </c>
      <c r="D735" s="122">
        <v>0.004076265763439599</v>
      </c>
      <c r="E735" s="122">
        <v>1.9299862601932791</v>
      </c>
      <c r="F735" s="84" t="s">
        <v>1883</v>
      </c>
      <c r="G735" s="84" t="b">
        <v>0</v>
      </c>
      <c r="H735" s="84" t="b">
        <v>0</v>
      </c>
      <c r="I735" s="84" t="b">
        <v>0</v>
      </c>
      <c r="J735" s="84" t="b">
        <v>0</v>
      </c>
      <c r="K735" s="84" t="b">
        <v>0</v>
      </c>
      <c r="L735" s="84" t="b">
        <v>0</v>
      </c>
    </row>
    <row r="736" spans="1:12" ht="15">
      <c r="A736" s="84" t="s">
        <v>2540</v>
      </c>
      <c r="B736" s="84" t="s">
        <v>2594</v>
      </c>
      <c r="C736" s="84">
        <v>3</v>
      </c>
      <c r="D736" s="122">
        <v>0.004076265763439599</v>
      </c>
      <c r="E736" s="122">
        <v>2.2821687783046416</v>
      </c>
      <c r="F736" s="84" t="s">
        <v>1883</v>
      </c>
      <c r="G736" s="84" t="b">
        <v>0</v>
      </c>
      <c r="H736" s="84" t="b">
        <v>0</v>
      </c>
      <c r="I736" s="84" t="b">
        <v>0</v>
      </c>
      <c r="J736" s="84" t="b">
        <v>0</v>
      </c>
      <c r="K736" s="84" t="b">
        <v>0</v>
      </c>
      <c r="L736" s="84" t="b">
        <v>0</v>
      </c>
    </row>
    <row r="737" spans="1:12" ht="15">
      <c r="A737" s="84" t="s">
        <v>256</v>
      </c>
      <c r="B737" s="84" t="s">
        <v>2504</v>
      </c>
      <c r="C737" s="84">
        <v>2</v>
      </c>
      <c r="D737" s="122">
        <v>0.00315609396862519</v>
      </c>
      <c r="E737" s="122">
        <v>1.469255421661786</v>
      </c>
      <c r="F737" s="84" t="s">
        <v>1883</v>
      </c>
      <c r="G737" s="84" t="b">
        <v>0</v>
      </c>
      <c r="H737" s="84" t="b">
        <v>0</v>
      </c>
      <c r="I737" s="84" t="b">
        <v>0</v>
      </c>
      <c r="J737" s="84" t="b">
        <v>0</v>
      </c>
      <c r="K737" s="84" t="b">
        <v>0</v>
      </c>
      <c r="L737" s="84" t="b">
        <v>0</v>
      </c>
    </row>
    <row r="738" spans="1:12" ht="15">
      <c r="A738" s="84" t="s">
        <v>2478</v>
      </c>
      <c r="B738" s="84" t="s">
        <v>2659</v>
      </c>
      <c r="C738" s="84">
        <v>2</v>
      </c>
      <c r="D738" s="122">
        <v>0.00315609396862519</v>
      </c>
      <c r="E738" s="122">
        <v>1.9811387826406603</v>
      </c>
      <c r="F738" s="84" t="s">
        <v>1883</v>
      </c>
      <c r="G738" s="84" t="b">
        <v>0</v>
      </c>
      <c r="H738" s="84" t="b">
        <v>0</v>
      </c>
      <c r="I738" s="84" t="b">
        <v>0</v>
      </c>
      <c r="J738" s="84" t="b">
        <v>0</v>
      </c>
      <c r="K738" s="84" t="b">
        <v>0</v>
      </c>
      <c r="L738" s="84" t="b">
        <v>0</v>
      </c>
    </row>
    <row r="739" spans="1:12" ht="15">
      <c r="A739" s="84" t="s">
        <v>2659</v>
      </c>
      <c r="B739" s="84" t="s">
        <v>2058</v>
      </c>
      <c r="C739" s="84">
        <v>2</v>
      </c>
      <c r="D739" s="122">
        <v>0.00315609396862519</v>
      </c>
      <c r="E739" s="122">
        <v>1.9299862601932791</v>
      </c>
      <c r="F739" s="84" t="s">
        <v>1883</v>
      </c>
      <c r="G739" s="84" t="b">
        <v>0</v>
      </c>
      <c r="H739" s="84" t="b">
        <v>0</v>
      </c>
      <c r="I739" s="84" t="b">
        <v>0</v>
      </c>
      <c r="J739" s="84" t="b">
        <v>0</v>
      </c>
      <c r="K739" s="84" t="b">
        <v>0</v>
      </c>
      <c r="L739" s="84" t="b">
        <v>0</v>
      </c>
    </row>
    <row r="740" spans="1:12" ht="15">
      <c r="A740" s="84" t="s">
        <v>2058</v>
      </c>
      <c r="B740" s="84" t="s">
        <v>2467</v>
      </c>
      <c r="C740" s="84">
        <v>2</v>
      </c>
      <c r="D740" s="122">
        <v>0.00315609396862519</v>
      </c>
      <c r="E740" s="122">
        <v>1.0713154129897484</v>
      </c>
      <c r="F740" s="84" t="s">
        <v>1883</v>
      </c>
      <c r="G740" s="84" t="b">
        <v>0</v>
      </c>
      <c r="H740" s="84" t="b">
        <v>0</v>
      </c>
      <c r="I740" s="84" t="b">
        <v>0</v>
      </c>
      <c r="J740" s="84" t="b">
        <v>0</v>
      </c>
      <c r="K740" s="84" t="b">
        <v>0</v>
      </c>
      <c r="L740" s="84" t="b">
        <v>0</v>
      </c>
    </row>
    <row r="741" spans="1:12" ht="15">
      <c r="A741" s="84" t="s">
        <v>2467</v>
      </c>
      <c r="B741" s="84" t="s">
        <v>2489</v>
      </c>
      <c r="C741" s="84">
        <v>2</v>
      </c>
      <c r="D741" s="122">
        <v>0.00315609396862519</v>
      </c>
      <c r="E741" s="122">
        <v>1.4071075149129415</v>
      </c>
      <c r="F741" s="84" t="s">
        <v>1883</v>
      </c>
      <c r="G741" s="84" t="b">
        <v>0</v>
      </c>
      <c r="H741" s="84" t="b">
        <v>0</v>
      </c>
      <c r="I741" s="84" t="b">
        <v>0</v>
      </c>
      <c r="J741" s="84" t="b">
        <v>0</v>
      </c>
      <c r="K741" s="84" t="b">
        <v>0</v>
      </c>
      <c r="L741" s="84" t="b">
        <v>0</v>
      </c>
    </row>
    <row r="742" spans="1:12" ht="15">
      <c r="A742" s="84" t="s">
        <v>2490</v>
      </c>
      <c r="B742" s="84" t="s">
        <v>256</v>
      </c>
      <c r="C742" s="84">
        <v>2</v>
      </c>
      <c r="D742" s="122">
        <v>0.00315609396862519</v>
      </c>
      <c r="E742" s="122">
        <v>1.2310162558572602</v>
      </c>
      <c r="F742" s="84" t="s">
        <v>1883</v>
      </c>
      <c r="G742" s="84" t="b">
        <v>0</v>
      </c>
      <c r="H742" s="84" t="b">
        <v>0</v>
      </c>
      <c r="I742" s="84" t="b">
        <v>0</v>
      </c>
      <c r="J742" s="84" t="b">
        <v>0</v>
      </c>
      <c r="K742" s="84" t="b">
        <v>0</v>
      </c>
      <c r="L742" s="84" t="b">
        <v>0</v>
      </c>
    </row>
    <row r="743" spans="1:12" ht="15">
      <c r="A743" s="84" t="s">
        <v>256</v>
      </c>
      <c r="B743" s="84" t="s">
        <v>2056</v>
      </c>
      <c r="C743" s="84">
        <v>2</v>
      </c>
      <c r="D743" s="122">
        <v>0.00315609396862519</v>
      </c>
      <c r="E743" s="122">
        <v>0.5398364959474932</v>
      </c>
      <c r="F743" s="84" t="s">
        <v>1883</v>
      </c>
      <c r="G743" s="84" t="b">
        <v>0</v>
      </c>
      <c r="H743" s="84" t="b">
        <v>0</v>
      </c>
      <c r="I743" s="84" t="b">
        <v>0</v>
      </c>
      <c r="J743" s="84" t="b">
        <v>0</v>
      </c>
      <c r="K743" s="84" t="b">
        <v>0</v>
      </c>
      <c r="L743" s="84" t="b">
        <v>0</v>
      </c>
    </row>
    <row r="744" spans="1:12" ht="15">
      <c r="A744" s="84" t="s">
        <v>2060</v>
      </c>
      <c r="B744" s="84" t="s">
        <v>2660</v>
      </c>
      <c r="C744" s="84">
        <v>2</v>
      </c>
      <c r="D744" s="122">
        <v>0.00315609396862519</v>
      </c>
      <c r="E744" s="122">
        <v>1.8428360844743787</v>
      </c>
      <c r="F744" s="84" t="s">
        <v>1883</v>
      </c>
      <c r="G744" s="84" t="b">
        <v>0</v>
      </c>
      <c r="H744" s="84" t="b">
        <v>0</v>
      </c>
      <c r="I744" s="84" t="b">
        <v>0</v>
      </c>
      <c r="J744" s="84" t="b">
        <v>0</v>
      </c>
      <c r="K744" s="84" t="b">
        <v>0</v>
      </c>
      <c r="L744" s="84" t="b">
        <v>0</v>
      </c>
    </row>
    <row r="745" spans="1:12" ht="15">
      <c r="A745" s="84" t="s">
        <v>2660</v>
      </c>
      <c r="B745" s="84" t="s">
        <v>2479</v>
      </c>
      <c r="C745" s="84">
        <v>2</v>
      </c>
      <c r="D745" s="122">
        <v>0.00315609396862519</v>
      </c>
      <c r="E745" s="122">
        <v>2.1060775192489603</v>
      </c>
      <c r="F745" s="84" t="s">
        <v>1883</v>
      </c>
      <c r="G745" s="84" t="b">
        <v>0</v>
      </c>
      <c r="H745" s="84" t="b">
        <v>0</v>
      </c>
      <c r="I745" s="84" t="b">
        <v>0</v>
      </c>
      <c r="J745" s="84" t="b">
        <v>0</v>
      </c>
      <c r="K745" s="84" t="b">
        <v>0</v>
      </c>
      <c r="L745" s="84" t="b">
        <v>0</v>
      </c>
    </row>
    <row r="746" spans="1:12" ht="15">
      <c r="A746" s="84" t="s">
        <v>2479</v>
      </c>
      <c r="B746" s="84" t="s">
        <v>2661</v>
      </c>
      <c r="C746" s="84">
        <v>2</v>
      </c>
      <c r="D746" s="122">
        <v>0.00315609396862519</v>
      </c>
      <c r="E746" s="122">
        <v>2.1060775192489603</v>
      </c>
      <c r="F746" s="84" t="s">
        <v>1883</v>
      </c>
      <c r="G746" s="84" t="b">
        <v>0</v>
      </c>
      <c r="H746" s="84" t="b">
        <v>0</v>
      </c>
      <c r="I746" s="84" t="b">
        <v>0</v>
      </c>
      <c r="J746" s="84" t="b">
        <v>0</v>
      </c>
      <c r="K746" s="84" t="b">
        <v>0</v>
      </c>
      <c r="L746" s="84" t="b">
        <v>0</v>
      </c>
    </row>
    <row r="747" spans="1:12" ht="15">
      <c r="A747" s="84" t="s">
        <v>2661</v>
      </c>
      <c r="B747" s="84" t="s">
        <v>2662</v>
      </c>
      <c r="C747" s="84">
        <v>2</v>
      </c>
      <c r="D747" s="122">
        <v>0.00315609396862519</v>
      </c>
      <c r="E747" s="122">
        <v>2.583198773968623</v>
      </c>
      <c r="F747" s="84" t="s">
        <v>1883</v>
      </c>
      <c r="G747" s="84" t="b">
        <v>0</v>
      </c>
      <c r="H747" s="84" t="b">
        <v>0</v>
      </c>
      <c r="I747" s="84" t="b">
        <v>0</v>
      </c>
      <c r="J747" s="84" t="b">
        <v>0</v>
      </c>
      <c r="K747" s="84" t="b">
        <v>0</v>
      </c>
      <c r="L747" s="84" t="b">
        <v>0</v>
      </c>
    </row>
    <row r="748" spans="1:12" ht="15">
      <c r="A748" s="84" t="s">
        <v>2662</v>
      </c>
      <c r="B748" s="84" t="s">
        <v>2663</v>
      </c>
      <c r="C748" s="84">
        <v>2</v>
      </c>
      <c r="D748" s="122">
        <v>0.00315609396862519</v>
      </c>
      <c r="E748" s="122">
        <v>2.583198773968623</v>
      </c>
      <c r="F748" s="84" t="s">
        <v>1883</v>
      </c>
      <c r="G748" s="84" t="b">
        <v>0</v>
      </c>
      <c r="H748" s="84" t="b">
        <v>0</v>
      </c>
      <c r="I748" s="84" t="b">
        <v>0</v>
      </c>
      <c r="J748" s="84" t="b">
        <v>0</v>
      </c>
      <c r="K748" s="84" t="b">
        <v>0</v>
      </c>
      <c r="L748" s="84" t="b">
        <v>0</v>
      </c>
    </row>
    <row r="749" spans="1:12" ht="15">
      <c r="A749" s="84" t="s">
        <v>2663</v>
      </c>
      <c r="B749" s="84" t="s">
        <v>2473</v>
      </c>
      <c r="C749" s="84">
        <v>2</v>
      </c>
      <c r="D749" s="122">
        <v>0.00315609396862519</v>
      </c>
      <c r="E749" s="122">
        <v>2.039130729618347</v>
      </c>
      <c r="F749" s="84" t="s">
        <v>1883</v>
      </c>
      <c r="G749" s="84" t="b">
        <v>0</v>
      </c>
      <c r="H749" s="84" t="b">
        <v>0</v>
      </c>
      <c r="I749" s="84" t="b">
        <v>0</v>
      </c>
      <c r="J749" s="84" t="b">
        <v>0</v>
      </c>
      <c r="K749" s="84" t="b">
        <v>0</v>
      </c>
      <c r="L749" s="84" t="b">
        <v>0</v>
      </c>
    </row>
    <row r="750" spans="1:12" ht="15">
      <c r="A750" s="84" t="s">
        <v>2473</v>
      </c>
      <c r="B750" s="84" t="s">
        <v>2507</v>
      </c>
      <c r="C750" s="84">
        <v>2</v>
      </c>
      <c r="D750" s="122">
        <v>0.00315609396862519</v>
      </c>
      <c r="E750" s="122">
        <v>1.8630394705626658</v>
      </c>
      <c r="F750" s="84" t="s">
        <v>1883</v>
      </c>
      <c r="G750" s="84" t="b">
        <v>0</v>
      </c>
      <c r="H750" s="84" t="b">
        <v>0</v>
      </c>
      <c r="I750" s="84" t="b">
        <v>0</v>
      </c>
      <c r="J750" s="84" t="b">
        <v>0</v>
      </c>
      <c r="K750" s="84" t="b">
        <v>1</v>
      </c>
      <c r="L750" s="84" t="b">
        <v>0</v>
      </c>
    </row>
    <row r="751" spans="1:12" ht="15">
      <c r="A751" s="84" t="s">
        <v>2491</v>
      </c>
      <c r="B751" s="84" t="s">
        <v>2664</v>
      </c>
      <c r="C751" s="84">
        <v>2</v>
      </c>
      <c r="D751" s="122">
        <v>0.00315609396862519</v>
      </c>
      <c r="E751" s="122">
        <v>2.4071075149129415</v>
      </c>
      <c r="F751" s="84" t="s">
        <v>1883</v>
      </c>
      <c r="G751" s="84" t="b">
        <v>0</v>
      </c>
      <c r="H751" s="84" t="b">
        <v>0</v>
      </c>
      <c r="I751" s="84" t="b">
        <v>0</v>
      </c>
      <c r="J751" s="84" t="b">
        <v>0</v>
      </c>
      <c r="K751" s="84" t="b">
        <v>0</v>
      </c>
      <c r="L751" s="84" t="b">
        <v>0</v>
      </c>
    </row>
    <row r="752" spans="1:12" ht="15">
      <c r="A752" s="84" t="s">
        <v>2058</v>
      </c>
      <c r="B752" s="84" t="s">
        <v>2495</v>
      </c>
      <c r="C752" s="84">
        <v>2</v>
      </c>
      <c r="D752" s="122">
        <v>0.00315609396862519</v>
      </c>
      <c r="E752" s="122">
        <v>1.3723454086537294</v>
      </c>
      <c r="F752" s="84" t="s">
        <v>1883</v>
      </c>
      <c r="G752" s="84" t="b">
        <v>0</v>
      </c>
      <c r="H752" s="84" t="b">
        <v>0</v>
      </c>
      <c r="I752" s="84" t="b">
        <v>0</v>
      </c>
      <c r="J752" s="84" t="b">
        <v>0</v>
      </c>
      <c r="K752" s="84" t="b">
        <v>0</v>
      </c>
      <c r="L752" s="84" t="b">
        <v>0</v>
      </c>
    </row>
    <row r="753" spans="1:12" ht="15">
      <c r="A753" s="84" t="s">
        <v>2495</v>
      </c>
      <c r="B753" s="84" t="s">
        <v>630</v>
      </c>
      <c r="C753" s="84">
        <v>2</v>
      </c>
      <c r="D753" s="122">
        <v>0.00315609396862519</v>
      </c>
      <c r="E753" s="122">
        <v>1.1060775192489605</v>
      </c>
      <c r="F753" s="84" t="s">
        <v>1883</v>
      </c>
      <c r="G753" s="84" t="b">
        <v>0</v>
      </c>
      <c r="H753" s="84" t="b">
        <v>0</v>
      </c>
      <c r="I753" s="84" t="b">
        <v>0</v>
      </c>
      <c r="J753" s="84" t="b">
        <v>0</v>
      </c>
      <c r="K753" s="84" t="b">
        <v>0</v>
      </c>
      <c r="L753" s="84" t="b">
        <v>0</v>
      </c>
    </row>
    <row r="754" spans="1:12" ht="15">
      <c r="A754" s="84" t="s">
        <v>2060</v>
      </c>
      <c r="B754" s="84" t="s">
        <v>2802</v>
      </c>
      <c r="C754" s="84">
        <v>2</v>
      </c>
      <c r="D754" s="122">
        <v>0.00315609396862519</v>
      </c>
      <c r="E754" s="122">
        <v>1.8428360844743787</v>
      </c>
      <c r="F754" s="84" t="s">
        <v>1883</v>
      </c>
      <c r="G754" s="84" t="b">
        <v>0</v>
      </c>
      <c r="H754" s="84" t="b">
        <v>0</v>
      </c>
      <c r="I754" s="84" t="b">
        <v>0</v>
      </c>
      <c r="J754" s="84" t="b">
        <v>0</v>
      </c>
      <c r="K754" s="84" t="b">
        <v>0</v>
      </c>
      <c r="L754" s="84" t="b">
        <v>0</v>
      </c>
    </row>
    <row r="755" spans="1:12" ht="15">
      <c r="A755" s="84" t="s">
        <v>2802</v>
      </c>
      <c r="B755" s="84" t="s">
        <v>2054</v>
      </c>
      <c r="C755" s="84">
        <v>2</v>
      </c>
      <c r="D755" s="122">
        <v>0.00315609396862519</v>
      </c>
      <c r="E755" s="122">
        <v>1.469255421661786</v>
      </c>
      <c r="F755" s="84" t="s">
        <v>1883</v>
      </c>
      <c r="G755" s="84" t="b">
        <v>0</v>
      </c>
      <c r="H755" s="84" t="b">
        <v>0</v>
      </c>
      <c r="I755" s="84" t="b">
        <v>0</v>
      </c>
      <c r="J755" s="84" t="b">
        <v>0</v>
      </c>
      <c r="K755" s="84" t="b">
        <v>0</v>
      </c>
      <c r="L755" s="84" t="b">
        <v>0</v>
      </c>
    </row>
    <row r="756" spans="1:12" ht="15">
      <c r="A756" s="84" t="s">
        <v>2054</v>
      </c>
      <c r="B756" s="84" t="s">
        <v>2803</v>
      </c>
      <c r="C756" s="84">
        <v>2</v>
      </c>
      <c r="D756" s="122">
        <v>0.00315609396862519</v>
      </c>
      <c r="E756" s="122">
        <v>1.469255421661786</v>
      </c>
      <c r="F756" s="84" t="s">
        <v>1883</v>
      </c>
      <c r="G756" s="84" t="b">
        <v>0</v>
      </c>
      <c r="H756" s="84" t="b">
        <v>0</v>
      </c>
      <c r="I756" s="84" t="b">
        <v>0</v>
      </c>
      <c r="J756" s="84" t="b">
        <v>0</v>
      </c>
      <c r="K756" s="84" t="b">
        <v>0</v>
      </c>
      <c r="L756" s="84" t="b">
        <v>0</v>
      </c>
    </row>
    <row r="757" spans="1:12" ht="15">
      <c r="A757" s="84" t="s">
        <v>2803</v>
      </c>
      <c r="B757" s="84" t="s">
        <v>2515</v>
      </c>
      <c r="C757" s="84">
        <v>2</v>
      </c>
      <c r="D757" s="122">
        <v>0.00315609396862519</v>
      </c>
      <c r="E757" s="122">
        <v>2.185258765296585</v>
      </c>
      <c r="F757" s="84" t="s">
        <v>1883</v>
      </c>
      <c r="G757" s="84" t="b">
        <v>0</v>
      </c>
      <c r="H757" s="84" t="b">
        <v>0</v>
      </c>
      <c r="I757" s="84" t="b">
        <v>0</v>
      </c>
      <c r="J757" s="84" t="b">
        <v>0</v>
      </c>
      <c r="K757" s="84" t="b">
        <v>0</v>
      </c>
      <c r="L757" s="84" t="b">
        <v>0</v>
      </c>
    </row>
    <row r="758" spans="1:12" ht="15">
      <c r="A758" s="84" t="s">
        <v>2515</v>
      </c>
      <c r="B758" s="84" t="s">
        <v>2544</v>
      </c>
      <c r="C758" s="84">
        <v>2</v>
      </c>
      <c r="D758" s="122">
        <v>0.00315609396862519</v>
      </c>
      <c r="E758" s="122">
        <v>1.8842287696326039</v>
      </c>
      <c r="F758" s="84" t="s">
        <v>1883</v>
      </c>
      <c r="G758" s="84" t="b">
        <v>0</v>
      </c>
      <c r="H758" s="84" t="b">
        <v>0</v>
      </c>
      <c r="I758" s="84" t="b">
        <v>0</v>
      </c>
      <c r="J758" s="84" t="b">
        <v>0</v>
      </c>
      <c r="K758" s="84" t="b">
        <v>0</v>
      </c>
      <c r="L758" s="84" t="b">
        <v>0</v>
      </c>
    </row>
    <row r="759" spans="1:12" ht="15">
      <c r="A759" s="84" t="s">
        <v>2054</v>
      </c>
      <c r="B759" s="84" t="s">
        <v>2467</v>
      </c>
      <c r="C759" s="84">
        <v>2</v>
      </c>
      <c r="D759" s="122">
        <v>0.00315609396862519</v>
      </c>
      <c r="E759" s="122">
        <v>0.7702854173257672</v>
      </c>
      <c r="F759" s="84" t="s">
        <v>1883</v>
      </c>
      <c r="G759" s="84" t="b">
        <v>0</v>
      </c>
      <c r="H759" s="84" t="b">
        <v>0</v>
      </c>
      <c r="I759" s="84" t="b">
        <v>0</v>
      </c>
      <c r="J759" s="84" t="b">
        <v>0</v>
      </c>
      <c r="K759" s="84" t="b">
        <v>0</v>
      </c>
      <c r="L759" s="84" t="b">
        <v>0</v>
      </c>
    </row>
    <row r="760" spans="1:12" ht="15">
      <c r="A760" s="84" t="s">
        <v>2467</v>
      </c>
      <c r="B760" s="84" t="s">
        <v>2804</v>
      </c>
      <c r="C760" s="84">
        <v>2</v>
      </c>
      <c r="D760" s="122">
        <v>0.00315609396862519</v>
      </c>
      <c r="E760" s="122">
        <v>1.8842287696326039</v>
      </c>
      <c r="F760" s="84" t="s">
        <v>1883</v>
      </c>
      <c r="G760" s="84" t="b">
        <v>0</v>
      </c>
      <c r="H760" s="84" t="b">
        <v>0</v>
      </c>
      <c r="I760" s="84" t="b">
        <v>0</v>
      </c>
      <c r="J760" s="84" t="b">
        <v>0</v>
      </c>
      <c r="K760" s="84" t="b">
        <v>0</v>
      </c>
      <c r="L760" s="84" t="b">
        <v>0</v>
      </c>
    </row>
    <row r="761" spans="1:12" ht="15">
      <c r="A761" s="84" t="s">
        <v>2804</v>
      </c>
      <c r="B761" s="84" t="s">
        <v>2474</v>
      </c>
      <c r="C761" s="84">
        <v>2</v>
      </c>
      <c r="D761" s="122">
        <v>0.00315609396862519</v>
      </c>
      <c r="E761" s="122">
        <v>1.9299862601932791</v>
      </c>
      <c r="F761" s="84" t="s">
        <v>1883</v>
      </c>
      <c r="G761" s="84" t="b">
        <v>0</v>
      </c>
      <c r="H761" s="84" t="b">
        <v>0</v>
      </c>
      <c r="I761" s="84" t="b">
        <v>0</v>
      </c>
      <c r="J761" s="84" t="b">
        <v>0</v>
      </c>
      <c r="K761" s="84" t="b">
        <v>0</v>
      </c>
      <c r="L761" s="84" t="b">
        <v>0</v>
      </c>
    </row>
    <row r="762" spans="1:12" ht="15">
      <c r="A762" s="84" t="s">
        <v>2474</v>
      </c>
      <c r="B762" s="84" t="s">
        <v>2480</v>
      </c>
      <c r="C762" s="84">
        <v>2</v>
      </c>
      <c r="D762" s="122">
        <v>0.00315609396862519</v>
      </c>
      <c r="E762" s="122">
        <v>1.3859182158430035</v>
      </c>
      <c r="F762" s="84" t="s">
        <v>1883</v>
      </c>
      <c r="G762" s="84" t="b">
        <v>0</v>
      </c>
      <c r="H762" s="84" t="b">
        <v>0</v>
      </c>
      <c r="I762" s="84" t="b">
        <v>0</v>
      </c>
      <c r="J762" s="84" t="b">
        <v>0</v>
      </c>
      <c r="K762" s="84" t="b">
        <v>0</v>
      </c>
      <c r="L762" s="84" t="b">
        <v>0</v>
      </c>
    </row>
    <row r="763" spans="1:12" ht="15">
      <c r="A763" s="84" t="s">
        <v>2480</v>
      </c>
      <c r="B763" s="84" t="s">
        <v>2492</v>
      </c>
      <c r="C763" s="84">
        <v>2</v>
      </c>
      <c r="D763" s="122">
        <v>0.00315609396862519</v>
      </c>
      <c r="E763" s="122">
        <v>1.5620094748986848</v>
      </c>
      <c r="F763" s="84" t="s">
        <v>1883</v>
      </c>
      <c r="G763" s="84" t="b">
        <v>0</v>
      </c>
      <c r="H763" s="84" t="b">
        <v>0</v>
      </c>
      <c r="I763" s="84" t="b">
        <v>0</v>
      </c>
      <c r="J763" s="84" t="b">
        <v>0</v>
      </c>
      <c r="K763" s="84" t="b">
        <v>0</v>
      </c>
      <c r="L763" s="84" t="b">
        <v>0</v>
      </c>
    </row>
    <row r="764" spans="1:12" ht="15">
      <c r="A764" s="84" t="s">
        <v>2492</v>
      </c>
      <c r="B764" s="84" t="s">
        <v>2055</v>
      </c>
      <c r="C764" s="84">
        <v>2</v>
      </c>
      <c r="D764" s="122">
        <v>0.00315609396862519</v>
      </c>
      <c r="E764" s="122">
        <v>1.0848882201790222</v>
      </c>
      <c r="F764" s="84" t="s">
        <v>1883</v>
      </c>
      <c r="G764" s="84" t="b">
        <v>0</v>
      </c>
      <c r="H764" s="84" t="b">
        <v>0</v>
      </c>
      <c r="I764" s="84" t="b">
        <v>0</v>
      </c>
      <c r="J764" s="84" t="b">
        <v>0</v>
      </c>
      <c r="K764" s="84" t="b">
        <v>0</v>
      </c>
      <c r="L764" s="84" t="b">
        <v>0</v>
      </c>
    </row>
    <row r="765" spans="1:12" ht="15">
      <c r="A765" s="84" t="s">
        <v>2469</v>
      </c>
      <c r="B765" s="84" t="s">
        <v>2565</v>
      </c>
      <c r="C765" s="84">
        <v>2</v>
      </c>
      <c r="D765" s="122">
        <v>0.00315609396862519</v>
      </c>
      <c r="E765" s="122">
        <v>1.738100733954366</v>
      </c>
      <c r="F765" s="84" t="s">
        <v>1883</v>
      </c>
      <c r="G765" s="84" t="b">
        <v>0</v>
      </c>
      <c r="H765" s="84" t="b">
        <v>0</v>
      </c>
      <c r="I765" s="84" t="b">
        <v>0</v>
      </c>
      <c r="J765" s="84" t="b">
        <v>0</v>
      </c>
      <c r="K765" s="84" t="b">
        <v>0</v>
      </c>
      <c r="L765" s="84" t="b">
        <v>0</v>
      </c>
    </row>
    <row r="766" spans="1:12" ht="15">
      <c r="A766" s="84" t="s">
        <v>2565</v>
      </c>
      <c r="B766" s="84" t="s">
        <v>2801</v>
      </c>
      <c r="C766" s="84">
        <v>2</v>
      </c>
      <c r="D766" s="122">
        <v>0.00315609396862519</v>
      </c>
      <c r="E766" s="122">
        <v>2.2821687783046416</v>
      </c>
      <c r="F766" s="84" t="s">
        <v>1883</v>
      </c>
      <c r="G766" s="84" t="b">
        <v>0</v>
      </c>
      <c r="H766" s="84" t="b">
        <v>0</v>
      </c>
      <c r="I766" s="84" t="b">
        <v>0</v>
      </c>
      <c r="J766" s="84" t="b">
        <v>0</v>
      </c>
      <c r="K766" s="84" t="b">
        <v>0</v>
      </c>
      <c r="L766" s="84" t="b">
        <v>0</v>
      </c>
    </row>
    <row r="767" spans="1:12" ht="15">
      <c r="A767" s="84" t="s">
        <v>2546</v>
      </c>
      <c r="B767" s="84" t="s">
        <v>2496</v>
      </c>
      <c r="C767" s="84">
        <v>2</v>
      </c>
      <c r="D767" s="122">
        <v>0.00315609396862519</v>
      </c>
      <c r="E767" s="122">
        <v>2.2821687783046416</v>
      </c>
      <c r="F767" s="84" t="s">
        <v>1883</v>
      </c>
      <c r="G767" s="84" t="b">
        <v>0</v>
      </c>
      <c r="H767" s="84" t="b">
        <v>0</v>
      </c>
      <c r="I767" s="84" t="b">
        <v>0</v>
      </c>
      <c r="J767" s="84" t="b">
        <v>0</v>
      </c>
      <c r="K767" s="84" t="b">
        <v>0</v>
      </c>
      <c r="L767" s="84" t="b">
        <v>0</v>
      </c>
    </row>
    <row r="768" spans="1:12" ht="15">
      <c r="A768" s="84" t="s">
        <v>2060</v>
      </c>
      <c r="B768" s="84" t="s">
        <v>2493</v>
      </c>
      <c r="C768" s="84">
        <v>2</v>
      </c>
      <c r="D768" s="122">
        <v>0.00315609396862519</v>
      </c>
      <c r="E768" s="122">
        <v>1.4448960758023413</v>
      </c>
      <c r="F768" s="84" t="s">
        <v>1883</v>
      </c>
      <c r="G768" s="84" t="b">
        <v>0</v>
      </c>
      <c r="H768" s="84" t="b">
        <v>0</v>
      </c>
      <c r="I768" s="84" t="b">
        <v>0</v>
      </c>
      <c r="J768" s="84" t="b">
        <v>0</v>
      </c>
      <c r="K768" s="84" t="b">
        <v>0</v>
      </c>
      <c r="L768" s="84" t="b">
        <v>0</v>
      </c>
    </row>
    <row r="769" spans="1:12" ht="15">
      <c r="A769" s="84" t="s">
        <v>2493</v>
      </c>
      <c r="B769" s="84" t="s">
        <v>2469</v>
      </c>
      <c r="C769" s="84">
        <v>2</v>
      </c>
      <c r="D769" s="122">
        <v>0.00315609396862519</v>
      </c>
      <c r="E769" s="122">
        <v>1.6411907209463095</v>
      </c>
      <c r="F769" s="84" t="s">
        <v>1883</v>
      </c>
      <c r="G769" s="84" t="b">
        <v>0</v>
      </c>
      <c r="H769" s="84" t="b">
        <v>0</v>
      </c>
      <c r="I769" s="84" t="b">
        <v>0</v>
      </c>
      <c r="J769" s="84" t="b">
        <v>0</v>
      </c>
      <c r="K769" s="84" t="b">
        <v>0</v>
      </c>
      <c r="L769" s="84" t="b">
        <v>0</v>
      </c>
    </row>
    <row r="770" spans="1:12" ht="15">
      <c r="A770" s="84" t="s">
        <v>2469</v>
      </c>
      <c r="B770" s="84" t="s">
        <v>2590</v>
      </c>
      <c r="C770" s="84">
        <v>2</v>
      </c>
      <c r="D770" s="122">
        <v>0.00315609396862519</v>
      </c>
      <c r="E770" s="122">
        <v>2.039130729618347</v>
      </c>
      <c r="F770" s="84" t="s">
        <v>1883</v>
      </c>
      <c r="G770" s="84" t="b">
        <v>0</v>
      </c>
      <c r="H770" s="84" t="b">
        <v>0</v>
      </c>
      <c r="I770" s="84" t="b">
        <v>0</v>
      </c>
      <c r="J770" s="84" t="b">
        <v>0</v>
      </c>
      <c r="K770" s="84" t="b">
        <v>0</v>
      </c>
      <c r="L770" s="84" t="b">
        <v>0</v>
      </c>
    </row>
    <row r="771" spans="1:12" ht="15">
      <c r="A771" s="84" t="s">
        <v>2590</v>
      </c>
      <c r="B771" s="84" t="s">
        <v>2591</v>
      </c>
      <c r="C771" s="84">
        <v>2</v>
      </c>
      <c r="D771" s="122">
        <v>0.00315609396862519</v>
      </c>
      <c r="E771" s="122">
        <v>2.583198773968623</v>
      </c>
      <c r="F771" s="84" t="s">
        <v>1883</v>
      </c>
      <c r="G771" s="84" t="b">
        <v>0</v>
      </c>
      <c r="H771" s="84" t="b">
        <v>0</v>
      </c>
      <c r="I771" s="84" t="b">
        <v>0</v>
      </c>
      <c r="J771" s="84" t="b">
        <v>0</v>
      </c>
      <c r="K771" s="84" t="b">
        <v>0</v>
      </c>
      <c r="L771" s="84" t="b">
        <v>0</v>
      </c>
    </row>
    <row r="772" spans="1:12" ht="15">
      <c r="A772" s="84" t="s">
        <v>2591</v>
      </c>
      <c r="B772" s="84" t="s">
        <v>268</v>
      </c>
      <c r="C772" s="84">
        <v>2</v>
      </c>
      <c r="D772" s="122">
        <v>0.00315609396862519</v>
      </c>
      <c r="E772" s="122">
        <v>2.583198773968623</v>
      </c>
      <c r="F772" s="84" t="s">
        <v>1883</v>
      </c>
      <c r="G772" s="84" t="b">
        <v>0</v>
      </c>
      <c r="H772" s="84" t="b">
        <v>0</v>
      </c>
      <c r="I772" s="84" t="b">
        <v>0</v>
      </c>
      <c r="J772" s="84" t="b">
        <v>0</v>
      </c>
      <c r="K772" s="84" t="b">
        <v>0</v>
      </c>
      <c r="L772" s="84" t="b">
        <v>0</v>
      </c>
    </row>
    <row r="773" spans="1:12" ht="15">
      <c r="A773" s="84" t="s">
        <v>268</v>
      </c>
      <c r="B773" s="84" t="s">
        <v>2534</v>
      </c>
      <c r="C773" s="84">
        <v>2</v>
      </c>
      <c r="D773" s="122">
        <v>0.00315609396862519</v>
      </c>
      <c r="E773" s="122">
        <v>2.1060775192489603</v>
      </c>
      <c r="F773" s="84" t="s">
        <v>1883</v>
      </c>
      <c r="G773" s="84" t="b">
        <v>0</v>
      </c>
      <c r="H773" s="84" t="b">
        <v>0</v>
      </c>
      <c r="I773" s="84" t="b">
        <v>0</v>
      </c>
      <c r="J773" s="84" t="b">
        <v>0</v>
      </c>
      <c r="K773" s="84" t="b">
        <v>0</v>
      </c>
      <c r="L773" s="84" t="b">
        <v>0</v>
      </c>
    </row>
    <row r="774" spans="1:12" ht="15">
      <c r="A774" s="84" t="s">
        <v>2534</v>
      </c>
      <c r="B774" s="84" t="s">
        <v>2535</v>
      </c>
      <c r="C774" s="84">
        <v>2</v>
      </c>
      <c r="D774" s="122">
        <v>0.00315609396862519</v>
      </c>
      <c r="E774" s="122">
        <v>2.23101625585726</v>
      </c>
      <c r="F774" s="84" t="s">
        <v>1883</v>
      </c>
      <c r="G774" s="84" t="b">
        <v>0</v>
      </c>
      <c r="H774" s="84" t="b">
        <v>0</v>
      </c>
      <c r="I774" s="84" t="b">
        <v>0</v>
      </c>
      <c r="J774" s="84" t="b">
        <v>0</v>
      </c>
      <c r="K774" s="84" t="b">
        <v>0</v>
      </c>
      <c r="L774" s="84" t="b">
        <v>0</v>
      </c>
    </row>
    <row r="775" spans="1:12" ht="15">
      <c r="A775" s="84" t="s">
        <v>2535</v>
      </c>
      <c r="B775" s="84" t="s">
        <v>2592</v>
      </c>
      <c r="C775" s="84">
        <v>2</v>
      </c>
      <c r="D775" s="122">
        <v>0.00315609396862519</v>
      </c>
      <c r="E775" s="122">
        <v>2.4071075149129415</v>
      </c>
      <c r="F775" s="84" t="s">
        <v>1883</v>
      </c>
      <c r="G775" s="84" t="b">
        <v>0</v>
      </c>
      <c r="H775" s="84" t="b">
        <v>0</v>
      </c>
      <c r="I775" s="84" t="b">
        <v>0</v>
      </c>
      <c r="J775" s="84" t="b">
        <v>0</v>
      </c>
      <c r="K775" s="84" t="b">
        <v>0</v>
      </c>
      <c r="L775" s="84" t="b">
        <v>0</v>
      </c>
    </row>
    <row r="776" spans="1:12" ht="15">
      <c r="A776" s="84" t="s">
        <v>2592</v>
      </c>
      <c r="B776" s="84" t="s">
        <v>2593</v>
      </c>
      <c r="C776" s="84">
        <v>2</v>
      </c>
      <c r="D776" s="122">
        <v>0.00315609396862519</v>
      </c>
      <c r="E776" s="122">
        <v>2.583198773968623</v>
      </c>
      <c r="F776" s="84" t="s">
        <v>1883</v>
      </c>
      <c r="G776" s="84" t="b">
        <v>0</v>
      </c>
      <c r="H776" s="84" t="b">
        <v>0</v>
      </c>
      <c r="I776" s="84" t="b">
        <v>0</v>
      </c>
      <c r="J776" s="84" t="b">
        <v>0</v>
      </c>
      <c r="K776" s="84" t="b">
        <v>0</v>
      </c>
      <c r="L776" s="84" t="b">
        <v>0</v>
      </c>
    </row>
    <row r="777" spans="1:12" ht="15">
      <c r="A777" s="84" t="s">
        <v>2593</v>
      </c>
      <c r="B777" s="84" t="s">
        <v>2050</v>
      </c>
      <c r="C777" s="84">
        <v>2</v>
      </c>
      <c r="D777" s="122">
        <v>0.00315609396862519</v>
      </c>
      <c r="E777" s="122">
        <v>2.039130729618347</v>
      </c>
      <c r="F777" s="84" t="s">
        <v>1883</v>
      </c>
      <c r="G777" s="84" t="b">
        <v>0</v>
      </c>
      <c r="H777" s="84" t="b">
        <v>0</v>
      </c>
      <c r="I777" s="84" t="b">
        <v>0</v>
      </c>
      <c r="J777" s="84" t="b">
        <v>0</v>
      </c>
      <c r="K777" s="84" t="b">
        <v>0</v>
      </c>
      <c r="L777" s="84" t="b">
        <v>0</v>
      </c>
    </row>
    <row r="778" spans="1:12" ht="15">
      <c r="A778" s="84" t="s">
        <v>2511</v>
      </c>
      <c r="B778" s="84" t="s">
        <v>2673</v>
      </c>
      <c r="C778" s="84">
        <v>2</v>
      </c>
      <c r="D778" s="122">
        <v>0.00315609396862519</v>
      </c>
      <c r="E778" s="122">
        <v>2.185258765296585</v>
      </c>
      <c r="F778" s="84" t="s">
        <v>1883</v>
      </c>
      <c r="G778" s="84" t="b">
        <v>0</v>
      </c>
      <c r="H778" s="84" t="b">
        <v>0</v>
      </c>
      <c r="I778" s="84" t="b">
        <v>0</v>
      </c>
      <c r="J778" s="84" t="b">
        <v>0</v>
      </c>
      <c r="K778" s="84" t="b">
        <v>0</v>
      </c>
      <c r="L778" s="84" t="b">
        <v>0</v>
      </c>
    </row>
    <row r="779" spans="1:12" ht="15">
      <c r="A779" s="84" t="s">
        <v>2673</v>
      </c>
      <c r="B779" s="84" t="s">
        <v>2526</v>
      </c>
      <c r="C779" s="84">
        <v>2</v>
      </c>
      <c r="D779" s="122">
        <v>0.00315609396862519</v>
      </c>
      <c r="E779" s="122">
        <v>2.4071075149129415</v>
      </c>
      <c r="F779" s="84" t="s">
        <v>1883</v>
      </c>
      <c r="G779" s="84" t="b">
        <v>0</v>
      </c>
      <c r="H779" s="84" t="b">
        <v>0</v>
      </c>
      <c r="I779" s="84" t="b">
        <v>0</v>
      </c>
      <c r="J779" s="84" t="b">
        <v>0</v>
      </c>
      <c r="K779" s="84" t="b">
        <v>0</v>
      </c>
      <c r="L779" s="84" t="b">
        <v>0</v>
      </c>
    </row>
    <row r="780" spans="1:12" ht="15">
      <c r="A780" s="84" t="s">
        <v>2054</v>
      </c>
      <c r="B780" s="84" t="s">
        <v>2634</v>
      </c>
      <c r="C780" s="84">
        <v>2</v>
      </c>
      <c r="D780" s="122">
        <v>0.00315609396862519</v>
      </c>
      <c r="E780" s="122">
        <v>1.2931641626061048</v>
      </c>
      <c r="F780" s="84" t="s">
        <v>1883</v>
      </c>
      <c r="G780" s="84" t="b">
        <v>0</v>
      </c>
      <c r="H780" s="84" t="b">
        <v>0</v>
      </c>
      <c r="I780" s="84" t="b">
        <v>0</v>
      </c>
      <c r="J780" s="84" t="b">
        <v>0</v>
      </c>
      <c r="K780" s="84" t="b">
        <v>0</v>
      </c>
      <c r="L780" s="84" t="b">
        <v>0</v>
      </c>
    </row>
    <row r="781" spans="1:12" ht="15">
      <c r="A781" s="84" t="s">
        <v>256</v>
      </c>
      <c r="B781" s="84" t="s">
        <v>630</v>
      </c>
      <c r="C781" s="84">
        <v>2</v>
      </c>
      <c r="D781" s="122">
        <v>0.00315609396862519</v>
      </c>
      <c r="E781" s="122">
        <v>0.3900741756141612</v>
      </c>
      <c r="F781" s="84" t="s">
        <v>1883</v>
      </c>
      <c r="G781" s="84" t="b">
        <v>0</v>
      </c>
      <c r="H781" s="84" t="b">
        <v>0</v>
      </c>
      <c r="I781" s="84" t="b">
        <v>0</v>
      </c>
      <c r="J781" s="84" t="b">
        <v>0</v>
      </c>
      <c r="K781" s="84" t="b">
        <v>0</v>
      </c>
      <c r="L781" s="84" t="b">
        <v>0</v>
      </c>
    </row>
    <row r="782" spans="1:12" ht="15">
      <c r="A782" s="84" t="s">
        <v>2600</v>
      </c>
      <c r="B782" s="84" t="s">
        <v>2474</v>
      </c>
      <c r="C782" s="84">
        <v>2</v>
      </c>
      <c r="D782" s="122">
        <v>0.00315609396862519</v>
      </c>
      <c r="E782" s="122">
        <v>1.7538950011375978</v>
      </c>
      <c r="F782" s="84" t="s">
        <v>1883</v>
      </c>
      <c r="G782" s="84" t="b">
        <v>0</v>
      </c>
      <c r="H782" s="84" t="b">
        <v>0</v>
      </c>
      <c r="I782" s="84" t="b">
        <v>0</v>
      </c>
      <c r="J782" s="84" t="b">
        <v>0</v>
      </c>
      <c r="K782" s="84" t="b">
        <v>0</v>
      </c>
      <c r="L782" s="84" t="b">
        <v>0</v>
      </c>
    </row>
    <row r="783" spans="1:12" ht="15">
      <c r="A783" s="84" t="s">
        <v>2474</v>
      </c>
      <c r="B783" s="84" t="s">
        <v>2508</v>
      </c>
      <c r="C783" s="84">
        <v>2</v>
      </c>
      <c r="D783" s="122">
        <v>0.00315609396862519</v>
      </c>
      <c r="E783" s="122">
        <v>1.5320462515212414</v>
      </c>
      <c r="F783" s="84" t="s">
        <v>1883</v>
      </c>
      <c r="G783" s="84" t="b">
        <v>0</v>
      </c>
      <c r="H783" s="84" t="b">
        <v>0</v>
      </c>
      <c r="I783" s="84" t="b">
        <v>0</v>
      </c>
      <c r="J783" s="84" t="b">
        <v>0</v>
      </c>
      <c r="K783" s="84" t="b">
        <v>0</v>
      </c>
      <c r="L783" s="84" t="b">
        <v>0</v>
      </c>
    </row>
    <row r="784" spans="1:12" ht="15">
      <c r="A784" s="84" t="s">
        <v>2508</v>
      </c>
      <c r="B784" s="84" t="s">
        <v>2601</v>
      </c>
      <c r="C784" s="84">
        <v>2</v>
      </c>
      <c r="D784" s="122">
        <v>0.00315609396862519</v>
      </c>
      <c r="E784" s="122">
        <v>2.009167506240904</v>
      </c>
      <c r="F784" s="84" t="s">
        <v>1883</v>
      </c>
      <c r="G784" s="84" t="b">
        <v>0</v>
      </c>
      <c r="H784" s="84" t="b">
        <v>0</v>
      </c>
      <c r="I784" s="84" t="b">
        <v>0</v>
      </c>
      <c r="J784" s="84" t="b">
        <v>0</v>
      </c>
      <c r="K784" s="84" t="b">
        <v>0</v>
      </c>
      <c r="L784" s="84" t="b">
        <v>0</v>
      </c>
    </row>
    <row r="785" spans="1:12" ht="15">
      <c r="A785" s="84" t="s">
        <v>1984</v>
      </c>
      <c r="B785" s="84" t="s">
        <v>2514</v>
      </c>
      <c r="C785" s="84">
        <v>2</v>
      </c>
      <c r="D785" s="122">
        <v>0.00315609396862519</v>
      </c>
      <c r="E785" s="122">
        <v>1.8842287696326039</v>
      </c>
      <c r="F785" s="84" t="s">
        <v>1883</v>
      </c>
      <c r="G785" s="84" t="b">
        <v>0</v>
      </c>
      <c r="H785" s="84" t="b">
        <v>0</v>
      </c>
      <c r="I785" s="84" t="b">
        <v>0</v>
      </c>
      <c r="J785" s="84" t="b">
        <v>0</v>
      </c>
      <c r="K785" s="84" t="b">
        <v>0</v>
      </c>
      <c r="L785" s="84" t="b">
        <v>0</v>
      </c>
    </row>
    <row r="786" spans="1:12" ht="15">
      <c r="A786" s="84" t="s">
        <v>2514</v>
      </c>
      <c r="B786" s="84" t="s">
        <v>2487</v>
      </c>
      <c r="C786" s="84">
        <v>2</v>
      </c>
      <c r="D786" s="122">
        <v>0.00315609396862519</v>
      </c>
      <c r="E786" s="122">
        <v>1.7081375105769228</v>
      </c>
      <c r="F786" s="84" t="s">
        <v>1883</v>
      </c>
      <c r="G786" s="84" t="b">
        <v>0</v>
      </c>
      <c r="H786" s="84" t="b">
        <v>0</v>
      </c>
      <c r="I786" s="84" t="b">
        <v>0</v>
      </c>
      <c r="J786" s="84" t="b">
        <v>0</v>
      </c>
      <c r="K786" s="84" t="b">
        <v>0</v>
      </c>
      <c r="L786" s="84" t="b">
        <v>0</v>
      </c>
    </row>
    <row r="787" spans="1:12" ht="15">
      <c r="A787" s="84" t="s">
        <v>2487</v>
      </c>
      <c r="B787" s="84" t="s">
        <v>2057</v>
      </c>
      <c r="C787" s="84">
        <v>2</v>
      </c>
      <c r="D787" s="122">
        <v>0.00315609396862519</v>
      </c>
      <c r="E787" s="122">
        <v>1.2029875322570167</v>
      </c>
      <c r="F787" s="84" t="s">
        <v>1883</v>
      </c>
      <c r="G787" s="84" t="b">
        <v>0</v>
      </c>
      <c r="H787" s="84" t="b">
        <v>0</v>
      </c>
      <c r="I787" s="84" t="b">
        <v>0</v>
      </c>
      <c r="J787" s="84" t="b">
        <v>0</v>
      </c>
      <c r="K787" s="84" t="b">
        <v>0</v>
      </c>
      <c r="L787" s="84" t="b">
        <v>0</v>
      </c>
    </row>
    <row r="788" spans="1:12" ht="15">
      <c r="A788" s="84" t="s">
        <v>2057</v>
      </c>
      <c r="B788" s="84" t="s">
        <v>2697</v>
      </c>
      <c r="C788" s="84">
        <v>2</v>
      </c>
      <c r="D788" s="122">
        <v>0.00315609396862519</v>
      </c>
      <c r="E788" s="122">
        <v>1.7081375105769228</v>
      </c>
      <c r="F788" s="84" t="s">
        <v>1883</v>
      </c>
      <c r="G788" s="84" t="b">
        <v>0</v>
      </c>
      <c r="H788" s="84" t="b">
        <v>0</v>
      </c>
      <c r="I788" s="84" t="b">
        <v>0</v>
      </c>
      <c r="J788" s="84" t="b">
        <v>0</v>
      </c>
      <c r="K788" s="84" t="b">
        <v>0</v>
      </c>
      <c r="L788" s="84" t="b">
        <v>0</v>
      </c>
    </row>
    <row r="789" spans="1:12" ht="15">
      <c r="A789" s="84" t="s">
        <v>2697</v>
      </c>
      <c r="B789" s="84" t="s">
        <v>2698</v>
      </c>
      <c r="C789" s="84">
        <v>2</v>
      </c>
      <c r="D789" s="122">
        <v>0.00315609396862519</v>
      </c>
      <c r="E789" s="122">
        <v>2.583198773968623</v>
      </c>
      <c r="F789" s="84" t="s">
        <v>1883</v>
      </c>
      <c r="G789" s="84" t="b">
        <v>0</v>
      </c>
      <c r="H789" s="84" t="b">
        <v>0</v>
      </c>
      <c r="I789" s="84" t="b">
        <v>0</v>
      </c>
      <c r="J789" s="84" t="b">
        <v>0</v>
      </c>
      <c r="K789" s="84" t="b">
        <v>0</v>
      </c>
      <c r="L789" s="84" t="b">
        <v>0</v>
      </c>
    </row>
    <row r="790" spans="1:12" ht="15">
      <c r="A790" s="84" t="s">
        <v>2698</v>
      </c>
      <c r="B790" s="84" t="s">
        <v>2699</v>
      </c>
      <c r="C790" s="84">
        <v>2</v>
      </c>
      <c r="D790" s="122">
        <v>0.00315609396862519</v>
      </c>
      <c r="E790" s="122">
        <v>2.583198773968623</v>
      </c>
      <c r="F790" s="84" t="s">
        <v>1883</v>
      </c>
      <c r="G790" s="84" t="b">
        <v>0</v>
      </c>
      <c r="H790" s="84" t="b">
        <v>0</v>
      </c>
      <c r="I790" s="84" t="b">
        <v>0</v>
      </c>
      <c r="J790" s="84" t="b">
        <v>0</v>
      </c>
      <c r="K790" s="84" t="b">
        <v>0</v>
      </c>
      <c r="L790" s="84" t="b">
        <v>0</v>
      </c>
    </row>
    <row r="791" spans="1:12" ht="15">
      <c r="A791" s="84" t="s">
        <v>2699</v>
      </c>
      <c r="B791" s="84" t="s">
        <v>2052</v>
      </c>
      <c r="C791" s="84">
        <v>2</v>
      </c>
      <c r="D791" s="122">
        <v>0.00315609396862519</v>
      </c>
      <c r="E791" s="122">
        <v>2.185258765296585</v>
      </c>
      <c r="F791" s="84" t="s">
        <v>1883</v>
      </c>
      <c r="G791" s="84" t="b">
        <v>0</v>
      </c>
      <c r="H791" s="84" t="b">
        <v>0</v>
      </c>
      <c r="I791" s="84" t="b">
        <v>0</v>
      </c>
      <c r="J791" s="84" t="b">
        <v>0</v>
      </c>
      <c r="K791" s="84" t="b">
        <v>0</v>
      </c>
      <c r="L791" s="84" t="b">
        <v>0</v>
      </c>
    </row>
    <row r="792" spans="1:12" ht="15">
      <c r="A792" s="84" t="s">
        <v>2052</v>
      </c>
      <c r="B792" s="84" t="s">
        <v>2700</v>
      </c>
      <c r="C792" s="84">
        <v>2</v>
      </c>
      <c r="D792" s="122">
        <v>0.00315609396862519</v>
      </c>
      <c r="E792" s="122">
        <v>2.185258765296585</v>
      </c>
      <c r="F792" s="84" t="s">
        <v>1883</v>
      </c>
      <c r="G792" s="84" t="b">
        <v>0</v>
      </c>
      <c r="H792" s="84" t="b">
        <v>0</v>
      </c>
      <c r="I792" s="84" t="b">
        <v>0</v>
      </c>
      <c r="J792" s="84" t="b">
        <v>0</v>
      </c>
      <c r="K792" s="84" t="b">
        <v>0</v>
      </c>
      <c r="L792" s="84" t="b">
        <v>0</v>
      </c>
    </row>
    <row r="793" spans="1:12" ht="15">
      <c r="A793" s="84" t="s">
        <v>2700</v>
      </c>
      <c r="B793" s="84" t="s">
        <v>2514</v>
      </c>
      <c r="C793" s="84">
        <v>2</v>
      </c>
      <c r="D793" s="122">
        <v>0.00315609396862519</v>
      </c>
      <c r="E793" s="122">
        <v>2.185258765296585</v>
      </c>
      <c r="F793" s="84" t="s">
        <v>1883</v>
      </c>
      <c r="G793" s="84" t="b">
        <v>0</v>
      </c>
      <c r="H793" s="84" t="b">
        <v>0</v>
      </c>
      <c r="I793" s="84" t="b">
        <v>0</v>
      </c>
      <c r="J793" s="84" t="b">
        <v>0</v>
      </c>
      <c r="K793" s="84" t="b">
        <v>0</v>
      </c>
      <c r="L793" s="84" t="b">
        <v>0</v>
      </c>
    </row>
    <row r="794" spans="1:12" ht="15">
      <c r="A794" s="84" t="s">
        <v>2514</v>
      </c>
      <c r="B794" s="84" t="s">
        <v>2055</v>
      </c>
      <c r="C794" s="84">
        <v>2</v>
      </c>
      <c r="D794" s="122">
        <v>0.00315609396862519</v>
      </c>
      <c r="E794" s="122">
        <v>1.164069466226647</v>
      </c>
      <c r="F794" s="84" t="s">
        <v>1883</v>
      </c>
      <c r="G794" s="84" t="b">
        <v>0</v>
      </c>
      <c r="H794" s="84" t="b">
        <v>0</v>
      </c>
      <c r="I794" s="84" t="b">
        <v>0</v>
      </c>
      <c r="J794" s="84" t="b">
        <v>0</v>
      </c>
      <c r="K794" s="84" t="b">
        <v>0</v>
      </c>
      <c r="L794" s="84" t="b">
        <v>0</v>
      </c>
    </row>
    <row r="795" spans="1:12" ht="15">
      <c r="A795" s="84" t="s">
        <v>2564</v>
      </c>
      <c r="B795" s="84" t="s">
        <v>2798</v>
      </c>
      <c r="C795" s="84">
        <v>2</v>
      </c>
      <c r="D795" s="122">
        <v>0.00315609396862519</v>
      </c>
      <c r="E795" s="122">
        <v>2.2821687783046416</v>
      </c>
      <c r="F795" s="84" t="s">
        <v>1883</v>
      </c>
      <c r="G795" s="84" t="b">
        <v>0</v>
      </c>
      <c r="H795" s="84" t="b">
        <v>0</v>
      </c>
      <c r="I795" s="84" t="b">
        <v>0</v>
      </c>
      <c r="J795" s="84" t="b">
        <v>0</v>
      </c>
      <c r="K795" s="84" t="b">
        <v>0</v>
      </c>
      <c r="L795" s="84" t="b">
        <v>0</v>
      </c>
    </row>
    <row r="796" spans="1:12" ht="15">
      <c r="A796" s="84" t="s">
        <v>2054</v>
      </c>
      <c r="B796" s="84" t="s">
        <v>2635</v>
      </c>
      <c r="C796" s="84">
        <v>2</v>
      </c>
      <c r="D796" s="122">
        <v>0.00315609396862519</v>
      </c>
      <c r="E796" s="122">
        <v>1.2931641626061048</v>
      </c>
      <c r="F796" s="84" t="s">
        <v>1883</v>
      </c>
      <c r="G796" s="84" t="b">
        <v>0</v>
      </c>
      <c r="H796" s="84" t="b">
        <v>0</v>
      </c>
      <c r="I796" s="84" t="b">
        <v>0</v>
      </c>
      <c r="J796" s="84" t="b">
        <v>0</v>
      </c>
      <c r="K796" s="84" t="b">
        <v>0</v>
      </c>
      <c r="L796" s="84" t="b">
        <v>0</v>
      </c>
    </row>
    <row r="797" spans="1:12" ht="15">
      <c r="A797" s="84" t="s">
        <v>2563</v>
      </c>
      <c r="B797" s="84" t="s">
        <v>2564</v>
      </c>
      <c r="C797" s="84">
        <v>2</v>
      </c>
      <c r="D797" s="122">
        <v>0.00315609396862519</v>
      </c>
      <c r="E797" s="122">
        <v>1.9811387826406603</v>
      </c>
      <c r="F797" s="84" t="s">
        <v>1883</v>
      </c>
      <c r="G797" s="84" t="b">
        <v>0</v>
      </c>
      <c r="H797" s="84" t="b">
        <v>0</v>
      </c>
      <c r="I797" s="84" t="b">
        <v>0</v>
      </c>
      <c r="J797" s="84" t="b">
        <v>0</v>
      </c>
      <c r="K797" s="84" t="b">
        <v>0</v>
      </c>
      <c r="L797" s="84" t="b">
        <v>0</v>
      </c>
    </row>
    <row r="798" spans="1:12" ht="15">
      <c r="A798" s="84" t="s">
        <v>2688</v>
      </c>
      <c r="B798" s="84" t="s">
        <v>2585</v>
      </c>
      <c r="C798" s="84">
        <v>2</v>
      </c>
      <c r="D798" s="122">
        <v>0.00315609396862519</v>
      </c>
      <c r="E798" s="122">
        <v>2.4071075149129415</v>
      </c>
      <c r="F798" s="84" t="s">
        <v>1883</v>
      </c>
      <c r="G798" s="84" t="b">
        <v>0</v>
      </c>
      <c r="H798" s="84" t="b">
        <v>0</v>
      </c>
      <c r="I798" s="84" t="b">
        <v>0</v>
      </c>
      <c r="J798" s="84" t="b">
        <v>0</v>
      </c>
      <c r="K798" s="84" t="b">
        <v>0</v>
      </c>
      <c r="L798" s="84" t="b">
        <v>0</v>
      </c>
    </row>
    <row r="799" spans="1:12" ht="15">
      <c r="A799" s="84" t="s">
        <v>2585</v>
      </c>
      <c r="B799" s="84" t="s">
        <v>2689</v>
      </c>
      <c r="C799" s="84">
        <v>2</v>
      </c>
      <c r="D799" s="122">
        <v>0.00315609396862519</v>
      </c>
      <c r="E799" s="122">
        <v>2.4071075149129415</v>
      </c>
      <c r="F799" s="84" t="s">
        <v>1883</v>
      </c>
      <c r="G799" s="84" t="b">
        <v>0</v>
      </c>
      <c r="H799" s="84" t="b">
        <v>0</v>
      </c>
      <c r="I799" s="84" t="b">
        <v>0</v>
      </c>
      <c r="J799" s="84" t="b">
        <v>0</v>
      </c>
      <c r="K799" s="84" t="b">
        <v>0</v>
      </c>
      <c r="L799" s="84" t="b">
        <v>0</v>
      </c>
    </row>
    <row r="800" spans="1:12" ht="15">
      <c r="A800" s="84" t="s">
        <v>2689</v>
      </c>
      <c r="B800" s="84" t="s">
        <v>2055</v>
      </c>
      <c r="C800" s="84">
        <v>2</v>
      </c>
      <c r="D800" s="122">
        <v>0.00315609396862519</v>
      </c>
      <c r="E800" s="122">
        <v>1.5620094748986846</v>
      </c>
      <c r="F800" s="84" t="s">
        <v>1883</v>
      </c>
      <c r="G800" s="84" t="b">
        <v>0</v>
      </c>
      <c r="H800" s="84" t="b">
        <v>0</v>
      </c>
      <c r="I800" s="84" t="b">
        <v>0</v>
      </c>
      <c r="J800" s="84" t="b">
        <v>0</v>
      </c>
      <c r="K800" s="84" t="b">
        <v>0</v>
      </c>
      <c r="L800" s="84" t="b">
        <v>0</v>
      </c>
    </row>
    <row r="801" spans="1:12" ht="15">
      <c r="A801" s="84" t="s">
        <v>2055</v>
      </c>
      <c r="B801" s="84" t="s">
        <v>2690</v>
      </c>
      <c r="C801" s="84">
        <v>2</v>
      </c>
      <c r="D801" s="122">
        <v>0.00315609396862519</v>
      </c>
      <c r="E801" s="122">
        <v>1.5620094748986846</v>
      </c>
      <c r="F801" s="84" t="s">
        <v>1883</v>
      </c>
      <c r="G801" s="84" t="b">
        <v>0</v>
      </c>
      <c r="H801" s="84" t="b">
        <v>0</v>
      </c>
      <c r="I801" s="84" t="b">
        <v>0</v>
      </c>
      <c r="J801" s="84" t="b">
        <v>0</v>
      </c>
      <c r="K801" s="84" t="b">
        <v>0</v>
      </c>
      <c r="L801" s="84" t="b">
        <v>0</v>
      </c>
    </row>
    <row r="802" spans="1:12" ht="15">
      <c r="A802" s="84" t="s">
        <v>2690</v>
      </c>
      <c r="B802" s="84" t="s">
        <v>2546</v>
      </c>
      <c r="C802" s="84">
        <v>2</v>
      </c>
      <c r="D802" s="122">
        <v>0.00315609396862519</v>
      </c>
      <c r="E802" s="122">
        <v>2.2821687783046416</v>
      </c>
      <c r="F802" s="84" t="s">
        <v>1883</v>
      </c>
      <c r="G802" s="84" t="b">
        <v>0</v>
      </c>
      <c r="H802" s="84" t="b">
        <v>0</v>
      </c>
      <c r="I802" s="84" t="b">
        <v>0</v>
      </c>
      <c r="J802" s="84" t="b">
        <v>0</v>
      </c>
      <c r="K802" s="84" t="b">
        <v>0</v>
      </c>
      <c r="L802" s="84" t="b">
        <v>0</v>
      </c>
    </row>
    <row r="803" spans="1:12" ht="15">
      <c r="A803" s="84" t="s">
        <v>2546</v>
      </c>
      <c r="B803" s="84" t="s">
        <v>2691</v>
      </c>
      <c r="C803" s="84">
        <v>2</v>
      </c>
      <c r="D803" s="122">
        <v>0.00315609396862519</v>
      </c>
      <c r="E803" s="122">
        <v>2.2821687783046416</v>
      </c>
      <c r="F803" s="84" t="s">
        <v>1883</v>
      </c>
      <c r="G803" s="84" t="b">
        <v>0</v>
      </c>
      <c r="H803" s="84" t="b">
        <v>0</v>
      </c>
      <c r="I803" s="84" t="b">
        <v>0</v>
      </c>
      <c r="J803" s="84" t="b">
        <v>0</v>
      </c>
      <c r="K803" s="84" t="b">
        <v>0</v>
      </c>
      <c r="L803" s="84" t="b">
        <v>0</v>
      </c>
    </row>
    <row r="804" spans="1:12" ht="15">
      <c r="A804" s="84" t="s">
        <v>2691</v>
      </c>
      <c r="B804" s="84" t="s">
        <v>2469</v>
      </c>
      <c r="C804" s="84">
        <v>2</v>
      </c>
      <c r="D804" s="122">
        <v>0.00315609396862519</v>
      </c>
      <c r="E804" s="122">
        <v>2.039130729618347</v>
      </c>
      <c r="F804" s="84" t="s">
        <v>1883</v>
      </c>
      <c r="G804" s="84" t="b">
        <v>0</v>
      </c>
      <c r="H804" s="84" t="b">
        <v>0</v>
      </c>
      <c r="I804" s="84" t="b">
        <v>0</v>
      </c>
      <c r="J804" s="84" t="b">
        <v>0</v>
      </c>
      <c r="K804" s="84" t="b">
        <v>0</v>
      </c>
      <c r="L804" s="84" t="b">
        <v>0</v>
      </c>
    </row>
    <row r="805" spans="1:12" ht="15">
      <c r="A805" s="84" t="s">
        <v>2469</v>
      </c>
      <c r="B805" s="84" t="s">
        <v>2486</v>
      </c>
      <c r="C805" s="84">
        <v>2</v>
      </c>
      <c r="D805" s="122">
        <v>0.00315609396862519</v>
      </c>
      <c r="E805" s="122">
        <v>1.4950626852680715</v>
      </c>
      <c r="F805" s="84" t="s">
        <v>1883</v>
      </c>
      <c r="G805" s="84" t="b">
        <v>0</v>
      </c>
      <c r="H805" s="84" t="b">
        <v>0</v>
      </c>
      <c r="I805" s="84" t="b">
        <v>0</v>
      </c>
      <c r="J805" s="84" t="b">
        <v>0</v>
      </c>
      <c r="K805" s="84" t="b">
        <v>0</v>
      </c>
      <c r="L805" s="84" t="b">
        <v>0</v>
      </c>
    </row>
    <row r="806" spans="1:12" ht="15">
      <c r="A806" s="84" t="s">
        <v>2486</v>
      </c>
      <c r="B806" s="84" t="s">
        <v>2692</v>
      </c>
      <c r="C806" s="84">
        <v>2</v>
      </c>
      <c r="D806" s="122">
        <v>0.00315609396862519</v>
      </c>
      <c r="E806" s="122">
        <v>2.039130729618347</v>
      </c>
      <c r="F806" s="84" t="s">
        <v>1883</v>
      </c>
      <c r="G806" s="84" t="b">
        <v>0</v>
      </c>
      <c r="H806" s="84" t="b">
        <v>0</v>
      </c>
      <c r="I806" s="84" t="b">
        <v>0</v>
      </c>
      <c r="J806" s="84" t="b">
        <v>0</v>
      </c>
      <c r="K806" s="84" t="b">
        <v>0</v>
      </c>
      <c r="L806" s="84" t="b">
        <v>0</v>
      </c>
    </row>
    <row r="807" spans="1:12" ht="15">
      <c r="A807" s="84" t="s">
        <v>2692</v>
      </c>
      <c r="B807" s="84" t="s">
        <v>2599</v>
      </c>
      <c r="C807" s="84">
        <v>2</v>
      </c>
      <c r="D807" s="122">
        <v>0.00315609396862519</v>
      </c>
      <c r="E807" s="122">
        <v>2.4071075149129415</v>
      </c>
      <c r="F807" s="84" t="s">
        <v>1883</v>
      </c>
      <c r="G807" s="84" t="b">
        <v>0</v>
      </c>
      <c r="H807" s="84" t="b">
        <v>0</v>
      </c>
      <c r="I807" s="84" t="b">
        <v>0</v>
      </c>
      <c r="J807" s="84" t="b">
        <v>0</v>
      </c>
      <c r="K807" s="84" t="b">
        <v>0</v>
      </c>
      <c r="L807" s="84" t="b">
        <v>0</v>
      </c>
    </row>
    <row r="808" spans="1:12" ht="15">
      <c r="A808" s="84" t="s">
        <v>2599</v>
      </c>
      <c r="B808" s="84" t="s">
        <v>2693</v>
      </c>
      <c r="C808" s="84">
        <v>2</v>
      </c>
      <c r="D808" s="122">
        <v>0.00315609396862519</v>
      </c>
      <c r="E808" s="122">
        <v>2.4071075149129415</v>
      </c>
      <c r="F808" s="84" t="s">
        <v>1883</v>
      </c>
      <c r="G808" s="84" t="b">
        <v>0</v>
      </c>
      <c r="H808" s="84" t="b">
        <v>0</v>
      </c>
      <c r="I808" s="84" t="b">
        <v>0</v>
      </c>
      <c r="J808" s="84" t="b">
        <v>0</v>
      </c>
      <c r="K808" s="84" t="b">
        <v>0</v>
      </c>
      <c r="L808" s="84" t="b">
        <v>0</v>
      </c>
    </row>
    <row r="809" spans="1:12" ht="15">
      <c r="A809" s="84" t="s">
        <v>2693</v>
      </c>
      <c r="B809" s="84" t="s">
        <v>2694</v>
      </c>
      <c r="C809" s="84">
        <v>2</v>
      </c>
      <c r="D809" s="122">
        <v>0.00315609396862519</v>
      </c>
      <c r="E809" s="122">
        <v>2.583198773968623</v>
      </c>
      <c r="F809" s="84" t="s">
        <v>1883</v>
      </c>
      <c r="G809" s="84" t="b">
        <v>0</v>
      </c>
      <c r="H809" s="84" t="b">
        <v>0</v>
      </c>
      <c r="I809" s="84" t="b">
        <v>0</v>
      </c>
      <c r="J809" s="84" t="b">
        <v>0</v>
      </c>
      <c r="K809" s="84" t="b">
        <v>0</v>
      </c>
      <c r="L809" s="84" t="b">
        <v>0</v>
      </c>
    </row>
    <row r="810" spans="1:12" ht="15">
      <c r="A810" s="84" t="s">
        <v>2694</v>
      </c>
      <c r="B810" s="84" t="s">
        <v>2695</v>
      </c>
      <c r="C810" s="84">
        <v>2</v>
      </c>
      <c r="D810" s="122">
        <v>0.00315609396862519</v>
      </c>
      <c r="E810" s="122">
        <v>2.583198773968623</v>
      </c>
      <c r="F810" s="84" t="s">
        <v>1883</v>
      </c>
      <c r="G810" s="84" t="b">
        <v>0</v>
      </c>
      <c r="H810" s="84" t="b">
        <v>0</v>
      </c>
      <c r="I810" s="84" t="b">
        <v>0</v>
      </c>
      <c r="J810" s="84" t="b">
        <v>1</v>
      </c>
      <c r="K810" s="84" t="b">
        <v>0</v>
      </c>
      <c r="L810" s="84" t="b">
        <v>0</v>
      </c>
    </row>
    <row r="811" spans="1:12" ht="15">
      <c r="A811" s="84" t="s">
        <v>2695</v>
      </c>
      <c r="B811" s="84" t="s">
        <v>2696</v>
      </c>
      <c r="C811" s="84">
        <v>2</v>
      </c>
      <c r="D811" s="122">
        <v>0.00315609396862519</v>
      </c>
      <c r="E811" s="122">
        <v>2.583198773968623</v>
      </c>
      <c r="F811" s="84" t="s">
        <v>1883</v>
      </c>
      <c r="G811" s="84" t="b">
        <v>1</v>
      </c>
      <c r="H811" s="84" t="b">
        <v>0</v>
      </c>
      <c r="I811" s="84" t="b">
        <v>0</v>
      </c>
      <c r="J811" s="84" t="b">
        <v>0</v>
      </c>
      <c r="K811" s="84" t="b">
        <v>0</v>
      </c>
      <c r="L811" s="84" t="b">
        <v>0</v>
      </c>
    </row>
    <row r="812" spans="1:12" ht="15">
      <c r="A812" s="84" t="s">
        <v>2682</v>
      </c>
      <c r="B812" s="84" t="s">
        <v>2683</v>
      </c>
      <c r="C812" s="84">
        <v>2</v>
      </c>
      <c r="D812" s="122">
        <v>0.00315609396862519</v>
      </c>
      <c r="E812" s="122">
        <v>2.583198773968623</v>
      </c>
      <c r="F812" s="84" t="s">
        <v>1883</v>
      </c>
      <c r="G812" s="84" t="b">
        <v>0</v>
      </c>
      <c r="H812" s="84" t="b">
        <v>0</v>
      </c>
      <c r="I812" s="84" t="b">
        <v>0</v>
      </c>
      <c r="J812" s="84" t="b">
        <v>0</v>
      </c>
      <c r="K812" s="84" t="b">
        <v>0</v>
      </c>
      <c r="L812" s="84" t="b">
        <v>0</v>
      </c>
    </row>
    <row r="813" spans="1:12" ht="15">
      <c r="A813" s="84" t="s">
        <v>2683</v>
      </c>
      <c r="B813" s="84" t="s">
        <v>2544</v>
      </c>
      <c r="C813" s="84">
        <v>2</v>
      </c>
      <c r="D813" s="122">
        <v>0.00315609396862519</v>
      </c>
      <c r="E813" s="122">
        <v>2.2821687783046416</v>
      </c>
      <c r="F813" s="84" t="s">
        <v>1883</v>
      </c>
      <c r="G813" s="84" t="b">
        <v>0</v>
      </c>
      <c r="H813" s="84" t="b">
        <v>0</v>
      </c>
      <c r="I813" s="84" t="b">
        <v>0</v>
      </c>
      <c r="J813" s="84" t="b">
        <v>0</v>
      </c>
      <c r="K813" s="84" t="b">
        <v>0</v>
      </c>
      <c r="L813" s="84" t="b">
        <v>0</v>
      </c>
    </row>
    <row r="814" spans="1:12" ht="15">
      <c r="A814" s="84" t="s">
        <v>2054</v>
      </c>
      <c r="B814" s="84" t="s">
        <v>1983</v>
      </c>
      <c r="C814" s="84">
        <v>2</v>
      </c>
      <c r="D814" s="122">
        <v>0.00315609396862519</v>
      </c>
      <c r="E814" s="122">
        <v>1.0713154129897484</v>
      </c>
      <c r="F814" s="84" t="s">
        <v>1883</v>
      </c>
      <c r="G814" s="84" t="b">
        <v>0</v>
      </c>
      <c r="H814" s="84" t="b">
        <v>0</v>
      </c>
      <c r="I814" s="84" t="b">
        <v>0</v>
      </c>
      <c r="J814" s="84" t="b">
        <v>0</v>
      </c>
      <c r="K814" s="84" t="b">
        <v>0</v>
      </c>
      <c r="L814" s="84" t="b">
        <v>0</v>
      </c>
    </row>
    <row r="815" spans="1:12" ht="15">
      <c r="A815" s="84" t="s">
        <v>1983</v>
      </c>
      <c r="B815" s="84" t="s">
        <v>2684</v>
      </c>
      <c r="C815" s="84">
        <v>2</v>
      </c>
      <c r="D815" s="122">
        <v>0.00315609396862519</v>
      </c>
      <c r="E815" s="122">
        <v>2.185258765296585</v>
      </c>
      <c r="F815" s="84" t="s">
        <v>1883</v>
      </c>
      <c r="G815" s="84" t="b">
        <v>0</v>
      </c>
      <c r="H815" s="84" t="b">
        <v>0</v>
      </c>
      <c r="I815" s="84" t="b">
        <v>0</v>
      </c>
      <c r="J815" s="84" t="b">
        <v>0</v>
      </c>
      <c r="K815" s="84" t="b">
        <v>0</v>
      </c>
      <c r="L815" s="84" t="b">
        <v>0</v>
      </c>
    </row>
    <row r="816" spans="1:12" ht="15">
      <c r="A816" s="84" t="s">
        <v>2684</v>
      </c>
      <c r="B816" s="84" t="s">
        <v>2055</v>
      </c>
      <c r="C816" s="84">
        <v>2</v>
      </c>
      <c r="D816" s="122">
        <v>0.00315609396862519</v>
      </c>
      <c r="E816" s="122">
        <v>1.5620094748986846</v>
      </c>
      <c r="F816" s="84" t="s">
        <v>1883</v>
      </c>
      <c r="G816" s="84" t="b">
        <v>0</v>
      </c>
      <c r="H816" s="84" t="b">
        <v>0</v>
      </c>
      <c r="I816" s="84" t="b">
        <v>0</v>
      </c>
      <c r="J816" s="84" t="b">
        <v>0</v>
      </c>
      <c r="K816" s="84" t="b">
        <v>0</v>
      </c>
      <c r="L816" s="84" t="b">
        <v>0</v>
      </c>
    </row>
    <row r="817" spans="1:12" ht="15">
      <c r="A817" s="84" t="s">
        <v>2055</v>
      </c>
      <c r="B817" s="84" t="s">
        <v>2685</v>
      </c>
      <c r="C817" s="84">
        <v>2</v>
      </c>
      <c r="D817" s="122">
        <v>0.00315609396862519</v>
      </c>
      <c r="E817" s="122">
        <v>1.5620094748986846</v>
      </c>
      <c r="F817" s="84" t="s">
        <v>1883</v>
      </c>
      <c r="G817" s="84" t="b">
        <v>0</v>
      </c>
      <c r="H817" s="84" t="b">
        <v>0</v>
      </c>
      <c r="I817" s="84" t="b">
        <v>0</v>
      </c>
      <c r="J817" s="84" t="b">
        <v>0</v>
      </c>
      <c r="K817" s="84" t="b">
        <v>0</v>
      </c>
      <c r="L817" s="84" t="b">
        <v>0</v>
      </c>
    </row>
    <row r="818" spans="1:12" ht="15">
      <c r="A818" s="84" t="s">
        <v>2685</v>
      </c>
      <c r="B818" s="84" t="s">
        <v>2513</v>
      </c>
      <c r="C818" s="84">
        <v>2</v>
      </c>
      <c r="D818" s="122">
        <v>0.00315609396862519</v>
      </c>
      <c r="E818" s="122">
        <v>2.583198773968623</v>
      </c>
      <c r="F818" s="84" t="s">
        <v>1883</v>
      </c>
      <c r="G818" s="84" t="b">
        <v>0</v>
      </c>
      <c r="H818" s="84" t="b">
        <v>0</v>
      </c>
      <c r="I818" s="84" t="b">
        <v>0</v>
      </c>
      <c r="J818" s="84" t="b">
        <v>0</v>
      </c>
      <c r="K818" s="84" t="b">
        <v>0</v>
      </c>
      <c r="L818" s="84" t="b">
        <v>0</v>
      </c>
    </row>
    <row r="819" spans="1:12" ht="15">
      <c r="A819" s="84" t="s">
        <v>2513</v>
      </c>
      <c r="B819" s="84" t="s">
        <v>2598</v>
      </c>
      <c r="C819" s="84">
        <v>2</v>
      </c>
      <c r="D819" s="122">
        <v>0.00315609396862519</v>
      </c>
      <c r="E819" s="122">
        <v>2.4071075149129415</v>
      </c>
      <c r="F819" s="84" t="s">
        <v>1883</v>
      </c>
      <c r="G819" s="84" t="b">
        <v>0</v>
      </c>
      <c r="H819" s="84" t="b">
        <v>0</v>
      </c>
      <c r="I819" s="84" t="b">
        <v>0</v>
      </c>
      <c r="J819" s="84" t="b">
        <v>0</v>
      </c>
      <c r="K819" s="84" t="b">
        <v>0</v>
      </c>
      <c r="L819" s="84" t="b">
        <v>0</v>
      </c>
    </row>
    <row r="820" spans="1:12" ht="15">
      <c r="A820" s="84" t="s">
        <v>2545</v>
      </c>
      <c r="B820" s="84" t="s">
        <v>2686</v>
      </c>
      <c r="C820" s="84">
        <v>2</v>
      </c>
      <c r="D820" s="122">
        <v>0.00315609396862519</v>
      </c>
      <c r="E820" s="122">
        <v>2.2821687783046416</v>
      </c>
      <c r="F820" s="84" t="s">
        <v>1883</v>
      </c>
      <c r="G820" s="84" t="b">
        <v>0</v>
      </c>
      <c r="H820" s="84" t="b">
        <v>0</v>
      </c>
      <c r="I820" s="84" t="b">
        <v>0</v>
      </c>
      <c r="J820" s="84" t="b">
        <v>0</v>
      </c>
      <c r="K820" s="84" t="b">
        <v>0</v>
      </c>
      <c r="L820" s="84" t="b">
        <v>0</v>
      </c>
    </row>
    <row r="821" spans="1:12" ht="15">
      <c r="A821" s="84" t="s">
        <v>2686</v>
      </c>
      <c r="B821" s="84" t="s">
        <v>2687</v>
      </c>
      <c r="C821" s="84">
        <v>2</v>
      </c>
      <c r="D821" s="122">
        <v>0.00315609396862519</v>
      </c>
      <c r="E821" s="122">
        <v>2.583198773968623</v>
      </c>
      <c r="F821" s="84" t="s">
        <v>1883</v>
      </c>
      <c r="G821" s="84" t="b">
        <v>0</v>
      </c>
      <c r="H821" s="84" t="b">
        <v>0</v>
      </c>
      <c r="I821" s="84" t="b">
        <v>0</v>
      </c>
      <c r="J821" s="84" t="b">
        <v>0</v>
      </c>
      <c r="K821" s="84" t="b">
        <v>0</v>
      </c>
      <c r="L821" s="84" t="b">
        <v>0</v>
      </c>
    </row>
    <row r="822" spans="1:12" ht="15">
      <c r="A822" s="84" t="s">
        <v>2485</v>
      </c>
      <c r="B822" s="84" t="s">
        <v>2665</v>
      </c>
      <c r="C822" s="84">
        <v>2</v>
      </c>
      <c r="D822" s="122">
        <v>0.00315609396862519</v>
      </c>
      <c r="E822" s="122">
        <v>2.1060775192489603</v>
      </c>
      <c r="F822" s="84" t="s">
        <v>1883</v>
      </c>
      <c r="G822" s="84" t="b">
        <v>0</v>
      </c>
      <c r="H822" s="84" t="b">
        <v>0</v>
      </c>
      <c r="I822" s="84" t="b">
        <v>0</v>
      </c>
      <c r="J822" s="84" t="b">
        <v>0</v>
      </c>
      <c r="K822" s="84" t="b">
        <v>0</v>
      </c>
      <c r="L822" s="84" t="b">
        <v>0</v>
      </c>
    </row>
    <row r="823" spans="1:12" ht="15">
      <c r="A823" s="84" t="s">
        <v>2665</v>
      </c>
      <c r="B823" s="84" t="s">
        <v>2466</v>
      </c>
      <c r="C823" s="84">
        <v>2</v>
      </c>
      <c r="D823" s="122">
        <v>0.00315609396862519</v>
      </c>
      <c r="E823" s="122">
        <v>2.039130729618347</v>
      </c>
      <c r="F823" s="84" t="s">
        <v>1883</v>
      </c>
      <c r="G823" s="84" t="b">
        <v>0</v>
      </c>
      <c r="H823" s="84" t="b">
        <v>0</v>
      </c>
      <c r="I823" s="84" t="b">
        <v>0</v>
      </c>
      <c r="J823" s="84" t="b">
        <v>0</v>
      </c>
      <c r="K823" s="84" t="b">
        <v>0</v>
      </c>
      <c r="L823" s="84" t="b">
        <v>0</v>
      </c>
    </row>
    <row r="824" spans="1:12" ht="15">
      <c r="A824" s="84" t="s">
        <v>2466</v>
      </c>
      <c r="B824" s="84" t="s">
        <v>2508</v>
      </c>
      <c r="C824" s="84">
        <v>2</v>
      </c>
      <c r="D824" s="122">
        <v>0.00315609396862519</v>
      </c>
      <c r="E824" s="122">
        <v>1.6411907209463095</v>
      </c>
      <c r="F824" s="84" t="s">
        <v>1883</v>
      </c>
      <c r="G824" s="84" t="b">
        <v>0</v>
      </c>
      <c r="H824" s="84" t="b">
        <v>0</v>
      </c>
      <c r="I824" s="84" t="b">
        <v>0</v>
      </c>
      <c r="J824" s="84" t="b">
        <v>0</v>
      </c>
      <c r="K824" s="84" t="b">
        <v>0</v>
      </c>
      <c r="L824" s="84" t="b">
        <v>0</v>
      </c>
    </row>
    <row r="825" spans="1:12" ht="15">
      <c r="A825" s="84" t="s">
        <v>2508</v>
      </c>
      <c r="B825" s="84" t="s">
        <v>2666</v>
      </c>
      <c r="C825" s="84">
        <v>2</v>
      </c>
      <c r="D825" s="122">
        <v>0.00315609396862519</v>
      </c>
      <c r="E825" s="122">
        <v>2.185258765296585</v>
      </c>
      <c r="F825" s="84" t="s">
        <v>1883</v>
      </c>
      <c r="G825" s="84" t="b">
        <v>0</v>
      </c>
      <c r="H825" s="84" t="b">
        <v>0</v>
      </c>
      <c r="I825" s="84" t="b">
        <v>0</v>
      </c>
      <c r="J825" s="84" t="b">
        <v>0</v>
      </c>
      <c r="K825" s="84" t="b">
        <v>0</v>
      </c>
      <c r="L825" s="84" t="b">
        <v>0</v>
      </c>
    </row>
    <row r="826" spans="1:12" ht="15">
      <c r="A826" s="84" t="s">
        <v>2666</v>
      </c>
      <c r="B826" s="84" t="s">
        <v>2667</v>
      </c>
      <c r="C826" s="84">
        <v>2</v>
      </c>
      <c r="D826" s="122">
        <v>0.00315609396862519</v>
      </c>
      <c r="E826" s="122">
        <v>2.583198773968623</v>
      </c>
      <c r="F826" s="84" t="s">
        <v>1883</v>
      </c>
      <c r="G826" s="84" t="b">
        <v>0</v>
      </c>
      <c r="H826" s="84" t="b">
        <v>0</v>
      </c>
      <c r="I826" s="84" t="b">
        <v>0</v>
      </c>
      <c r="J826" s="84" t="b">
        <v>0</v>
      </c>
      <c r="K826" s="84" t="b">
        <v>0</v>
      </c>
      <c r="L826" s="84" t="b">
        <v>0</v>
      </c>
    </row>
    <row r="827" spans="1:12" ht="15">
      <c r="A827" s="84" t="s">
        <v>2667</v>
      </c>
      <c r="B827" s="84" t="s">
        <v>2668</v>
      </c>
      <c r="C827" s="84">
        <v>2</v>
      </c>
      <c r="D827" s="122">
        <v>0.00315609396862519</v>
      </c>
      <c r="E827" s="122">
        <v>2.583198773968623</v>
      </c>
      <c r="F827" s="84" t="s">
        <v>1883</v>
      </c>
      <c r="G827" s="84" t="b">
        <v>0</v>
      </c>
      <c r="H827" s="84" t="b">
        <v>0</v>
      </c>
      <c r="I827" s="84" t="b">
        <v>0</v>
      </c>
      <c r="J827" s="84" t="b">
        <v>0</v>
      </c>
      <c r="K827" s="84" t="b">
        <v>0</v>
      </c>
      <c r="L827" s="84" t="b">
        <v>0</v>
      </c>
    </row>
    <row r="828" spans="1:12" ht="15">
      <c r="A828" s="84" t="s">
        <v>2668</v>
      </c>
      <c r="B828" s="84" t="s">
        <v>2669</v>
      </c>
      <c r="C828" s="84">
        <v>2</v>
      </c>
      <c r="D828" s="122">
        <v>0.00315609396862519</v>
      </c>
      <c r="E828" s="122">
        <v>2.583198773968623</v>
      </c>
      <c r="F828" s="84" t="s">
        <v>1883</v>
      </c>
      <c r="G828" s="84" t="b">
        <v>0</v>
      </c>
      <c r="H828" s="84" t="b">
        <v>0</v>
      </c>
      <c r="I828" s="84" t="b">
        <v>0</v>
      </c>
      <c r="J828" s="84" t="b">
        <v>0</v>
      </c>
      <c r="K828" s="84" t="b">
        <v>0</v>
      </c>
      <c r="L828" s="84" t="b">
        <v>0</v>
      </c>
    </row>
    <row r="829" spans="1:12" ht="15">
      <c r="A829" s="84" t="s">
        <v>2669</v>
      </c>
      <c r="B829" s="84" t="s">
        <v>2055</v>
      </c>
      <c r="C829" s="84">
        <v>2</v>
      </c>
      <c r="D829" s="122">
        <v>0.00315609396862519</v>
      </c>
      <c r="E829" s="122">
        <v>1.5620094748986846</v>
      </c>
      <c r="F829" s="84" t="s">
        <v>1883</v>
      </c>
      <c r="G829" s="84" t="b">
        <v>0</v>
      </c>
      <c r="H829" s="84" t="b">
        <v>0</v>
      </c>
      <c r="I829" s="84" t="b">
        <v>0</v>
      </c>
      <c r="J829" s="84" t="b">
        <v>0</v>
      </c>
      <c r="K829" s="84" t="b">
        <v>0</v>
      </c>
      <c r="L829" s="84" t="b">
        <v>0</v>
      </c>
    </row>
    <row r="830" spans="1:12" ht="15">
      <c r="A830" s="84" t="s">
        <v>2055</v>
      </c>
      <c r="B830" s="84" t="s">
        <v>2486</v>
      </c>
      <c r="C830" s="84">
        <v>2</v>
      </c>
      <c r="D830" s="122">
        <v>0.00315609396862519</v>
      </c>
      <c r="E830" s="122">
        <v>1.0179414305484091</v>
      </c>
      <c r="F830" s="84" t="s">
        <v>1883</v>
      </c>
      <c r="G830" s="84" t="b">
        <v>0</v>
      </c>
      <c r="H830" s="84" t="b">
        <v>0</v>
      </c>
      <c r="I830" s="84" t="b">
        <v>0</v>
      </c>
      <c r="J830" s="84" t="b">
        <v>0</v>
      </c>
      <c r="K830" s="84" t="b">
        <v>0</v>
      </c>
      <c r="L830" s="84" t="b">
        <v>0</v>
      </c>
    </row>
    <row r="831" spans="1:12" ht="15">
      <c r="A831" s="84" t="s">
        <v>2486</v>
      </c>
      <c r="B831" s="84" t="s">
        <v>2584</v>
      </c>
      <c r="C831" s="84">
        <v>2</v>
      </c>
      <c r="D831" s="122">
        <v>0.00315609396862519</v>
      </c>
      <c r="E831" s="122">
        <v>1.8630394705626658</v>
      </c>
      <c r="F831" s="84" t="s">
        <v>1883</v>
      </c>
      <c r="G831" s="84" t="b">
        <v>0</v>
      </c>
      <c r="H831" s="84" t="b">
        <v>0</v>
      </c>
      <c r="I831" s="84" t="b">
        <v>0</v>
      </c>
      <c r="J831" s="84" t="b">
        <v>0</v>
      </c>
      <c r="K831" s="84" t="b">
        <v>0</v>
      </c>
      <c r="L831" s="84" t="b">
        <v>0</v>
      </c>
    </row>
    <row r="832" spans="1:12" ht="15">
      <c r="A832" s="84" t="s">
        <v>2584</v>
      </c>
      <c r="B832" s="84" t="s">
        <v>2054</v>
      </c>
      <c r="C832" s="84">
        <v>2</v>
      </c>
      <c r="D832" s="122">
        <v>0.00315609396862519</v>
      </c>
      <c r="E832" s="122">
        <v>1.2931641626061048</v>
      </c>
      <c r="F832" s="84" t="s">
        <v>1883</v>
      </c>
      <c r="G832" s="84" t="b">
        <v>0</v>
      </c>
      <c r="H832" s="84" t="b">
        <v>0</v>
      </c>
      <c r="I832" s="84" t="b">
        <v>0</v>
      </c>
      <c r="J832" s="84" t="b">
        <v>0</v>
      </c>
      <c r="K832" s="84" t="b">
        <v>0</v>
      </c>
      <c r="L832" s="84" t="b">
        <v>0</v>
      </c>
    </row>
    <row r="833" spans="1:12" ht="15">
      <c r="A833" s="84" t="s">
        <v>2478</v>
      </c>
      <c r="B833" s="84" t="s">
        <v>2057</v>
      </c>
      <c r="C833" s="84">
        <v>2</v>
      </c>
      <c r="D833" s="122">
        <v>0.00315609396862519</v>
      </c>
      <c r="E833" s="122">
        <v>1.0780487956487168</v>
      </c>
      <c r="F833" s="84" t="s">
        <v>1883</v>
      </c>
      <c r="G833" s="84" t="b">
        <v>0</v>
      </c>
      <c r="H833" s="84" t="b">
        <v>0</v>
      </c>
      <c r="I833" s="84" t="b">
        <v>0</v>
      </c>
      <c r="J833" s="84" t="b">
        <v>0</v>
      </c>
      <c r="K833" s="84" t="b">
        <v>0</v>
      </c>
      <c r="L833" s="84" t="b">
        <v>0</v>
      </c>
    </row>
    <row r="834" spans="1:12" ht="15">
      <c r="A834" s="84" t="s">
        <v>2057</v>
      </c>
      <c r="B834" s="84" t="s">
        <v>2670</v>
      </c>
      <c r="C834" s="84">
        <v>2</v>
      </c>
      <c r="D834" s="122">
        <v>0.00315609396862519</v>
      </c>
      <c r="E834" s="122">
        <v>1.7081375105769228</v>
      </c>
      <c r="F834" s="84" t="s">
        <v>1883</v>
      </c>
      <c r="G834" s="84" t="b">
        <v>0</v>
      </c>
      <c r="H834" s="84" t="b">
        <v>0</v>
      </c>
      <c r="I834" s="84" t="b">
        <v>0</v>
      </c>
      <c r="J834" s="84" t="b">
        <v>0</v>
      </c>
      <c r="K834" s="84" t="b">
        <v>0</v>
      </c>
      <c r="L834" s="84" t="b">
        <v>0</v>
      </c>
    </row>
    <row r="835" spans="1:12" ht="15">
      <c r="A835" s="84" t="s">
        <v>2670</v>
      </c>
      <c r="B835" s="84" t="s">
        <v>2054</v>
      </c>
      <c r="C835" s="84">
        <v>2</v>
      </c>
      <c r="D835" s="122">
        <v>0.00315609396862519</v>
      </c>
      <c r="E835" s="122">
        <v>1.469255421661786</v>
      </c>
      <c r="F835" s="84" t="s">
        <v>1883</v>
      </c>
      <c r="G835" s="84" t="b">
        <v>0</v>
      </c>
      <c r="H835" s="84" t="b">
        <v>0</v>
      </c>
      <c r="I835" s="84" t="b">
        <v>0</v>
      </c>
      <c r="J835" s="84" t="b">
        <v>0</v>
      </c>
      <c r="K835" s="84" t="b">
        <v>0</v>
      </c>
      <c r="L835" s="84" t="b">
        <v>0</v>
      </c>
    </row>
    <row r="836" spans="1:12" ht="15">
      <c r="A836" s="84" t="s">
        <v>2509</v>
      </c>
      <c r="B836" s="84" t="s">
        <v>2671</v>
      </c>
      <c r="C836" s="84">
        <v>2</v>
      </c>
      <c r="D836" s="122">
        <v>0.00315609396862519</v>
      </c>
      <c r="E836" s="122">
        <v>2.185258765296585</v>
      </c>
      <c r="F836" s="84" t="s">
        <v>1883</v>
      </c>
      <c r="G836" s="84" t="b">
        <v>0</v>
      </c>
      <c r="H836" s="84" t="b">
        <v>0</v>
      </c>
      <c r="I836" s="84" t="b">
        <v>0</v>
      </c>
      <c r="J836" s="84" t="b">
        <v>0</v>
      </c>
      <c r="K836" s="84" t="b">
        <v>0</v>
      </c>
      <c r="L836" s="84" t="b">
        <v>0</v>
      </c>
    </row>
    <row r="837" spans="1:12" ht="15">
      <c r="A837" s="84" t="s">
        <v>2671</v>
      </c>
      <c r="B837" s="84" t="s">
        <v>2055</v>
      </c>
      <c r="C837" s="84">
        <v>2</v>
      </c>
      <c r="D837" s="122">
        <v>0.00315609396862519</v>
      </c>
      <c r="E837" s="122">
        <v>1.5620094748986846</v>
      </c>
      <c r="F837" s="84" t="s">
        <v>1883</v>
      </c>
      <c r="G837" s="84" t="b">
        <v>0</v>
      </c>
      <c r="H837" s="84" t="b">
        <v>0</v>
      </c>
      <c r="I837" s="84" t="b">
        <v>0</v>
      </c>
      <c r="J837" s="84" t="b">
        <v>0</v>
      </c>
      <c r="K837" s="84" t="b">
        <v>0</v>
      </c>
      <c r="L837" s="84" t="b">
        <v>0</v>
      </c>
    </row>
    <row r="838" spans="1:12" ht="15">
      <c r="A838" s="84" t="s">
        <v>2055</v>
      </c>
      <c r="B838" s="84" t="s">
        <v>2054</v>
      </c>
      <c r="C838" s="84">
        <v>2</v>
      </c>
      <c r="D838" s="122">
        <v>0.00315609396862519</v>
      </c>
      <c r="E838" s="122">
        <v>0.44806612259184786</v>
      </c>
      <c r="F838" s="84" t="s">
        <v>1883</v>
      </c>
      <c r="G838" s="84" t="b">
        <v>0</v>
      </c>
      <c r="H838" s="84" t="b">
        <v>0</v>
      </c>
      <c r="I838" s="84" t="b">
        <v>0</v>
      </c>
      <c r="J838" s="84" t="b">
        <v>0</v>
      </c>
      <c r="K838" s="84" t="b">
        <v>0</v>
      </c>
      <c r="L838" s="84" t="b">
        <v>0</v>
      </c>
    </row>
    <row r="839" spans="1:12" ht="15">
      <c r="A839" s="84" t="s">
        <v>256</v>
      </c>
      <c r="B839" s="84" t="s">
        <v>2602</v>
      </c>
      <c r="C839" s="84">
        <v>2</v>
      </c>
      <c r="D839" s="122">
        <v>0.00315609396862519</v>
      </c>
      <c r="E839" s="122">
        <v>1.469255421661786</v>
      </c>
      <c r="F839" s="84" t="s">
        <v>1883</v>
      </c>
      <c r="G839" s="84" t="b">
        <v>0</v>
      </c>
      <c r="H839" s="84" t="b">
        <v>0</v>
      </c>
      <c r="I839" s="84" t="b">
        <v>0</v>
      </c>
      <c r="J839" s="84" t="b">
        <v>0</v>
      </c>
      <c r="K839" s="84" t="b">
        <v>0</v>
      </c>
      <c r="L839" s="84" t="b">
        <v>0</v>
      </c>
    </row>
    <row r="840" spans="1:12" ht="15">
      <c r="A840" s="84" t="s">
        <v>2515</v>
      </c>
      <c r="B840" s="84" t="s">
        <v>2701</v>
      </c>
      <c r="C840" s="84">
        <v>2</v>
      </c>
      <c r="D840" s="122">
        <v>0.00315609396862519</v>
      </c>
      <c r="E840" s="122">
        <v>2.185258765296585</v>
      </c>
      <c r="F840" s="84" t="s">
        <v>1883</v>
      </c>
      <c r="G840" s="84" t="b">
        <v>0</v>
      </c>
      <c r="H840" s="84" t="b">
        <v>0</v>
      </c>
      <c r="I840" s="84" t="b">
        <v>0</v>
      </c>
      <c r="J840" s="84" t="b">
        <v>0</v>
      </c>
      <c r="K840" s="84" t="b">
        <v>0</v>
      </c>
      <c r="L840" s="84" t="b">
        <v>0</v>
      </c>
    </row>
    <row r="841" spans="1:12" ht="15">
      <c r="A841" s="84" t="s">
        <v>257</v>
      </c>
      <c r="B841" s="84" t="s">
        <v>630</v>
      </c>
      <c r="C841" s="84">
        <v>2</v>
      </c>
      <c r="D841" s="122">
        <v>0.00315609396862519</v>
      </c>
      <c r="E841" s="122">
        <v>1.504017527920998</v>
      </c>
      <c r="F841" s="84" t="s">
        <v>1883</v>
      </c>
      <c r="G841" s="84" t="b">
        <v>0</v>
      </c>
      <c r="H841" s="84" t="b">
        <v>0</v>
      </c>
      <c r="I841" s="84" t="b">
        <v>0</v>
      </c>
      <c r="J841" s="84" t="b">
        <v>0</v>
      </c>
      <c r="K841" s="84" t="b">
        <v>0</v>
      </c>
      <c r="L841" s="84" t="b">
        <v>0</v>
      </c>
    </row>
    <row r="842" spans="1:12" ht="15">
      <c r="A842" s="84" t="s">
        <v>2541</v>
      </c>
      <c r="B842" s="84" t="s">
        <v>2675</v>
      </c>
      <c r="C842" s="84">
        <v>2</v>
      </c>
      <c r="D842" s="122">
        <v>0.00315609396862519</v>
      </c>
      <c r="E842" s="122">
        <v>2.2821687783046416</v>
      </c>
      <c r="F842" s="84" t="s">
        <v>1883</v>
      </c>
      <c r="G842" s="84" t="b">
        <v>0</v>
      </c>
      <c r="H842" s="84" t="b">
        <v>0</v>
      </c>
      <c r="I842" s="84" t="b">
        <v>0</v>
      </c>
      <c r="J842" s="84" t="b">
        <v>0</v>
      </c>
      <c r="K842" s="84" t="b">
        <v>0</v>
      </c>
      <c r="L842" s="84" t="b">
        <v>0</v>
      </c>
    </row>
    <row r="843" spans="1:12" ht="15">
      <c r="A843" s="84" t="s">
        <v>2047</v>
      </c>
      <c r="B843" s="84" t="s">
        <v>637</v>
      </c>
      <c r="C843" s="84">
        <v>28</v>
      </c>
      <c r="D843" s="122">
        <v>0.019862291218294446</v>
      </c>
      <c r="E843" s="122">
        <v>0.8535148631790686</v>
      </c>
      <c r="F843" s="84" t="s">
        <v>1884</v>
      </c>
      <c r="G843" s="84" t="b">
        <v>0</v>
      </c>
      <c r="H843" s="84" t="b">
        <v>0</v>
      </c>
      <c r="I843" s="84" t="b">
        <v>0</v>
      </c>
      <c r="J843" s="84" t="b">
        <v>0</v>
      </c>
      <c r="K843" s="84" t="b">
        <v>0</v>
      </c>
      <c r="L843" s="84" t="b">
        <v>0</v>
      </c>
    </row>
    <row r="844" spans="1:12" ht="15">
      <c r="A844" s="84" t="s">
        <v>2063</v>
      </c>
      <c r="B844" s="84" t="s">
        <v>2065</v>
      </c>
      <c r="C844" s="84">
        <v>25</v>
      </c>
      <c r="D844" s="122">
        <v>0.019802172733568848</v>
      </c>
      <c r="E844" s="122">
        <v>1.285473959140537</v>
      </c>
      <c r="F844" s="84" t="s">
        <v>1884</v>
      </c>
      <c r="G844" s="84" t="b">
        <v>0</v>
      </c>
      <c r="H844" s="84" t="b">
        <v>0</v>
      </c>
      <c r="I844" s="84" t="b">
        <v>0</v>
      </c>
      <c r="J844" s="84" t="b">
        <v>0</v>
      </c>
      <c r="K844" s="84" t="b">
        <v>0</v>
      </c>
      <c r="L844" s="84" t="b">
        <v>0</v>
      </c>
    </row>
    <row r="845" spans="1:12" ht="15">
      <c r="A845" s="84" t="s">
        <v>2463</v>
      </c>
      <c r="B845" s="84" t="s">
        <v>637</v>
      </c>
      <c r="C845" s="84">
        <v>21</v>
      </c>
      <c r="D845" s="122">
        <v>0.019306320882249067</v>
      </c>
      <c r="E845" s="122">
        <v>0.8535148631790686</v>
      </c>
      <c r="F845" s="84" t="s">
        <v>1884</v>
      </c>
      <c r="G845" s="84" t="b">
        <v>1</v>
      </c>
      <c r="H845" s="84" t="b">
        <v>0</v>
      </c>
      <c r="I845" s="84" t="b">
        <v>0</v>
      </c>
      <c r="J845" s="84" t="b">
        <v>0</v>
      </c>
      <c r="K845" s="84" t="b">
        <v>0</v>
      </c>
      <c r="L845" s="84" t="b">
        <v>0</v>
      </c>
    </row>
    <row r="846" spans="1:12" ht="15">
      <c r="A846" s="84" t="s">
        <v>637</v>
      </c>
      <c r="B846" s="84" t="s">
        <v>2046</v>
      </c>
      <c r="C846" s="84">
        <v>21</v>
      </c>
      <c r="D846" s="122">
        <v>0.019306320882249067</v>
      </c>
      <c r="E846" s="122">
        <v>0.6586648579764164</v>
      </c>
      <c r="F846" s="84" t="s">
        <v>1884</v>
      </c>
      <c r="G846" s="84" t="b">
        <v>0</v>
      </c>
      <c r="H846" s="84" t="b">
        <v>0</v>
      </c>
      <c r="I846" s="84" t="b">
        <v>0</v>
      </c>
      <c r="J846" s="84" t="b">
        <v>0</v>
      </c>
      <c r="K846" s="84" t="b">
        <v>0</v>
      </c>
      <c r="L846" s="84" t="b">
        <v>0</v>
      </c>
    </row>
    <row r="847" spans="1:12" ht="15">
      <c r="A847" s="84" t="s">
        <v>2066</v>
      </c>
      <c r="B847" s="84" t="s">
        <v>2062</v>
      </c>
      <c r="C847" s="84">
        <v>10</v>
      </c>
      <c r="D847" s="122">
        <v>0.014608936466066827</v>
      </c>
      <c r="E847" s="122">
        <v>1.0067203581877082</v>
      </c>
      <c r="F847" s="84" t="s">
        <v>1884</v>
      </c>
      <c r="G847" s="84" t="b">
        <v>0</v>
      </c>
      <c r="H847" s="84" t="b">
        <v>0</v>
      </c>
      <c r="I847" s="84" t="b">
        <v>0</v>
      </c>
      <c r="J847" s="84" t="b">
        <v>0</v>
      </c>
      <c r="K847" s="84" t="b">
        <v>0</v>
      </c>
      <c r="L847" s="84" t="b">
        <v>0</v>
      </c>
    </row>
    <row r="848" spans="1:12" ht="15">
      <c r="A848" s="84" t="s">
        <v>645</v>
      </c>
      <c r="B848" s="84" t="s">
        <v>2046</v>
      </c>
      <c r="C848" s="84">
        <v>10</v>
      </c>
      <c r="D848" s="122">
        <v>0.014608936466066827</v>
      </c>
      <c r="E848" s="122">
        <v>0.7256116476070296</v>
      </c>
      <c r="F848" s="84" t="s">
        <v>1884</v>
      </c>
      <c r="G848" s="84" t="b">
        <v>0</v>
      </c>
      <c r="H848" s="84" t="b">
        <v>0</v>
      </c>
      <c r="I848" s="84" t="b">
        <v>0</v>
      </c>
      <c r="J848" s="84" t="b">
        <v>0</v>
      </c>
      <c r="K848" s="84" t="b">
        <v>0</v>
      </c>
      <c r="L848" s="84" t="b">
        <v>0</v>
      </c>
    </row>
    <row r="849" spans="1:12" ht="15">
      <c r="A849" s="84" t="s">
        <v>2062</v>
      </c>
      <c r="B849" s="84" t="s">
        <v>1973</v>
      </c>
      <c r="C849" s="84">
        <v>9</v>
      </c>
      <c r="D849" s="122">
        <v>0.013840172928781279</v>
      </c>
      <c r="E849" s="122">
        <v>0.9386864729158808</v>
      </c>
      <c r="F849" s="84" t="s">
        <v>1884</v>
      </c>
      <c r="G849" s="84" t="b">
        <v>0</v>
      </c>
      <c r="H849" s="84" t="b">
        <v>0</v>
      </c>
      <c r="I849" s="84" t="b">
        <v>0</v>
      </c>
      <c r="J849" s="84" t="b">
        <v>0</v>
      </c>
      <c r="K849" s="84" t="b">
        <v>0</v>
      </c>
      <c r="L849" s="84" t="b">
        <v>0</v>
      </c>
    </row>
    <row r="850" spans="1:12" ht="15">
      <c r="A850" s="84" t="s">
        <v>637</v>
      </c>
      <c r="B850" s="84" t="s">
        <v>645</v>
      </c>
      <c r="C850" s="84">
        <v>9</v>
      </c>
      <c r="D850" s="122">
        <v>0.013840172928781279</v>
      </c>
      <c r="E850" s="122">
        <v>0.4757341743904297</v>
      </c>
      <c r="F850" s="84" t="s">
        <v>1884</v>
      </c>
      <c r="G850" s="84" t="b">
        <v>0</v>
      </c>
      <c r="H850" s="84" t="b">
        <v>0</v>
      </c>
      <c r="I850" s="84" t="b">
        <v>0</v>
      </c>
      <c r="J850" s="84" t="b">
        <v>0</v>
      </c>
      <c r="K850" s="84" t="b">
        <v>0</v>
      </c>
      <c r="L850" s="84" t="b">
        <v>0</v>
      </c>
    </row>
    <row r="851" spans="1:12" ht="15">
      <c r="A851" s="84" t="s">
        <v>2062</v>
      </c>
      <c r="B851" s="84" t="s">
        <v>2066</v>
      </c>
      <c r="C851" s="84">
        <v>7</v>
      </c>
      <c r="D851" s="122">
        <v>0.01204863152607905</v>
      </c>
      <c r="E851" s="122">
        <v>0.8806945259381941</v>
      </c>
      <c r="F851" s="84" t="s">
        <v>1884</v>
      </c>
      <c r="G851" s="84" t="b">
        <v>0</v>
      </c>
      <c r="H851" s="84" t="b">
        <v>0</v>
      </c>
      <c r="I851" s="84" t="b">
        <v>0</v>
      </c>
      <c r="J851" s="84" t="b">
        <v>0</v>
      </c>
      <c r="K851" s="84" t="b">
        <v>0</v>
      </c>
      <c r="L851" s="84" t="b">
        <v>0</v>
      </c>
    </row>
    <row r="852" spans="1:12" ht="15">
      <c r="A852" s="84" t="s">
        <v>2064</v>
      </c>
      <c r="B852" s="84" t="s">
        <v>645</v>
      </c>
      <c r="C852" s="84">
        <v>6</v>
      </c>
      <c r="D852" s="122">
        <v>0.011002492127872262</v>
      </c>
      <c r="E852" s="122">
        <v>0.5918989866912245</v>
      </c>
      <c r="F852" s="84" t="s">
        <v>1884</v>
      </c>
      <c r="G852" s="84" t="b">
        <v>1</v>
      </c>
      <c r="H852" s="84" t="b">
        <v>0</v>
      </c>
      <c r="I852" s="84" t="b">
        <v>0</v>
      </c>
      <c r="J852" s="84" t="b">
        <v>0</v>
      </c>
      <c r="K852" s="84" t="b">
        <v>0</v>
      </c>
      <c r="L852" s="84" t="b">
        <v>0</v>
      </c>
    </row>
    <row r="853" spans="1:12" ht="15">
      <c r="A853" s="84" t="s">
        <v>645</v>
      </c>
      <c r="B853" s="84" t="s">
        <v>2063</v>
      </c>
      <c r="C853" s="84">
        <v>6</v>
      </c>
      <c r="D853" s="122">
        <v>0.011002492127872262</v>
      </c>
      <c r="E853" s="122">
        <v>0.7625952138601997</v>
      </c>
      <c r="F853" s="84" t="s">
        <v>1884</v>
      </c>
      <c r="G853" s="84" t="b">
        <v>0</v>
      </c>
      <c r="H853" s="84" t="b">
        <v>0</v>
      </c>
      <c r="I853" s="84" t="b">
        <v>0</v>
      </c>
      <c r="J853" s="84" t="b">
        <v>0</v>
      </c>
      <c r="K853" s="84" t="b">
        <v>0</v>
      </c>
      <c r="L853" s="84" t="b">
        <v>0</v>
      </c>
    </row>
    <row r="854" spans="1:12" ht="15">
      <c r="A854" s="84" t="s">
        <v>2046</v>
      </c>
      <c r="B854" s="84" t="s">
        <v>2521</v>
      </c>
      <c r="C854" s="84">
        <v>5</v>
      </c>
      <c r="D854" s="122">
        <v>0.0098341320621425</v>
      </c>
      <c r="E854" s="122">
        <v>1.0266416432710108</v>
      </c>
      <c r="F854" s="84" t="s">
        <v>1884</v>
      </c>
      <c r="G854" s="84" t="b">
        <v>0</v>
      </c>
      <c r="H854" s="84" t="b">
        <v>0</v>
      </c>
      <c r="I854" s="84" t="b">
        <v>0</v>
      </c>
      <c r="J854" s="84" t="b">
        <v>0</v>
      </c>
      <c r="K854" s="84" t="b">
        <v>0</v>
      </c>
      <c r="L854" s="84" t="b">
        <v>0</v>
      </c>
    </row>
    <row r="855" spans="1:12" ht="15">
      <c r="A855" s="84" t="s">
        <v>2521</v>
      </c>
      <c r="B855" s="84" t="s">
        <v>2062</v>
      </c>
      <c r="C855" s="84">
        <v>5</v>
      </c>
      <c r="D855" s="122">
        <v>0.0098341320621425</v>
      </c>
      <c r="E855" s="122">
        <v>1.285473959140537</v>
      </c>
      <c r="F855" s="84" t="s">
        <v>1884</v>
      </c>
      <c r="G855" s="84" t="b">
        <v>0</v>
      </c>
      <c r="H855" s="84" t="b">
        <v>0</v>
      </c>
      <c r="I855" s="84" t="b">
        <v>0</v>
      </c>
      <c r="J855" s="84" t="b">
        <v>0</v>
      </c>
      <c r="K855" s="84" t="b">
        <v>0</v>
      </c>
      <c r="L855" s="84" t="b">
        <v>0</v>
      </c>
    </row>
    <row r="856" spans="1:12" ht="15">
      <c r="A856" s="84" t="s">
        <v>1973</v>
      </c>
      <c r="B856" s="84" t="s">
        <v>2046</v>
      </c>
      <c r="C856" s="84">
        <v>5</v>
      </c>
      <c r="D856" s="122">
        <v>0.0098341320621425</v>
      </c>
      <c r="E856" s="122">
        <v>0.44685804665420065</v>
      </c>
      <c r="F856" s="84" t="s">
        <v>1884</v>
      </c>
      <c r="G856" s="84" t="b">
        <v>0</v>
      </c>
      <c r="H856" s="84" t="b">
        <v>0</v>
      </c>
      <c r="I856" s="84" t="b">
        <v>0</v>
      </c>
      <c r="J856" s="84" t="b">
        <v>0</v>
      </c>
      <c r="K856" s="84" t="b">
        <v>0</v>
      </c>
      <c r="L856" s="84" t="b">
        <v>0</v>
      </c>
    </row>
    <row r="857" spans="1:12" ht="15">
      <c r="A857" s="84" t="s">
        <v>637</v>
      </c>
      <c r="B857" s="84" t="s">
        <v>1973</v>
      </c>
      <c r="C857" s="84">
        <v>4</v>
      </c>
      <c r="D857" s="122">
        <v>0.008518801535482446</v>
      </c>
      <c r="E857" s="122">
        <v>0.19733787043998585</v>
      </c>
      <c r="F857" s="84" t="s">
        <v>1884</v>
      </c>
      <c r="G857" s="84" t="b">
        <v>0</v>
      </c>
      <c r="H857" s="84" t="b">
        <v>0</v>
      </c>
      <c r="I857" s="84" t="b">
        <v>0</v>
      </c>
      <c r="J857" s="84" t="b">
        <v>0</v>
      </c>
      <c r="K857" s="84" t="b">
        <v>0</v>
      </c>
      <c r="L857" s="84" t="b">
        <v>0</v>
      </c>
    </row>
    <row r="858" spans="1:12" ht="15">
      <c r="A858" s="84" t="s">
        <v>2046</v>
      </c>
      <c r="B858" s="84" t="s">
        <v>2524</v>
      </c>
      <c r="C858" s="84">
        <v>4</v>
      </c>
      <c r="D858" s="122">
        <v>0.008518801535482446</v>
      </c>
      <c r="E858" s="122">
        <v>1.0266416432710108</v>
      </c>
      <c r="F858" s="84" t="s">
        <v>1884</v>
      </c>
      <c r="G858" s="84" t="b">
        <v>0</v>
      </c>
      <c r="H858" s="84" t="b">
        <v>0</v>
      </c>
      <c r="I858" s="84" t="b">
        <v>0</v>
      </c>
      <c r="J858" s="84" t="b">
        <v>0</v>
      </c>
      <c r="K858" s="84" t="b">
        <v>0</v>
      </c>
      <c r="L858" s="84" t="b">
        <v>0</v>
      </c>
    </row>
    <row r="859" spans="1:12" ht="15">
      <c r="A859" s="84" t="s">
        <v>2524</v>
      </c>
      <c r="B859" s="84" t="s">
        <v>2062</v>
      </c>
      <c r="C859" s="84">
        <v>4</v>
      </c>
      <c r="D859" s="122">
        <v>0.008518801535482446</v>
      </c>
      <c r="E859" s="122">
        <v>1.285473959140537</v>
      </c>
      <c r="F859" s="84" t="s">
        <v>1884</v>
      </c>
      <c r="G859" s="84" t="b">
        <v>0</v>
      </c>
      <c r="H859" s="84" t="b">
        <v>0</v>
      </c>
      <c r="I859" s="84" t="b">
        <v>0</v>
      </c>
      <c r="J859" s="84" t="b">
        <v>0</v>
      </c>
      <c r="K859" s="84" t="b">
        <v>0</v>
      </c>
      <c r="L859" s="84" t="b">
        <v>0</v>
      </c>
    </row>
    <row r="860" spans="1:12" ht="15">
      <c r="A860" s="84" t="s">
        <v>637</v>
      </c>
      <c r="B860" s="84" t="s">
        <v>1989</v>
      </c>
      <c r="C860" s="84">
        <v>3</v>
      </c>
      <c r="D860" s="122">
        <v>0.007019044361401583</v>
      </c>
      <c r="E860" s="122">
        <v>0.5495203885513484</v>
      </c>
      <c r="F860" s="84" t="s">
        <v>1884</v>
      </c>
      <c r="G860" s="84" t="b">
        <v>0</v>
      </c>
      <c r="H860" s="84" t="b">
        <v>0</v>
      </c>
      <c r="I860" s="84" t="b">
        <v>0</v>
      </c>
      <c r="J860" s="84" t="b">
        <v>0</v>
      </c>
      <c r="K860" s="84" t="b">
        <v>0</v>
      </c>
      <c r="L860" s="84" t="b">
        <v>0</v>
      </c>
    </row>
    <row r="861" spans="1:12" ht="15">
      <c r="A861" s="84" t="s">
        <v>1989</v>
      </c>
      <c r="B861" s="84" t="s">
        <v>2046</v>
      </c>
      <c r="C861" s="84">
        <v>3</v>
      </c>
      <c r="D861" s="122">
        <v>0.007019044361401583</v>
      </c>
      <c r="E861" s="122">
        <v>0.8047928936546545</v>
      </c>
      <c r="F861" s="84" t="s">
        <v>1884</v>
      </c>
      <c r="G861" s="84" t="b">
        <v>0</v>
      </c>
      <c r="H861" s="84" t="b">
        <v>0</v>
      </c>
      <c r="I861" s="84" t="b">
        <v>0</v>
      </c>
      <c r="J861" s="84" t="b">
        <v>0</v>
      </c>
      <c r="K861" s="84" t="b">
        <v>0</v>
      </c>
      <c r="L861" s="84" t="b">
        <v>0</v>
      </c>
    </row>
    <row r="862" spans="1:12" ht="15">
      <c r="A862" s="84" t="s">
        <v>1973</v>
      </c>
      <c r="B862" s="84" t="s">
        <v>645</v>
      </c>
      <c r="C862" s="84">
        <v>3</v>
      </c>
      <c r="D862" s="122">
        <v>0.007019044361401583</v>
      </c>
      <c r="E862" s="122">
        <v>0.410055398746452</v>
      </c>
      <c r="F862" s="84" t="s">
        <v>1884</v>
      </c>
      <c r="G862" s="84" t="b">
        <v>0</v>
      </c>
      <c r="H862" s="84" t="b">
        <v>0</v>
      </c>
      <c r="I862" s="84" t="b">
        <v>0</v>
      </c>
      <c r="J862" s="84" t="b">
        <v>0</v>
      </c>
      <c r="K862" s="84" t="b">
        <v>0</v>
      </c>
      <c r="L862" s="84" t="b">
        <v>0</v>
      </c>
    </row>
    <row r="863" spans="1:12" ht="15">
      <c r="A863" s="84" t="s">
        <v>2064</v>
      </c>
      <c r="B863" s="84" t="s">
        <v>1973</v>
      </c>
      <c r="C863" s="84">
        <v>3</v>
      </c>
      <c r="D863" s="122">
        <v>0.007019044361401583</v>
      </c>
      <c r="E863" s="122">
        <v>0.364655205188162</v>
      </c>
      <c r="F863" s="84" t="s">
        <v>1884</v>
      </c>
      <c r="G863" s="84" t="b">
        <v>1</v>
      </c>
      <c r="H863" s="84" t="b">
        <v>0</v>
      </c>
      <c r="I863" s="84" t="b">
        <v>0</v>
      </c>
      <c r="J863" s="84" t="b">
        <v>0</v>
      </c>
      <c r="K863" s="84" t="b">
        <v>0</v>
      </c>
      <c r="L863" s="84" t="b">
        <v>0</v>
      </c>
    </row>
    <row r="864" spans="1:12" ht="15">
      <c r="A864" s="84" t="s">
        <v>1973</v>
      </c>
      <c r="B864" s="84" t="s">
        <v>2063</v>
      </c>
      <c r="C864" s="84">
        <v>3</v>
      </c>
      <c r="D864" s="122">
        <v>0.007019044361401583</v>
      </c>
      <c r="E864" s="122">
        <v>0.48384161290737066</v>
      </c>
      <c r="F864" s="84" t="s">
        <v>1884</v>
      </c>
      <c r="G864" s="84" t="b">
        <v>0</v>
      </c>
      <c r="H864" s="84" t="b">
        <v>0</v>
      </c>
      <c r="I864" s="84" t="b">
        <v>0</v>
      </c>
      <c r="J864" s="84" t="b">
        <v>0</v>
      </c>
      <c r="K864" s="84" t="b">
        <v>0</v>
      </c>
      <c r="L864" s="84" t="b">
        <v>0</v>
      </c>
    </row>
    <row r="865" spans="1:12" ht="15">
      <c r="A865" s="84" t="s">
        <v>2065</v>
      </c>
      <c r="B865" s="84" t="s">
        <v>2557</v>
      </c>
      <c r="C865" s="84">
        <v>3</v>
      </c>
      <c r="D865" s="122">
        <v>0.007019044361401583</v>
      </c>
      <c r="E865" s="122">
        <v>1.318897714627487</v>
      </c>
      <c r="F865" s="84" t="s">
        <v>1884</v>
      </c>
      <c r="G865" s="84" t="b">
        <v>0</v>
      </c>
      <c r="H865" s="84" t="b">
        <v>0</v>
      </c>
      <c r="I865" s="84" t="b">
        <v>0</v>
      </c>
      <c r="J865" s="84" t="b">
        <v>0</v>
      </c>
      <c r="K865" s="84" t="b">
        <v>0</v>
      </c>
      <c r="L865" s="84" t="b">
        <v>0</v>
      </c>
    </row>
    <row r="866" spans="1:12" ht="15">
      <c r="A866" s="84" t="s">
        <v>2633</v>
      </c>
      <c r="B866" s="84" t="s">
        <v>2513</v>
      </c>
      <c r="C866" s="84">
        <v>3</v>
      </c>
      <c r="D866" s="122">
        <v>0.007019044361401583</v>
      </c>
      <c r="E866" s="122">
        <v>2.239716468579862</v>
      </c>
      <c r="F866" s="84" t="s">
        <v>1884</v>
      </c>
      <c r="G866" s="84" t="b">
        <v>0</v>
      </c>
      <c r="H866" s="84" t="b">
        <v>0</v>
      </c>
      <c r="I866" s="84" t="b">
        <v>0</v>
      </c>
      <c r="J866" s="84" t="b">
        <v>0</v>
      </c>
      <c r="K866" s="84" t="b">
        <v>0</v>
      </c>
      <c r="L866" s="84" t="b">
        <v>0</v>
      </c>
    </row>
    <row r="867" spans="1:12" ht="15">
      <c r="A867" s="84" t="s">
        <v>2046</v>
      </c>
      <c r="B867" s="84" t="s">
        <v>2502</v>
      </c>
      <c r="C867" s="84">
        <v>3</v>
      </c>
      <c r="D867" s="122">
        <v>0.007019044361401583</v>
      </c>
      <c r="E867" s="122">
        <v>0.9017029066627108</v>
      </c>
      <c r="F867" s="84" t="s">
        <v>1884</v>
      </c>
      <c r="G867" s="84" t="b">
        <v>0</v>
      </c>
      <c r="H867" s="84" t="b">
        <v>0</v>
      </c>
      <c r="I867" s="84" t="b">
        <v>0</v>
      </c>
      <c r="J867" s="84" t="b">
        <v>0</v>
      </c>
      <c r="K867" s="84" t="b">
        <v>0</v>
      </c>
      <c r="L867" s="84" t="b">
        <v>0</v>
      </c>
    </row>
    <row r="868" spans="1:12" ht="15">
      <c r="A868" s="84" t="s">
        <v>2502</v>
      </c>
      <c r="B868" s="84" t="s">
        <v>2575</v>
      </c>
      <c r="C868" s="84">
        <v>3</v>
      </c>
      <c r="D868" s="122">
        <v>0.007019044361401583</v>
      </c>
      <c r="E868" s="122">
        <v>2.114777731971562</v>
      </c>
      <c r="F868" s="84" t="s">
        <v>1884</v>
      </c>
      <c r="G868" s="84" t="b">
        <v>0</v>
      </c>
      <c r="H868" s="84" t="b">
        <v>0</v>
      </c>
      <c r="I868" s="84" t="b">
        <v>0</v>
      </c>
      <c r="J868" s="84" t="b">
        <v>1</v>
      </c>
      <c r="K868" s="84" t="b">
        <v>0</v>
      </c>
      <c r="L868" s="84" t="b">
        <v>0</v>
      </c>
    </row>
    <row r="869" spans="1:12" ht="15">
      <c r="A869" s="84" t="s">
        <v>2575</v>
      </c>
      <c r="B869" s="84" t="s">
        <v>645</v>
      </c>
      <c r="C869" s="84">
        <v>3</v>
      </c>
      <c r="D869" s="122">
        <v>0.007019044361401583</v>
      </c>
      <c r="E869" s="122">
        <v>1.2116877449796184</v>
      </c>
      <c r="F869" s="84" t="s">
        <v>1884</v>
      </c>
      <c r="G869" s="84" t="b">
        <v>1</v>
      </c>
      <c r="H869" s="84" t="b">
        <v>0</v>
      </c>
      <c r="I869" s="84" t="b">
        <v>0</v>
      </c>
      <c r="J869" s="84" t="b">
        <v>0</v>
      </c>
      <c r="K869" s="84" t="b">
        <v>0</v>
      </c>
      <c r="L869" s="84" t="b">
        <v>0</v>
      </c>
    </row>
    <row r="870" spans="1:12" ht="15">
      <c r="A870" s="84" t="s">
        <v>645</v>
      </c>
      <c r="B870" s="84" t="s">
        <v>645</v>
      </c>
      <c r="C870" s="84">
        <v>3</v>
      </c>
      <c r="D870" s="122">
        <v>0.007019044361401583</v>
      </c>
      <c r="E870" s="122">
        <v>0.38777900403529986</v>
      </c>
      <c r="F870" s="84" t="s">
        <v>1884</v>
      </c>
      <c r="G870" s="84" t="b">
        <v>0</v>
      </c>
      <c r="H870" s="84" t="b">
        <v>0</v>
      </c>
      <c r="I870" s="84" t="b">
        <v>0</v>
      </c>
      <c r="J870" s="84" t="b">
        <v>0</v>
      </c>
      <c r="K870" s="84" t="b">
        <v>0</v>
      </c>
      <c r="L870" s="84" t="b">
        <v>0</v>
      </c>
    </row>
    <row r="871" spans="1:12" ht="15">
      <c r="A871" s="84" t="s">
        <v>2046</v>
      </c>
      <c r="B871" s="84" t="s">
        <v>2561</v>
      </c>
      <c r="C871" s="84">
        <v>3</v>
      </c>
      <c r="D871" s="122">
        <v>0.007019044361401583</v>
      </c>
      <c r="E871" s="122">
        <v>0.9017029066627108</v>
      </c>
      <c r="F871" s="84" t="s">
        <v>1884</v>
      </c>
      <c r="G871" s="84" t="b">
        <v>0</v>
      </c>
      <c r="H871" s="84" t="b">
        <v>0</v>
      </c>
      <c r="I871" s="84" t="b">
        <v>0</v>
      </c>
      <c r="J871" s="84" t="b">
        <v>0</v>
      </c>
      <c r="K871" s="84" t="b">
        <v>0</v>
      </c>
      <c r="L871" s="84" t="b">
        <v>0</v>
      </c>
    </row>
    <row r="872" spans="1:12" ht="15">
      <c r="A872" s="84" t="s">
        <v>2561</v>
      </c>
      <c r="B872" s="84" t="s">
        <v>1979</v>
      </c>
      <c r="C872" s="84">
        <v>3</v>
      </c>
      <c r="D872" s="122">
        <v>0.007019044361401583</v>
      </c>
      <c r="E872" s="122">
        <v>2.239716468579862</v>
      </c>
      <c r="F872" s="84" t="s">
        <v>1884</v>
      </c>
      <c r="G872" s="84" t="b">
        <v>0</v>
      </c>
      <c r="H872" s="84" t="b">
        <v>0</v>
      </c>
      <c r="I872" s="84" t="b">
        <v>0</v>
      </c>
      <c r="J872" s="84" t="b">
        <v>0</v>
      </c>
      <c r="K872" s="84" t="b">
        <v>0</v>
      </c>
      <c r="L872" s="84" t="b">
        <v>0</v>
      </c>
    </row>
    <row r="873" spans="1:12" ht="15">
      <c r="A873" s="84" t="s">
        <v>1979</v>
      </c>
      <c r="B873" s="84" t="s">
        <v>2631</v>
      </c>
      <c r="C873" s="84">
        <v>3</v>
      </c>
      <c r="D873" s="122">
        <v>0.007019044361401583</v>
      </c>
      <c r="E873" s="122">
        <v>2.239716468579862</v>
      </c>
      <c r="F873" s="84" t="s">
        <v>1884</v>
      </c>
      <c r="G873" s="84" t="b">
        <v>0</v>
      </c>
      <c r="H873" s="84" t="b">
        <v>0</v>
      </c>
      <c r="I873" s="84" t="b">
        <v>0</v>
      </c>
      <c r="J873" s="84" t="b">
        <v>0</v>
      </c>
      <c r="K873" s="84" t="b">
        <v>0</v>
      </c>
      <c r="L873" s="84" t="b">
        <v>0</v>
      </c>
    </row>
    <row r="874" spans="1:12" ht="15">
      <c r="A874" s="84" t="s">
        <v>2065</v>
      </c>
      <c r="B874" s="84" t="s">
        <v>2609</v>
      </c>
      <c r="C874" s="84">
        <v>3</v>
      </c>
      <c r="D874" s="122">
        <v>0.007019044361401583</v>
      </c>
      <c r="E874" s="122">
        <v>1.318897714627487</v>
      </c>
      <c r="F874" s="84" t="s">
        <v>1884</v>
      </c>
      <c r="G874" s="84" t="b">
        <v>0</v>
      </c>
      <c r="H874" s="84" t="b">
        <v>0</v>
      </c>
      <c r="I874" s="84" t="b">
        <v>0</v>
      </c>
      <c r="J874" s="84" t="b">
        <v>0</v>
      </c>
      <c r="K874" s="84" t="b">
        <v>0</v>
      </c>
      <c r="L874" s="84" t="b">
        <v>0</v>
      </c>
    </row>
    <row r="875" spans="1:12" ht="15">
      <c r="A875" s="84" t="s">
        <v>637</v>
      </c>
      <c r="B875" s="84" t="s">
        <v>2562</v>
      </c>
      <c r="C875" s="84">
        <v>3</v>
      </c>
      <c r="D875" s="122">
        <v>0.007019044361401583</v>
      </c>
      <c r="E875" s="122">
        <v>0.9017029066627108</v>
      </c>
      <c r="F875" s="84" t="s">
        <v>1884</v>
      </c>
      <c r="G875" s="84" t="b">
        <v>0</v>
      </c>
      <c r="H875" s="84" t="b">
        <v>0</v>
      </c>
      <c r="I875" s="84" t="b">
        <v>0</v>
      </c>
      <c r="J875" s="84" t="b">
        <v>0</v>
      </c>
      <c r="K875" s="84" t="b">
        <v>0</v>
      </c>
      <c r="L875" s="84" t="b">
        <v>0</v>
      </c>
    </row>
    <row r="876" spans="1:12" ht="15">
      <c r="A876" s="84" t="s">
        <v>2562</v>
      </c>
      <c r="B876" s="84" t="s">
        <v>2632</v>
      </c>
      <c r="C876" s="84">
        <v>3</v>
      </c>
      <c r="D876" s="122">
        <v>0.007019044361401583</v>
      </c>
      <c r="E876" s="122">
        <v>2.114777731971562</v>
      </c>
      <c r="F876" s="84" t="s">
        <v>1884</v>
      </c>
      <c r="G876" s="84" t="b">
        <v>0</v>
      </c>
      <c r="H876" s="84" t="b">
        <v>0</v>
      </c>
      <c r="I876" s="84" t="b">
        <v>0</v>
      </c>
      <c r="J876" s="84" t="b">
        <v>0</v>
      </c>
      <c r="K876" s="84" t="b">
        <v>0</v>
      </c>
      <c r="L876" s="84" t="b">
        <v>0</v>
      </c>
    </row>
    <row r="877" spans="1:12" ht="15">
      <c r="A877" s="84" t="s">
        <v>2632</v>
      </c>
      <c r="B877" s="84" t="s">
        <v>2046</v>
      </c>
      <c r="C877" s="84">
        <v>3</v>
      </c>
      <c r="D877" s="122">
        <v>0.007019044361401583</v>
      </c>
      <c r="E877" s="122">
        <v>1.0266416432710108</v>
      </c>
      <c r="F877" s="84" t="s">
        <v>1884</v>
      </c>
      <c r="G877" s="84" t="b">
        <v>0</v>
      </c>
      <c r="H877" s="84" t="b">
        <v>0</v>
      </c>
      <c r="I877" s="84" t="b">
        <v>0</v>
      </c>
      <c r="J877" s="84" t="b">
        <v>0</v>
      </c>
      <c r="K877" s="84" t="b">
        <v>0</v>
      </c>
      <c r="L877" s="84" t="b">
        <v>0</v>
      </c>
    </row>
    <row r="878" spans="1:12" ht="15">
      <c r="A878" s="84" t="s">
        <v>2064</v>
      </c>
      <c r="B878" s="84" t="s">
        <v>1991</v>
      </c>
      <c r="C878" s="84">
        <v>3</v>
      </c>
      <c r="D878" s="122">
        <v>0.007019044361401583</v>
      </c>
      <c r="E878" s="122">
        <v>1.1939589780191868</v>
      </c>
      <c r="F878" s="84" t="s">
        <v>1884</v>
      </c>
      <c r="G878" s="84" t="b">
        <v>1</v>
      </c>
      <c r="H878" s="84" t="b">
        <v>0</v>
      </c>
      <c r="I878" s="84" t="b">
        <v>0</v>
      </c>
      <c r="J878" s="84" t="b">
        <v>0</v>
      </c>
      <c r="K878" s="84" t="b">
        <v>0</v>
      </c>
      <c r="L878" s="84" t="b">
        <v>0</v>
      </c>
    </row>
    <row r="879" spans="1:12" ht="15">
      <c r="A879" s="84" t="s">
        <v>1991</v>
      </c>
      <c r="B879" s="84" t="s">
        <v>2063</v>
      </c>
      <c r="C879" s="84">
        <v>3</v>
      </c>
      <c r="D879" s="122">
        <v>0.007019044361401583</v>
      </c>
      <c r="E879" s="122">
        <v>1.285473959140537</v>
      </c>
      <c r="F879" s="84" t="s">
        <v>1884</v>
      </c>
      <c r="G879" s="84" t="b">
        <v>0</v>
      </c>
      <c r="H879" s="84" t="b">
        <v>0</v>
      </c>
      <c r="I879" s="84" t="b">
        <v>0</v>
      </c>
      <c r="J879" s="84" t="b">
        <v>0</v>
      </c>
      <c r="K879" s="84" t="b">
        <v>0</v>
      </c>
      <c r="L879" s="84" t="b">
        <v>0</v>
      </c>
    </row>
    <row r="880" spans="1:12" ht="15">
      <c r="A880" s="84" t="s">
        <v>2066</v>
      </c>
      <c r="B880" s="84" t="s">
        <v>645</v>
      </c>
      <c r="C880" s="84">
        <v>3</v>
      </c>
      <c r="D880" s="122">
        <v>0.007019044361401583</v>
      </c>
      <c r="E880" s="122">
        <v>0.410055398746452</v>
      </c>
      <c r="F880" s="84" t="s">
        <v>1884</v>
      </c>
      <c r="G880" s="84" t="b">
        <v>0</v>
      </c>
      <c r="H880" s="84" t="b">
        <v>0</v>
      </c>
      <c r="I880" s="84" t="b">
        <v>0</v>
      </c>
      <c r="J880" s="84" t="b">
        <v>0</v>
      </c>
      <c r="K880" s="84" t="b">
        <v>0</v>
      </c>
      <c r="L880" s="84" t="b">
        <v>0</v>
      </c>
    </row>
    <row r="881" spans="1:12" ht="15">
      <c r="A881" s="84" t="s">
        <v>2566</v>
      </c>
      <c r="B881" s="84" t="s">
        <v>645</v>
      </c>
      <c r="C881" s="84">
        <v>3</v>
      </c>
      <c r="D881" s="122">
        <v>0.007019044361401583</v>
      </c>
      <c r="E881" s="122">
        <v>1.2116877449796184</v>
      </c>
      <c r="F881" s="84" t="s">
        <v>1884</v>
      </c>
      <c r="G881" s="84" t="b">
        <v>0</v>
      </c>
      <c r="H881" s="84" t="b">
        <v>0</v>
      </c>
      <c r="I881" s="84" t="b">
        <v>0</v>
      </c>
      <c r="J881" s="84" t="b">
        <v>0</v>
      </c>
      <c r="K881" s="84" t="b">
        <v>0</v>
      </c>
      <c r="L881" s="84" t="b">
        <v>0</v>
      </c>
    </row>
    <row r="882" spans="1:12" ht="15">
      <c r="A882" s="84" t="s">
        <v>269</v>
      </c>
      <c r="B882" s="84" t="s">
        <v>2463</v>
      </c>
      <c r="C882" s="84">
        <v>3</v>
      </c>
      <c r="D882" s="122">
        <v>0.007019044361401583</v>
      </c>
      <c r="E882" s="122">
        <v>2.017867718963506</v>
      </c>
      <c r="F882" s="84" t="s">
        <v>1884</v>
      </c>
      <c r="G882" s="84" t="b">
        <v>0</v>
      </c>
      <c r="H882" s="84" t="b">
        <v>0</v>
      </c>
      <c r="I882" s="84" t="b">
        <v>0</v>
      </c>
      <c r="J882" s="84" t="b">
        <v>1</v>
      </c>
      <c r="K882" s="84" t="b">
        <v>0</v>
      </c>
      <c r="L882" s="84" t="b">
        <v>0</v>
      </c>
    </row>
    <row r="883" spans="1:12" ht="15">
      <c r="A883" s="84" t="s">
        <v>2046</v>
      </c>
      <c r="B883" s="84" t="s">
        <v>299</v>
      </c>
      <c r="C883" s="84">
        <v>2</v>
      </c>
      <c r="D883" s="122">
        <v>0.005271266299384857</v>
      </c>
      <c r="E883" s="122">
        <v>1.0266416432710108</v>
      </c>
      <c r="F883" s="84" t="s">
        <v>1884</v>
      </c>
      <c r="G883" s="84" t="b">
        <v>0</v>
      </c>
      <c r="H883" s="84" t="b">
        <v>0</v>
      </c>
      <c r="I883" s="84" t="b">
        <v>0</v>
      </c>
      <c r="J883" s="84" t="b">
        <v>0</v>
      </c>
      <c r="K883" s="84" t="b">
        <v>0</v>
      </c>
      <c r="L883" s="84" t="b">
        <v>0</v>
      </c>
    </row>
    <row r="884" spans="1:12" ht="15">
      <c r="A884" s="84" t="s">
        <v>2046</v>
      </c>
      <c r="B884" s="84" t="s">
        <v>2775</v>
      </c>
      <c r="C884" s="84">
        <v>2</v>
      </c>
      <c r="D884" s="122">
        <v>0.005271266299384857</v>
      </c>
      <c r="E884" s="122">
        <v>1.0266416432710108</v>
      </c>
      <c r="F884" s="84" t="s">
        <v>1884</v>
      </c>
      <c r="G884" s="84" t="b">
        <v>0</v>
      </c>
      <c r="H884" s="84" t="b">
        <v>0</v>
      </c>
      <c r="I884" s="84" t="b">
        <v>0</v>
      </c>
      <c r="J884" s="84" t="b">
        <v>0</v>
      </c>
      <c r="K884" s="84" t="b">
        <v>0</v>
      </c>
      <c r="L884" s="84" t="b">
        <v>0</v>
      </c>
    </row>
    <row r="885" spans="1:12" ht="15">
      <c r="A885" s="84" t="s">
        <v>2775</v>
      </c>
      <c r="B885" s="84" t="s">
        <v>2066</v>
      </c>
      <c r="C885" s="84">
        <v>2</v>
      </c>
      <c r="D885" s="122">
        <v>0.005271266299384857</v>
      </c>
      <c r="E885" s="122">
        <v>1.3366264815879185</v>
      </c>
      <c r="F885" s="84" t="s">
        <v>1884</v>
      </c>
      <c r="G885" s="84" t="b">
        <v>0</v>
      </c>
      <c r="H885" s="84" t="b">
        <v>0</v>
      </c>
      <c r="I885" s="84" t="b">
        <v>0</v>
      </c>
      <c r="J885" s="84" t="b">
        <v>0</v>
      </c>
      <c r="K885" s="84" t="b">
        <v>0</v>
      </c>
      <c r="L885" s="84" t="b">
        <v>0</v>
      </c>
    </row>
    <row r="886" spans="1:12" ht="15">
      <c r="A886" s="84" t="s">
        <v>2503</v>
      </c>
      <c r="B886" s="84" t="s">
        <v>2066</v>
      </c>
      <c r="C886" s="84">
        <v>2</v>
      </c>
      <c r="D886" s="122">
        <v>0.005271266299384857</v>
      </c>
      <c r="E886" s="122">
        <v>1.0355964859239373</v>
      </c>
      <c r="F886" s="84" t="s">
        <v>1884</v>
      </c>
      <c r="G886" s="84" t="b">
        <v>0</v>
      </c>
      <c r="H886" s="84" t="b">
        <v>0</v>
      </c>
      <c r="I886" s="84" t="b">
        <v>0</v>
      </c>
      <c r="J886" s="84" t="b">
        <v>0</v>
      </c>
      <c r="K886" s="84" t="b">
        <v>0</v>
      </c>
      <c r="L886" s="84" t="b">
        <v>0</v>
      </c>
    </row>
    <row r="887" spans="1:12" ht="15">
      <c r="A887" s="84" t="s">
        <v>2503</v>
      </c>
      <c r="B887" s="84" t="s">
        <v>1973</v>
      </c>
      <c r="C887" s="84">
        <v>2</v>
      </c>
      <c r="D887" s="122">
        <v>0.005271266299384857</v>
      </c>
      <c r="E887" s="122">
        <v>0.9844439634765559</v>
      </c>
      <c r="F887" s="84" t="s">
        <v>1884</v>
      </c>
      <c r="G887" s="84" t="b">
        <v>0</v>
      </c>
      <c r="H887" s="84" t="b">
        <v>0</v>
      </c>
      <c r="I887" s="84" t="b">
        <v>0</v>
      </c>
      <c r="J887" s="84" t="b">
        <v>0</v>
      </c>
      <c r="K887" s="84" t="b">
        <v>0</v>
      </c>
      <c r="L887" s="84" t="b">
        <v>0</v>
      </c>
    </row>
    <row r="888" spans="1:12" ht="15">
      <c r="A888" s="84" t="s">
        <v>1973</v>
      </c>
      <c r="B888" s="84" t="s">
        <v>637</v>
      </c>
      <c r="C888" s="84">
        <v>2</v>
      </c>
      <c r="D888" s="122">
        <v>0.005271266299384857</v>
      </c>
      <c r="E888" s="122">
        <v>-0.12420874210977921</v>
      </c>
      <c r="F888" s="84" t="s">
        <v>1884</v>
      </c>
      <c r="G888" s="84" t="b">
        <v>0</v>
      </c>
      <c r="H888" s="84" t="b">
        <v>0</v>
      </c>
      <c r="I888" s="84" t="b">
        <v>0</v>
      </c>
      <c r="J888" s="84" t="b">
        <v>0</v>
      </c>
      <c r="K888" s="84" t="b">
        <v>0</v>
      </c>
      <c r="L888" s="84" t="b">
        <v>0</v>
      </c>
    </row>
    <row r="889" spans="1:12" ht="15">
      <c r="A889" s="84" t="s">
        <v>2064</v>
      </c>
      <c r="B889" s="84" t="s">
        <v>2522</v>
      </c>
      <c r="C889" s="84">
        <v>2</v>
      </c>
      <c r="D889" s="122">
        <v>0.005271266299384857</v>
      </c>
      <c r="E889" s="122">
        <v>0.9209577059554492</v>
      </c>
      <c r="F889" s="84" t="s">
        <v>1884</v>
      </c>
      <c r="G889" s="84" t="b">
        <v>1</v>
      </c>
      <c r="H889" s="84" t="b">
        <v>0</v>
      </c>
      <c r="I889" s="84" t="b">
        <v>0</v>
      </c>
      <c r="J889" s="84" t="b">
        <v>0</v>
      </c>
      <c r="K889" s="84" t="b">
        <v>0</v>
      </c>
      <c r="L889" s="84" t="b">
        <v>0</v>
      </c>
    </row>
    <row r="890" spans="1:12" ht="15">
      <c r="A890" s="84" t="s">
        <v>2522</v>
      </c>
      <c r="B890" s="84" t="s">
        <v>2063</v>
      </c>
      <c r="C890" s="84">
        <v>2</v>
      </c>
      <c r="D890" s="122">
        <v>0.005271266299384857</v>
      </c>
      <c r="E890" s="122">
        <v>0.8875339504684996</v>
      </c>
      <c r="F890" s="84" t="s">
        <v>1884</v>
      </c>
      <c r="G890" s="84" t="b">
        <v>0</v>
      </c>
      <c r="H890" s="84" t="b">
        <v>0</v>
      </c>
      <c r="I890" s="84" t="b">
        <v>0</v>
      </c>
      <c r="J890" s="84" t="b">
        <v>0</v>
      </c>
      <c r="K890" s="84" t="b">
        <v>0</v>
      </c>
      <c r="L890" s="84" t="b">
        <v>0</v>
      </c>
    </row>
    <row r="891" spans="1:12" ht="15">
      <c r="A891" s="84" t="s">
        <v>2065</v>
      </c>
      <c r="B891" s="84" t="s">
        <v>2522</v>
      </c>
      <c r="C891" s="84">
        <v>2</v>
      </c>
      <c r="D891" s="122">
        <v>0.005271266299384857</v>
      </c>
      <c r="E891" s="122">
        <v>0.9209577059554492</v>
      </c>
      <c r="F891" s="84" t="s">
        <v>1884</v>
      </c>
      <c r="G891" s="84" t="b">
        <v>0</v>
      </c>
      <c r="H891" s="84" t="b">
        <v>0</v>
      </c>
      <c r="I891" s="84" t="b">
        <v>0</v>
      </c>
      <c r="J891" s="84" t="b">
        <v>0</v>
      </c>
      <c r="K891" s="84" t="b">
        <v>0</v>
      </c>
      <c r="L891" s="84" t="b">
        <v>0</v>
      </c>
    </row>
    <row r="892" spans="1:12" ht="15">
      <c r="A892" s="84" t="s">
        <v>2064</v>
      </c>
      <c r="B892" s="84" t="s">
        <v>2780</v>
      </c>
      <c r="C892" s="84">
        <v>2</v>
      </c>
      <c r="D892" s="122">
        <v>0.005271266299384857</v>
      </c>
      <c r="E892" s="122">
        <v>1.318897714627487</v>
      </c>
      <c r="F892" s="84" t="s">
        <v>1884</v>
      </c>
      <c r="G892" s="84" t="b">
        <v>1</v>
      </c>
      <c r="H892" s="84" t="b">
        <v>0</v>
      </c>
      <c r="I892" s="84" t="b">
        <v>0</v>
      </c>
      <c r="J892" s="84" t="b">
        <v>0</v>
      </c>
      <c r="K892" s="84" t="b">
        <v>0</v>
      </c>
      <c r="L892" s="84" t="b">
        <v>0</v>
      </c>
    </row>
    <row r="893" spans="1:12" ht="15">
      <c r="A893" s="84" t="s">
        <v>2780</v>
      </c>
      <c r="B893" s="84" t="s">
        <v>2063</v>
      </c>
      <c r="C893" s="84">
        <v>2</v>
      </c>
      <c r="D893" s="122">
        <v>0.005271266299384857</v>
      </c>
      <c r="E893" s="122">
        <v>1.285473959140537</v>
      </c>
      <c r="F893" s="84" t="s">
        <v>1884</v>
      </c>
      <c r="G893" s="84" t="b">
        <v>0</v>
      </c>
      <c r="H893" s="84" t="b">
        <v>0</v>
      </c>
      <c r="I893" s="84" t="b">
        <v>0</v>
      </c>
      <c r="J893" s="84" t="b">
        <v>0</v>
      </c>
      <c r="K893" s="84" t="b">
        <v>0</v>
      </c>
      <c r="L893" s="84" t="b">
        <v>0</v>
      </c>
    </row>
    <row r="894" spans="1:12" ht="15">
      <c r="A894" s="84" t="s">
        <v>2065</v>
      </c>
      <c r="B894" s="84" t="s">
        <v>2781</v>
      </c>
      <c r="C894" s="84">
        <v>2</v>
      </c>
      <c r="D894" s="122">
        <v>0.005271266299384857</v>
      </c>
      <c r="E894" s="122">
        <v>1.318897714627487</v>
      </c>
      <c r="F894" s="84" t="s">
        <v>1884</v>
      </c>
      <c r="G894" s="84" t="b">
        <v>0</v>
      </c>
      <c r="H894" s="84" t="b">
        <v>0</v>
      </c>
      <c r="I894" s="84" t="b">
        <v>0</v>
      </c>
      <c r="J894" s="84" t="b">
        <v>1</v>
      </c>
      <c r="K894" s="84" t="b">
        <v>0</v>
      </c>
      <c r="L894" s="84" t="b">
        <v>0</v>
      </c>
    </row>
    <row r="895" spans="1:12" ht="15">
      <c r="A895" s="84" t="s">
        <v>2781</v>
      </c>
      <c r="B895" s="84" t="s">
        <v>2782</v>
      </c>
      <c r="C895" s="84">
        <v>2</v>
      </c>
      <c r="D895" s="122">
        <v>0.005271266299384857</v>
      </c>
      <c r="E895" s="122">
        <v>2.4158077276355434</v>
      </c>
      <c r="F895" s="84" t="s">
        <v>1884</v>
      </c>
      <c r="G895" s="84" t="b">
        <v>1</v>
      </c>
      <c r="H895" s="84" t="b">
        <v>0</v>
      </c>
      <c r="I895" s="84" t="b">
        <v>0</v>
      </c>
      <c r="J895" s="84" t="b">
        <v>0</v>
      </c>
      <c r="K895" s="84" t="b">
        <v>0</v>
      </c>
      <c r="L895" s="84" t="b">
        <v>0</v>
      </c>
    </row>
    <row r="896" spans="1:12" ht="15">
      <c r="A896" s="84" t="s">
        <v>2782</v>
      </c>
      <c r="B896" s="84" t="s">
        <v>2783</v>
      </c>
      <c r="C896" s="84">
        <v>2</v>
      </c>
      <c r="D896" s="122">
        <v>0.005271266299384857</v>
      </c>
      <c r="E896" s="122">
        <v>2.4158077276355434</v>
      </c>
      <c r="F896" s="84" t="s">
        <v>1884</v>
      </c>
      <c r="G896" s="84" t="b">
        <v>0</v>
      </c>
      <c r="H896" s="84" t="b">
        <v>0</v>
      </c>
      <c r="I896" s="84" t="b">
        <v>0</v>
      </c>
      <c r="J896" s="84" t="b">
        <v>0</v>
      </c>
      <c r="K896" s="84" t="b">
        <v>0</v>
      </c>
      <c r="L896" s="84" t="b">
        <v>0</v>
      </c>
    </row>
    <row r="897" spans="1:12" ht="15">
      <c r="A897" s="84" t="s">
        <v>2783</v>
      </c>
      <c r="B897" s="84" t="s">
        <v>2488</v>
      </c>
      <c r="C897" s="84">
        <v>2</v>
      </c>
      <c r="D897" s="122">
        <v>0.005271266299384857</v>
      </c>
      <c r="E897" s="122">
        <v>2.114777731971562</v>
      </c>
      <c r="F897" s="84" t="s">
        <v>1884</v>
      </c>
      <c r="G897" s="84" t="b">
        <v>0</v>
      </c>
      <c r="H897" s="84" t="b">
        <v>0</v>
      </c>
      <c r="I897" s="84" t="b">
        <v>0</v>
      </c>
      <c r="J897" s="84" t="b">
        <v>0</v>
      </c>
      <c r="K897" s="84" t="b">
        <v>0</v>
      </c>
      <c r="L897" s="84" t="b">
        <v>0</v>
      </c>
    </row>
    <row r="898" spans="1:12" ht="15">
      <c r="A898" s="84" t="s">
        <v>2488</v>
      </c>
      <c r="B898" s="84" t="s">
        <v>2475</v>
      </c>
      <c r="C898" s="84">
        <v>2</v>
      </c>
      <c r="D898" s="122">
        <v>0.005271266299384857</v>
      </c>
      <c r="E898" s="122">
        <v>1.9386864729158808</v>
      </c>
      <c r="F898" s="84" t="s">
        <v>1884</v>
      </c>
      <c r="G898" s="84" t="b">
        <v>0</v>
      </c>
      <c r="H898" s="84" t="b">
        <v>0</v>
      </c>
      <c r="I898" s="84" t="b">
        <v>0</v>
      </c>
      <c r="J898" s="84" t="b">
        <v>0</v>
      </c>
      <c r="K898" s="84" t="b">
        <v>0</v>
      </c>
      <c r="L898" s="84" t="b">
        <v>0</v>
      </c>
    </row>
    <row r="899" spans="1:12" ht="15">
      <c r="A899" s="84" t="s">
        <v>2475</v>
      </c>
      <c r="B899" s="84" t="s">
        <v>2484</v>
      </c>
      <c r="C899" s="84">
        <v>2</v>
      </c>
      <c r="D899" s="122">
        <v>0.005271266299384857</v>
      </c>
      <c r="E899" s="122">
        <v>2.239716468579862</v>
      </c>
      <c r="F899" s="84" t="s">
        <v>1884</v>
      </c>
      <c r="G899" s="84" t="b">
        <v>0</v>
      </c>
      <c r="H899" s="84" t="b">
        <v>0</v>
      </c>
      <c r="I899" s="84" t="b">
        <v>0</v>
      </c>
      <c r="J899" s="84" t="b">
        <v>0</v>
      </c>
      <c r="K899" s="84" t="b">
        <v>0</v>
      </c>
      <c r="L899" s="84" t="b">
        <v>0</v>
      </c>
    </row>
    <row r="900" spans="1:12" ht="15">
      <c r="A900" s="84" t="s">
        <v>2484</v>
      </c>
      <c r="B900" s="84" t="s">
        <v>2620</v>
      </c>
      <c r="C900" s="84">
        <v>2</v>
      </c>
      <c r="D900" s="122">
        <v>0.005271266299384857</v>
      </c>
      <c r="E900" s="122">
        <v>2.4158077276355434</v>
      </c>
      <c r="F900" s="84" t="s">
        <v>1884</v>
      </c>
      <c r="G900" s="84" t="b">
        <v>0</v>
      </c>
      <c r="H900" s="84" t="b">
        <v>0</v>
      </c>
      <c r="I900" s="84" t="b">
        <v>0</v>
      </c>
      <c r="J900" s="84" t="b">
        <v>0</v>
      </c>
      <c r="K900" s="84" t="b">
        <v>0</v>
      </c>
      <c r="L900" s="84" t="b">
        <v>0</v>
      </c>
    </row>
    <row r="901" spans="1:12" ht="15">
      <c r="A901" s="84" t="s">
        <v>2620</v>
      </c>
      <c r="B901" s="84" t="s">
        <v>2784</v>
      </c>
      <c r="C901" s="84">
        <v>2</v>
      </c>
      <c r="D901" s="122">
        <v>0.005271266299384857</v>
      </c>
      <c r="E901" s="122">
        <v>2.4158077276355434</v>
      </c>
      <c r="F901" s="84" t="s">
        <v>1884</v>
      </c>
      <c r="G901" s="84" t="b">
        <v>0</v>
      </c>
      <c r="H901" s="84" t="b">
        <v>0</v>
      </c>
      <c r="I901" s="84" t="b">
        <v>0</v>
      </c>
      <c r="J901" s="84" t="b">
        <v>1</v>
      </c>
      <c r="K901" s="84" t="b">
        <v>0</v>
      </c>
      <c r="L901" s="84" t="b">
        <v>0</v>
      </c>
    </row>
    <row r="902" spans="1:12" ht="15">
      <c r="A902" s="84" t="s">
        <v>637</v>
      </c>
      <c r="B902" s="84" t="s">
        <v>1972</v>
      </c>
      <c r="C902" s="84">
        <v>2</v>
      </c>
      <c r="D902" s="122">
        <v>0.005271266299384857</v>
      </c>
      <c r="E902" s="122">
        <v>0.8505503842153295</v>
      </c>
      <c r="F902" s="84" t="s">
        <v>1884</v>
      </c>
      <c r="G902" s="84" t="b">
        <v>0</v>
      </c>
      <c r="H902" s="84" t="b">
        <v>0</v>
      </c>
      <c r="I902" s="84" t="b">
        <v>0</v>
      </c>
      <c r="J902" s="84" t="b">
        <v>1</v>
      </c>
      <c r="K902" s="84" t="b">
        <v>0</v>
      </c>
      <c r="L902" s="84" t="b">
        <v>0</v>
      </c>
    </row>
    <row r="903" spans="1:12" ht="15">
      <c r="A903" s="84" t="s">
        <v>1972</v>
      </c>
      <c r="B903" s="84" t="s">
        <v>2046</v>
      </c>
      <c r="C903" s="84">
        <v>2</v>
      </c>
      <c r="D903" s="122">
        <v>0.005271266299384857</v>
      </c>
      <c r="E903" s="122">
        <v>1.0266416432710108</v>
      </c>
      <c r="F903" s="84" t="s">
        <v>1884</v>
      </c>
      <c r="G903" s="84" t="b">
        <v>1</v>
      </c>
      <c r="H903" s="84" t="b">
        <v>0</v>
      </c>
      <c r="I903" s="84" t="b">
        <v>0</v>
      </c>
      <c r="J903" s="84" t="b">
        <v>0</v>
      </c>
      <c r="K903" s="84" t="b">
        <v>0</v>
      </c>
      <c r="L903" s="84" t="b">
        <v>0</v>
      </c>
    </row>
    <row r="904" spans="1:12" ht="15">
      <c r="A904" s="84" t="s">
        <v>2046</v>
      </c>
      <c r="B904" s="84" t="s">
        <v>2770</v>
      </c>
      <c r="C904" s="84">
        <v>2</v>
      </c>
      <c r="D904" s="122">
        <v>0.005271266299384857</v>
      </c>
      <c r="E904" s="122">
        <v>1.0266416432710108</v>
      </c>
      <c r="F904" s="84" t="s">
        <v>1884</v>
      </c>
      <c r="G904" s="84" t="b">
        <v>0</v>
      </c>
      <c r="H904" s="84" t="b">
        <v>0</v>
      </c>
      <c r="I904" s="84" t="b">
        <v>0</v>
      </c>
      <c r="J904" s="84" t="b">
        <v>0</v>
      </c>
      <c r="K904" s="84" t="b">
        <v>0</v>
      </c>
      <c r="L904" s="84" t="b">
        <v>0</v>
      </c>
    </row>
    <row r="905" spans="1:12" ht="15">
      <c r="A905" s="84" t="s">
        <v>2770</v>
      </c>
      <c r="B905" s="84" t="s">
        <v>2066</v>
      </c>
      <c r="C905" s="84">
        <v>2</v>
      </c>
      <c r="D905" s="122">
        <v>0.005271266299384857</v>
      </c>
      <c r="E905" s="122">
        <v>1.3366264815879185</v>
      </c>
      <c r="F905" s="84" t="s">
        <v>1884</v>
      </c>
      <c r="G905" s="84" t="b">
        <v>0</v>
      </c>
      <c r="H905" s="84" t="b">
        <v>0</v>
      </c>
      <c r="I905" s="84" t="b">
        <v>0</v>
      </c>
      <c r="J905" s="84" t="b">
        <v>0</v>
      </c>
      <c r="K905" s="84" t="b">
        <v>0</v>
      </c>
      <c r="L905" s="84" t="b">
        <v>0</v>
      </c>
    </row>
    <row r="906" spans="1:12" ht="15">
      <c r="A906" s="84" t="s">
        <v>2631</v>
      </c>
      <c r="B906" s="84" t="s">
        <v>1973</v>
      </c>
      <c r="C906" s="84">
        <v>2</v>
      </c>
      <c r="D906" s="122">
        <v>0.005271266299384857</v>
      </c>
      <c r="E906" s="122">
        <v>1.285473959140537</v>
      </c>
      <c r="F906" s="84" t="s">
        <v>1884</v>
      </c>
      <c r="G906" s="84" t="b">
        <v>0</v>
      </c>
      <c r="H906" s="84" t="b">
        <v>0</v>
      </c>
      <c r="I906" s="84" t="b">
        <v>0</v>
      </c>
      <c r="J906" s="84" t="b">
        <v>0</v>
      </c>
      <c r="K906" s="84" t="b">
        <v>0</v>
      </c>
      <c r="L906" s="84" t="b">
        <v>0</v>
      </c>
    </row>
    <row r="907" spans="1:12" ht="15">
      <c r="A907" s="84" t="s">
        <v>2087</v>
      </c>
      <c r="B907" s="84" t="s">
        <v>637</v>
      </c>
      <c r="C907" s="84">
        <v>2</v>
      </c>
      <c r="D907" s="122">
        <v>0.005271266299384857</v>
      </c>
      <c r="E907" s="122">
        <v>0.6774236041233873</v>
      </c>
      <c r="F907" s="84" t="s">
        <v>1884</v>
      </c>
      <c r="G907" s="84" t="b">
        <v>0</v>
      </c>
      <c r="H907" s="84" t="b">
        <v>0</v>
      </c>
      <c r="I907" s="84" t="b">
        <v>0</v>
      </c>
      <c r="J907" s="84" t="b">
        <v>0</v>
      </c>
      <c r="K907" s="84" t="b">
        <v>0</v>
      </c>
      <c r="L907" s="84" t="b">
        <v>0</v>
      </c>
    </row>
    <row r="908" spans="1:12" ht="15">
      <c r="A908" s="84" t="s">
        <v>2064</v>
      </c>
      <c r="B908" s="84" t="s">
        <v>1989</v>
      </c>
      <c r="C908" s="84">
        <v>2</v>
      </c>
      <c r="D908" s="122">
        <v>0.005271266299384857</v>
      </c>
      <c r="E908" s="122">
        <v>0.6656852008521432</v>
      </c>
      <c r="F908" s="84" t="s">
        <v>1884</v>
      </c>
      <c r="G908" s="84" t="b">
        <v>1</v>
      </c>
      <c r="H908" s="84" t="b">
        <v>0</v>
      </c>
      <c r="I908" s="84" t="b">
        <v>0</v>
      </c>
      <c r="J908" s="84" t="b">
        <v>0</v>
      </c>
      <c r="K908" s="84" t="b">
        <v>0</v>
      </c>
      <c r="L908" s="84" t="b">
        <v>0</v>
      </c>
    </row>
    <row r="909" spans="1:12" ht="15">
      <c r="A909" s="84" t="s">
        <v>1989</v>
      </c>
      <c r="B909" s="84" t="s">
        <v>2063</v>
      </c>
      <c r="C909" s="84">
        <v>2</v>
      </c>
      <c r="D909" s="122">
        <v>0.005271266299384857</v>
      </c>
      <c r="E909" s="122">
        <v>0.8875339504684996</v>
      </c>
      <c r="F909" s="84" t="s">
        <v>1884</v>
      </c>
      <c r="G909" s="84" t="b">
        <v>0</v>
      </c>
      <c r="H909" s="84" t="b">
        <v>0</v>
      </c>
      <c r="I909" s="84" t="b">
        <v>0</v>
      </c>
      <c r="J909" s="84" t="b">
        <v>0</v>
      </c>
      <c r="K909" s="84" t="b">
        <v>0</v>
      </c>
      <c r="L909" s="84" t="b">
        <v>0</v>
      </c>
    </row>
    <row r="910" spans="1:12" ht="15">
      <c r="A910" s="84" t="s">
        <v>2046</v>
      </c>
      <c r="B910" s="84" t="s">
        <v>2774</v>
      </c>
      <c r="C910" s="84">
        <v>2</v>
      </c>
      <c r="D910" s="122">
        <v>0.005271266299384857</v>
      </c>
      <c r="E910" s="122">
        <v>1.0266416432710108</v>
      </c>
      <c r="F910" s="84" t="s">
        <v>1884</v>
      </c>
      <c r="G910" s="84" t="b">
        <v>0</v>
      </c>
      <c r="H910" s="84" t="b">
        <v>0</v>
      </c>
      <c r="I910" s="84" t="b">
        <v>0</v>
      </c>
      <c r="J910" s="84" t="b">
        <v>0</v>
      </c>
      <c r="K910" s="84" t="b">
        <v>0</v>
      </c>
      <c r="L910" s="84" t="b">
        <v>0</v>
      </c>
    </row>
    <row r="911" spans="1:12" ht="15">
      <c r="A911" s="84" t="s">
        <v>2064</v>
      </c>
      <c r="B911" s="84" t="s">
        <v>2772</v>
      </c>
      <c r="C911" s="84">
        <v>2</v>
      </c>
      <c r="D911" s="122">
        <v>0.005271266299384857</v>
      </c>
      <c r="E911" s="122">
        <v>1.318897714627487</v>
      </c>
      <c r="F911" s="84" t="s">
        <v>1884</v>
      </c>
      <c r="G911" s="84" t="b">
        <v>1</v>
      </c>
      <c r="H911" s="84" t="b">
        <v>0</v>
      </c>
      <c r="I911" s="84" t="b">
        <v>0</v>
      </c>
      <c r="J911" s="84" t="b">
        <v>0</v>
      </c>
      <c r="K911" s="84" t="b">
        <v>0</v>
      </c>
      <c r="L911" s="84" t="b">
        <v>0</v>
      </c>
    </row>
    <row r="912" spans="1:12" ht="15">
      <c r="A912" s="84" t="s">
        <v>2772</v>
      </c>
      <c r="B912" s="84" t="s">
        <v>2063</v>
      </c>
      <c r="C912" s="84">
        <v>2</v>
      </c>
      <c r="D912" s="122">
        <v>0.005271266299384857</v>
      </c>
      <c r="E912" s="122">
        <v>1.285473959140537</v>
      </c>
      <c r="F912" s="84" t="s">
        <v>1884</v>
      </c>
      <c r="G912" s="84" t="b">
        <v>0</v>
      </c>
      <c r="H912" s="84" t="b">
        <v>0</v>
      </c>
      <c r="I912" s="84" t="b">
        <v>0</v>
      </c>
      <c r="J912" s="84" t="b">
        <v>0</v>
      </c>
      <c r="K912" s="84" t="b">
        <v>0</v>
      </c>
      <c r="L912" s="84" t="b">
        <v>0</v>
      </c>
    </row>
    <row r="913" spans="1:12" ht="15">
      <c r="A913" s="84" t="s">
        <v>2609</v>
      </c>
      <c r="B913" s="84" t="s">
        <v>2702</v>
      </c>
      <c r="C913" s="84">
        <v>2</v>
      </c>
      <c r="D913" s="122">
        <v>0.005271266299384857</v>
      </c>
      <c r="E913" s="122">
        <v>2.239716468579862</v>
      </c>
      <c r="F913" s="84" t="s">
        <v>1884</v>
      </c>
      <c r="G913" s="84" t="b">
        <v>0</v>
      </c>
      <c r="H913" s="84" t="b">
        <v>0</v>
      </c>
      <c r="I913" s="84" t="b">
        <v>0</v>
      </c>
      <c r="J913" s="84" t="b">
        <v>0</v>
      </c>
      <c r="K913" s="84" t="b">
        <v>0</v>
      </c>
      <c r="L913" s="84" t="b">
        <v>0</v>
      </c>
    </row>
    <row r="914" spans="1:12" ht="15">
      <c r="A914" s="84" t="s">
        <v>2702</v>
      </c>
      <c r="B914" s="84" t="s">
        <v>2703</v>
      </c>
      <c r="C914" s="84">
        <v>2</v>
      </c>
      <c r="D914" s="122">
        <v>0.005271266299384857</v>
      </c>
      <c r="E914" s="122">
        <v>2.4158077276355434</v>
      </c>
      <c r="F914" s="84" t="s">
        <v>1884</v>
      </c>
      <c r="G914" s="84" t="b">
        <v>0</v>
      </c>
      <c r="H914" s="84" t="b">
        <v>0</v>
      </c>
      <c r="I914" s="84" t="b">
        <v>0</v>
      </c>
      <c r="J914" s="84" t="b">
        <v>0</v>
      </c>
      <c r="K914" s="84" t="b">
        <v>1</v>
      </c>
      <c r="L914" s="84" t="b">
        <v>0</v>
      </c>
    </row>
    <row r="915" spans="1:12" ht="15">
      <c r="A915" s="84" t="s">
        <v>2703</v>
      </c>
      <c r="B915" s="84" t="s">
        <v>2066</v>
      </c>
      <c r="C915" s="84">
        <v>2</v>
      </c>
      <c r="D915" s="122">
        <v>0.005271266299384857</v>
      </c>
      <c r="E915" s="122">
        <v>1.3366264815879185</v>
      </c>
      <c r="F915" s="84" t="s">
        <v>1884</v>
      </c>
      <c r="G915" s="84" t="b">
        <v>0</v>
      </c>
      <c r="H915" s="84" t="b">
        <v>1</v>
      </c>
      <c r="I915" s="84" t="b">
        <v>0</v>
      </c>
      <c r="J915" s="84" t="b">
        <v>0</v>
      </c>
      <c r="K915" s="84" t="b">
        <v>0</v>
      </c>
      <c r="L915" s="84" t="b">
        <v>0</v>
      </c>
    </row>
    <row r="916" spans="1:12" ht="15">
      <c r="A916" s="84" t="s">
        <v>2066</v>
      </c>
      <c r="B916" s="84" t="s">
        <v>2704</v>
      </c>
      <c r="C916" s="84">
        <v>2</v>
      </c>
      <c r="D916" s="122">
        <v>0.005271266299384857</v>
      </c>
      <c r="E916" s="122">
        <v>1.4380841223466956</v>
      </c>
      <c r="F916" s="84" t="s">
        <v>1884</v>
      </c>
      <c r="G916" s="84" t="b">
        <v>0</v>
      </c>
      <c r="H916" s="84" t="b">
        <v>0</v>
      </c>
      <c r="I916" s="84" t="b">
        <v>0</v>
      </c>
      <c r="J916" s="84" t="b">
        <v>0</v>
      </c>
      <c r="K916" s="84" t="b">
        <v>1</v>
      </c>
      <c r="L916" s="84" t="b">
        <v>0</v>
      </c>
    </row>
    <row r="917" spans="1:12" ht="15">
      <c r="A917" s="84" t="s">
        <v>2704</v>
      </c>
      <c r="B917" s="84" t="s">
        <v>637</v>
      </c>
      <c r="C917" s="84">
        <v>2</v>
      </c>
      <c r="D917" s="122">
        <v>0.005271266299384857</v>
      </c>
      <c r="E917" s="122">
        <v>0.8535148631790686</v>
      </c>
      <c r="F917" s="84" t="s">
        <v>1884</v>
      </c>
      <c r="G917" s="84" t="b">
        <v>0</v>
      </c>
      <c r="H917" s="84" t="b">
        <v>1</v>
      </c>
      <c r="I917" s="84" t="b">
        <v>0</v>
      </c>
      <c r="J917" s="84" t="b">
        <v>0</v>
      </c>
      <c r="K917" s="84" t="b">
        <v>0</v>
      </c>
      <c r="L917" s="84" t="b">
        <v>0</v>
      </c>
    </row>
    <row r="918" spans="1:12" ht="15">
      <c r="A918" s="84" t="s">
        <v>637</v>
      </c>
      <c r="B918" s="84" t="s">
        <v>2641</v>
      </c>
      <c r="C918" s="84">
        <v>2</v>
      </c>
      <c r="D918" s="122">
        <v>0.005271266299384857</v>
      </c>
      <c r="E918" s="122">
        <v>1.0266416432710108</v>
      </c>
      <c r="F918" s="84" t="s">
        <v>1884</v>
      </c>
      <c r="G918" s="84" t="b">
        <v>0</v>
      </c>
      <c r="H918" s="84" t="b">
        <v>0</v>
      </c>
      <c r="I918" s="84" t="b">
        <v>0</v>
      </c>
      <c r="J918" s="84" t="b">
        <v>0</v>
      </c>
      <c r="K918" s="84" t="b">
        <v>0</v>
      </c>
      <c r="L918" s="84" t="b">
        <v>0</v>
      </c>
    </row>
    <row r="919" spans="1:12" ht="15">
      <c r="A919" s="84" t="s">
        <v>2641</v>
      </c>
      <c r="B919" s="84" t="s">
        <v>2046</v>
      </c>
      <c r="C919" s="84">
        <v>2</v>
      </c>
      <c r="D919" s="122">
        <v>0.005271266299384857</v>
      </c>
      <c r="E919" s="122">
        <v>1.0266416432710108</v>
      </c>
      <c r="F919" s="84" t="s">
        <v>1884</v>
      </c>
      <c r="G919" s="84" t="b">
        <v>0</v>
      </c>
      <c r="H919" s="84" t="b">
        <v>0</v>
      </c>
      <c r="I919" s="84" t="b">
        <v>0</v>
      </c>
      <c r="J919" s="84" t="b">
        <v>0</v>
      </c>
      <c r="K919" s="84" t="b">
        <v>0</v>
      </c>
      <c r="L919" s="84" t="b">
        <v>0</v>
      </c>
    </row>
    <row r="920" spans="1:12" ht="15">
      <c r="A920" s="84" t="s">
        <v>2046</v>
      </c>
      <c r="B920" s="84" t="s">
        <v>298</v>
      </c>
      <c r="C920" s="84">
        <v>2</v>
      </c>
      <c r="D920" s="122">
        <v>0.005271266299384857</v>
      </c>
      <c r="E920" s="122">
        <v>1.0266416432710108</v>
      </c>
      <c r="F920" s="84" t="s">
        <v>1884</v>
      </c>
      <c r="G920" s="84" t="b">
        <v>0</v>
      </c>
      <c r="H920" s="84" t="b">
        <v>0</v>
      </c>
      <c r="I920" s="84" t="b">
        <v>0</v>
      </c>
      <c r="J920" s="84" t="b">
        <v>0</v>
      </c>
      <c r="K920" s="84" t="b">
        <v>0</v>
      </c>
      <c r="L920" s="84" t="b">
        <v>0</v>
      </c>
    </row>
    <row r="921" spans="1:12" ht="15">
      <c r="A921" s="84" t="s">
        <v>298</v>
      </c>
      <c r="B921" s="84" t="s">
        <v>2638</v>
      </c>
      <c r="C921" s="84">
        <v>2</v>
      </c>
      <c r="D921" s="122">
        <v>0.005271266299384857</v>
      </c>
      <c r="E921" s="122">
        <v>2.4158077276355434</v>
      </c>
      <c r="F921" s="84" t="s">
        <v>1884</v>
      </c>
      <c r="G921" s="84" t="b">
        <v>0</v>
      </c>
      <c r="H921" s="84" t="b">
        <v>0</v>
      </c>
      <c r="I921" s="84" t="b">
        <v>0</v>
      </c>
      <c r="J921" s="84" t="b">
        <v>0</v>
      </c>
      <c r="K921" s="84" t="b">
        <v>0</v>
      </c>
      <c r="L921" s="84" t="b">
        <v>0</v>
      </c>
    </row>
    <row r="922" spans="1:12" ht="15">
      <c r="A922" s="84" t="s">
        <v>2638</v>
      </c>
      <c r="B922" s="84" t="s">
        <v>2639</v>
      </c>
      <c r="C922" s="84">
        <v>2</v>
      </c>
      <c r="D922" s="122">
        <v>0.005271266299384857</v>
      </c>
      <c r="E922" s="122">
        <v>2.4158077276355434</v>
      </c>
      <c r="F922" s="84" t="s">
        <v>1884</v>
      </c>
      <c r="G922" s="84" t="b">
        <v>0</v>
      </c>
      <c r="H922" s="84" t="b">
        <v>0</v>
      </c>
      <c r="I922" s="84" t="b">
        <v>0</v>
      </c>
      <c r="J922" s="84" t="b">
        <v>0</v>
      </c>
      <c r="K922" s="84" t="b">
        <v>0</v>
      </c>
      <c r="L922" s="84" t="b">
        <v>0</v>
      </c>
    </row>
    <row r="923" spans="1:12" ht="15">
      <c r="A923" s="84" t="s">
        <v>2639</v>
      </c>
      <c r="B923" s="84" t="s">
        <v>2640</v>
      </c>
      <c r="C923" s="84">
        <v>2</v>
      </c>
      <c r="D923" s="122">
        <v>0.005271266299384857</v>
      </c>
      <c r="E923" s="122">
        <v>2.4158077276355434</v>
      </c>
      <c r="F923" s="84" t="s">
        <v>1884</v>
      </c>
      <c r="G923" s="84" t="b">
        <v>0</v>
      </c>
      <c r="H923" s="84" t="b">
        <v>0</v>
      </c>
      <c r="I923" s="84" t="b">
        <v>0</v>
      </c>
      <c r="J923" s="84" t="b">
        <v>0</v>
      </c>
      <c r="K923" s="84" t="b">
        <v>0</v>
      </c>
      <c r="L923" s="84" t="b">
        <v>0</v>
      </c>
    </row>
    <row r="924" spans="1:12" ht="15">
      <c r="A924" s="84" t="s">
        <v>269</v>
      </c>
      <c r="B924" s="84" t="s">
        <v>2064</v>
      </c>
      <c r="C924" s="84">
        <v>2</v>
      </c>
      <c r="D924" s="122">
        <v>0.005271266299384857</v>
      </c>
      <c r="E924" s="122">
        <v>2.017867718963506</v>
      </c>
      <c r="F924" s="84" t="s">
        <v>1884</v>
      </c>
      <c r="G924" s="84" t="b">
        <v>0</v>
      </c>
      <c r="H924" s="84" t="b">
        <v>0</v>
      </c>
      <c r="I924" s="84" t="b">
        <v>0</v>
      </c>
      <c r="J924" s="84" t="b">
        <v>1</v>
      </c>
      <c r="K924" s="84" t="b">
        <v>0</v>
      </c>
      <c r="L924" s="84" t="b">
        <v>0</v>
      </c>
    </row>
    <row r="925" spans="1:12" ht="15">
      <c r="A925" s="84" t="s">
        <v>1995</v>
      </c>
      <c r="B925" s="84" t="s">
        <v>2072</v>
      </c>
      <c r="C925" s="84">
        <v>4</v>
      </c>
      <c r="D925" s="122">
        <v>0.011637952154444043</v>
      </c>
      <c r="E925" s="122">
        <v>1.5440680443502757</v>
      </c>
      <c r="F925" s="84" t="s">
        <v>1886</v>
      </c>
      <c r="G925" s="84" t="b">
        <v>0</v>
      </c>
      <c r="H925" s="84" t="b">
        <v>0</v>
      </c>
      <c r="I925" s="84" t="b">
        <v>0</v>
      </c>
      <c r="J925" s="84" t="b">
        <v>0</v>
      </c>
      <c r="K925" s="84" t="b">
        <v>0</v>
      </c>
      <c r="L925" s="84" t="b">
        <v>0</v>
      </c>
    </row>
    <row r="926" spans="1:12" ht="15">
      <c r="A926" s="84" t="s">
        <v>2072</v>
      </c>
      <c r="B926" s="84" t="s">
        <v>2073</v>
      </c>
      <c r="C926" s="84">
        <v>4</v>
      </c>
      <c r="D926" s="122">
        <v>0.011637952154444043</v>
      </c>
      <c r="E926" s="122">
        <v>1.5440680443502757</v>
      </c>
      <c r="F926" s="84" t="s">
        <v>1886</v>
      </c>
      <c r="G926" s="84" t="b">
        <v>0</v>
      </c>
      <c r="H926" s="84" t="b">
        <v>0</v>
      </c>
      <c r="I926" s="84" t="b">
        <v>0</v>
      </c>
      <c r="J926" s="84" t="b">
        <v>0</v>
      </c>
      <c r="K926" s="84" t="b">
        <v>0</v>
      </c>
      <c r="L926" s="84" t="b">
        <v>0</v>
      </c>
    </row>
    <row r="927" spans="1:12" ht="15">
      <c r="A927" s="84" t="s">
        <v>2073</v>
      </c>
      <c r="B927" s="84" t="s">
        <v>2555</v>
      </c>
      <c r="C927" s="84">
        <v>4</v>
      </c>
      <c r="D927" s="122">
        <v>0.011637952154444043</v>
      </c>
      <c r="E927" s="122">
        <v>1.5440680443502757</v>
      </c>
      <c r="F927" s="84" t="s">
        <v>1886</v>
      </c>
      <c r="G927" s="84" t="b">
        <v>0</v>
      </c>
      <c r="H927" s="84" t="b">
        <v>0</v>
      </c>
      <c r="I927" s="84" t="b">
        <v>0</v>
      </c>
      <c r="J927" s="84" t="b">
        <v>0</v>
      </c>
      <c r="K927" s="84" t="b">
        <v>0</v>
      </c>
      <c r="L927" s="84" t="b">
        <v>0</v>
      </c>
    </row>
    <row r="928" spans="1:12" ht="15">
      <c r="A928" s="84" t="s">
        <v>2555</v>
      </c>
      <c r="B928" s="84" t="s">
        <v>2069</v>
      </c>
      <c r="C928" s="84">
        <v>4</v>
      </c>
      <c r="D928" s="122">
        <v>0.011637952154444043</v>
      </c>
      <c r="E928" s="122">
        <v>1.3679767852945943</v>
      </c>
      <c r="F928" s="84" t="s">
        <v>1886</v>
      </c>
      <c r="G928" s="84" t="b">
        <v>0</v>
      </c>
      <c r="H928" s="84" t="b">
        <v>0</v>
      </c>
      <c r="I928" s="84" t="b">
        <v>0</v>
      </c>
      <c r="J928" s="84" t="b">
        <v>0</v>
      </c>
      <c r="K928" s="84" t="b">
        <v>0</v>
      </c>
      <c r="L928" s="84" t="b">
        <v>0</v>
      </c>
    </row>
    <row r="929" spans="1:12" ht="15">
      <c r="A929" s="84" t="s">
        <v>2069</v>
      </c>
      <c r="B929" s="84" t="s">
        <v>2070</v>
      </c>
      <c r="C929" s="84">
        <v>4</v>
      </c>
      <c r="D929" s="122">
        <v>0.011637952154444043</v>
      </c>
      <c r="E929" s="122">
        <v>1.271066772286538</v>
      </c>
      <c r="F929" s="84" t="s">
        <v>1886</v>
      </c>
      <c r="G929" s="84" t="b">
        <v>0</v>
      </c>
      <c r="H929" s="84" t="b">
        <v>0</v>
      </c>
      <c r="I929" s="84" t="b">
        <v>0</v>
      </c>
      <c r="J929" s="84" t="b">
        <v>0</v>
      </c>
      <c r="K929" s="84" t="b">
        <v>0</v>
      </c>
      <c r="L929" s="84" t="b">
        <v>0</v>
      </c>
    </row>
    <row r="930" spans="1:12" ht="15">
      <c r="A930" s="84" t="s">
        <v>2070</v>
      </c>
      <c r="B930" s="84" t="s">
        <v>2556</v>
      </c>
      <c r="C930" s="84">
        <v>4</v>
      </c>
      <c r="D930" s="122">
        <v>0.011637952154444043</v>
      </c>
      <c r="E930" s="122">
        <v>1.4471580313422192</v>
      </c>
      <c r="F930" s="84" t="s">
        <v>1886</v>
      </c>
      <c r="G930" s="84" t="b">
        <v>0</v>
      </c>
      <c r="H930" s="84" t="b">
        <v>0</v>
      </c>
      <c r="I930" s="84" t="b">
        <v>0</v>
      </c>
      <c r="J930" s="84" t="b">
        <v>0</v>
      </c>
      <c r="K930" s="84" t="b">
        <v>0</v>
      </c>
      <c r="L930" s="84" t="b">
        <v>0</v>
      </c>
    </row>
    <row r="931" spans="1:12" ht="15">
      <c r="A931" s="84" t="s">
        <v>2556</v>
      </c>
      <c r="B931" s="84" t="s">
        <v>229</v>
      </c>
      <c r="C931" s="84">
        <v>4</v>
      </c>
      <c r="D931" s="122">
        <v>0.011637952154444043</v>
      </c>
      <c r="E931" s="122">
        <v>1.3010299956639813</v>
      </c>
      <c r="F931" s="84" t="s">
        <v>1886</v>
      </c>
      <c r="G931" s="84" t="b">
        <v>0</v>
      </c>
      <c r="H931" s="84" t="b">
        <v>0</v>
      </c>
      <c r="I931" s="84" t="b">
        <v>0</v>
      </c>
      <c r="J931" s="84" t="b">
        <v>0</v>
      </c>
      <c r="K931" s="84" t="b">
        <v>0</v>
      </c>
      <c r="L931" s="84" t="b">
        <v>0</v>
      </c>
    </row>
    <row r="932" spans="1:12" ht="15">
      <c r="A932" s="84" t="s">
        <v>229</v>
      </c>
      <c r="B932" s="84" t="s">
        <v>637</v>
      </c>
      <c r="C932" s="84">
        <v>3</v>
      </c>
      <c r="D932" s="122">
        <v>0.011210690670964819</v>
      </c>
      <c r="E932" s="122">
        <v>1.1760912590556813</v>
      </c>
      <c r="F932" s="84" t="s">
        <v>1886</v>
      </c>
      <c r="G932" s="84" t="b">
        <v>0</v>
      </c>
      <c r="H932" s="84" t="b">
        <v>0</v>
      </c>
      <c r="I932" s="84" t="b">
        <v>0</v>
      </c>
      <c r="J932" s="84" t="b">
        <v>0</v>
      </c>
      <c r="K932" s="84" t="b">
        <v>0</v>
      </c>
      <c r="L932" s="84" t="b">
        <v>0</v>
      </c>
    </row>
    <row r="933" spans="1:12" ht="15">
      <c r="A933" s="84" t="s">
        <v>265</v>
      </c>
      <c r="B933" s="84" t="s">
        <v>1995</v>
      </c>
      <c r="C933" s="84">
        <v>3</v>
      </c>
      <c r="D933" s="122">
        <v>0.011210690670964819</v>
      </c>
      <c r="E933" s="122">
        <v>1.5440680443502757</v>
      </c>
      <c r="F933" s="84" t="s">
        <v>1886</v>
      </c>
      <c r="G933" s="84" t="b">
        <v>0</v>
      </c>
      <c r="H933" s="84" t="b">
        <v>0</v>
      </c>
      <c r="I933" s="84" t="b">
        <v>0</v>
      </c>
      <c r="J933" s="84" t="b">
        <v>0</v>
      </c>
      <c r="K933" s="84" t="b">
        <v>0</v>
      </c>
      <c r="L933" s="84" t="b">
        <v>0</v>
      </c>
    </row>
    <row r="934" spans="1:12" ht="15">
      <c r="A934" s="84" t="s">
        <v>1996</v>
      </c>
      <c r="B934" s="84" t="s">
        <v>1997</v>
      </c>
      <c r="C934" s="84">
        <v>3</v>
      </c>
      <c r="D934" s="122">
        <v>0.011210690670964819</v>
      </c>
      <c r="E934" s="122">
        <v>1.4471580313422192</v>
      </c>
      <c r="F934" s="84" t="s">
        <v>1886</v>
      </c>
      <c r="G934" s="84" t="b">
        <v>0</v>
      </c>
      <c r="H934" s="84" t="b">
        <v>0</v>
      </c>
      <c r="I934" s="84" t="b">
        <v>0</v>
      </c>
      <c r="J934" s="84" t="b">
        <v>0</v>
      </c>
      <c r="K934" s="84" t="b">
        <v>0</v>
      </c>
      <c r="L934" s="84" t="b">
        <v>0</v>
      </c>
    </row>
    <row r="935" spans="1:12" ht="15">
      <c r="A935" s="84" t="s">
        <v>2470</v>
      </c>
      <c r="B935" s="84" t="s">
        <v>2719</v>
      </c>
      <c r="C935" s="84">
        <v>2</v>
      </c>
      <c r="D935" s="122">
        <v>0.009806128337672105</v>
      </c>
      <c r="E935" s="122">
        <v>1.845098040014257</v>
      </c>
      <c r="F935" s="84" t="s">
        <v>1886</v>
      </c>
      <c r="G935" s="84" t="b">
        <v>0</v>
      </c>
      <c r="H935" s="84" t="b">
        <v>0</v>
      </c>
      <c r="I935" s="84" t="b">
        <v>0</v>
      </c>
      <c r="J935" s="84" t="b">
        <v>0</v>
      </c>
      <c r="K935" s="84" t="b">
        <v>0</v>
      </c>
      <c r="L935" s="84" t="b">
        <v>0</v>
      </c>
    </row>
    <row r="936" spans="1:12" ht="15">
      <c r="A936" s="84" t="s">
        <v>2719</v>
      </c>
      <c r="B936" s="84" t="s">
        <v>2720</v>
      </c>
      <c r="C936" s="84">
        <v>2</v>
      </c>
      <c r="D936" s="122">
        <v>0.009806128337672105</v>
      </c>
      <c r="E936" s="122">
        <v>1.845098040014257</v>
      </c>
      <c r="F936" s="84" t="s">
        <v>1886</v>
      </c>
      <c r="G936" s="84" t="b">
        <v>0</v>
      </c>
      <c r="H936" s="84" t="b">
        <v>0</v>
      </c>
      <c r="I936" s="84" t="b">
        <v>0</v>
      </c>
      <c r="J936" s="84" t="b">
        <v>0</v>
      </c>
      <c r="K936" s="84" t="b">
        <v>0</v>
      </c>
      <c r="L936" s="84" t="b">
        <v>0</v>
      </c>
    </row>
    <row r="937" spans="1:12" ht="15">
      <c r="A937" s="84" t="s">
        <v>2720</v>
      </c>
      <c r="B937" s="84" t="s">
        <v>2721</v>
      </c>
      <c r="C937" s="84">
        <v>2</v>
      </c>
      <c r="D937" s="122">
        <v>0.009806128337672105</v>
      </c>
      <c r="E937" s="122">
        <v>1.845098040014257</v>
      </c>
      <c r="F937" s="84" t="s">
        <v>1886</v>
      </c>
      <c r="G937" s="84" t="b">
        <v>0</v>
      </c>
      <c r="H937" s="84" t="b">
        <v>0</v>
      </c>
      <c r="I937" s="84" t="b">
        <v>0</v>
      </c>
      <c r="J937" s="84" t="b">
        <v>0</v>
      </c>
      <c r="K937" s="84" t="b">
        <v>0</v>
      </c>
      <c r="L937" s="84" t="b">
        <v>0</v>
      </c>
    </row>
    <row r="938" spans="1:12" ht="15">
      <c r="A938" s="84" t="s">
        <v>2721</v>
      </c>
      <c r="B938" s="84" t="s">
        <v>1996</v>
      </c>
      <c r="C938" s="84">
        <v>2</v>
      </c>
      <c r="D938" s="122">
        <v>0.009806128337672105</v>
      </c>
      <c r="E938" s="122">
        <v>1.4471580313422192</v>
      </c>
      <c r="F938" s="84" t="s">
        <v>1886</v>
      </c>
      <c r="G938" s="84" t="b">
        <v>0</v>
      </c>
      <c r="H938" s="84" t="b">
        <v>0</v>
      </c>
      <c r="I938" s="84" t="b">
        <v>0</v>
      </c>
      <c r="J938" s="84" t="b">
        <v>0</v>
      </c>
      <c r="K938" s="84" t="b">
        <v>0</v>
      </c>
      <c r="L938" s="84" t="b">
        <v>0</v>
      </c>
    </row>
    <row r="939" spans="1:12" ht="15">
      <c r="A939" s="84" t="s">
        <v>1996</v>
      </c>
      <c r="B939" s="84" t="s">
        <v>2722</v>
      </c>
      <c r="C939" s="84">
        <v>2</v>
      </c>
      <c r="D939" s="122">
        <v>0.009806128337672105</v>
      </c>
      <c r="E939" s="122">
        <v>1.4471580313422192</v>
      </c>
      <c r="F939" s="84" t="s">
        <v>1886</v>
      </c>
      <c r="G939" s="84" t="b">
        <v>0</v>
      </c>
      <c r="H939" s="84" t="b">
        <v>0</v>
      </c>
      <c r="I939" s="84" t="b">
        <v>0</v>
      </c>
      <c r="J939" s="84" t="b">
        <v>0</v>
      </c>
      <c r="K939" s="84" t="b">
        <v>0</v>
      </c>
      <c r="L939" s="84" t="b">
        <v>0</v>
      </c>
    </row>
    <row r="940" spans="1:12" ht="15">
      <c r="A940" s="84" t="s">
        <v>2722</v>
      </c>
      <c r="B940" s="84" t="s">
        <v>2723</v>
      </c>
      <c r="C940" s="84">
        <v>2</v>
      </c>
      <c r="D940" s="122">
        <v>0.009806128337672105</v>
      </c>
      <c r="E940" s="122">
        <v>1.845098040014257</v>
      </c>
      <c r="F940" s="84" t="s">
        <v>1886</v>
      </c>
      <c r="G940" s="84" t="b">
        <v>0</v>
      </c>
      <c r="H940" s="84" t="b">
        <v>0</v>
      </c>
      <c r="I940" s="84" t="b">
        <v>0</v>
      </c>
      <c r="J940" s="84" t="b">
        <v>0</v>
      </c>
      <c r="K940" s="84" t="b">
        <v>0</v>
      </c>
      <c r="L940" s="84" t="b">
        <v>0</v>
      </c>
    </row>
    <row r="941" spans="1:12" ht="15">
      <c r="A941" s="84" t="s">
        <v>2723</v>
      </c>
      <c r="B941" s="84" t="s">
        <v>2724</v>
      </c>
      <c r="C941" s="84">
        <v>2</v>
      </c>
      <c r="D941" s="122">
        <v>0.009806128337672105</v>
      </c>
      <c r="E941" s="122">
        <v>1.845098040014257</v>
      </c>
      <c r="F941" s="84" t="s">
        <v>1886</v>
      </c>
      <c r="G941" s="84" t="b">
        <v>0</v>
      </c>
      <c r="H941" s="84" t="b">
        <v>0</v>
      </c>
      <c r="I941" s="84" t="b">
        <v>0</v>
      </c>
      <c r="J941" s="84" t="b">
        <v>0</v>
      </c>
      <c r="K941" s="84" t="b">
        <v>0</v>
      </c>
      <c r="L941" s="84" t="b">
        <v>0</v>
      </c>
    </row>
    <row r="942" spans="1:12" ht="15">
      <c r="A942" s="84" t="s">
        <v>2724</v>
      </c>
      <c r="B942" s="84" t="s">
        <v>2725</v>
      </c>
      <c r="C942" s="84">
        <v>2</v>
      </c>
      <c r="D942" s="122">
        <v>0.009806128337672105</v>
      </c>
      <c r="E942" s="122">
        <v>1.845098040014257</v>
      </c>
      <c r="F942" s="84" t="s">
        <v>1886</v>
      </c>
      <c r="G942" s="84" t="b">
        <v>0</v>
      </c>
      <c r="H942" s="84" t="b">
        <v>0</v>
      </c>
      <c r="I942" s="84" t="b">
        <v>0</v>
      </c>
      <c r="J942" s="84" t="b">
        <v>0</v>
      </c>
      <c r="K942" s="84" t="b">
        <v>0</v>
      </c>
      <c r="L942" s="84" t="b">
        <v>0</v>
      </c>
    </row>
    <row r="943" spans="1:12" ht="15">
      <c r="A943" s="84" t="s">
        <v>2725</v>
      </c>
      <c r="B943" s="84" t="s">
        <v>2577</v>
      </c>
      <c r="C943" s="84">
        <v>2</v>
      </c>
      <c r="D943" s="122">
        <v>0.009806128337672105</v>
      </c>
      <c r="E943" s="122">
        <v>1.845098040014257</v>
      </c>
      <c r="F943" s="84" t="s">
        <v>1886</v>
      </c>
      <c r="G943" s="84" t="b">
        <v>0</v>
      </c>
      <c r="H943" s="84" t="b">
        <v>0</v>
      </c>
      <c r="I943" s="84" t="b">
        <v>0</v>
      </c>
      <c r="J943" s="84" t="b">
        <v>0</v>
      </c>
      <c r="K943" s="84" t="b">
        <v>0</v>
      </c>
      <c r="L943" s="84" t="b">
        <v>0</v>
      </c>
    </row>
    <row r="944" spans="1:12" ht="15">
      <c r="A944" s="84" t="s">
        <v>2577</v>
      </c>
      <c r="B944" s="84" t="s">
        <v>2071</v>
      </c>
      <c r="C944" s="84">
        <v>2</v>
      </c>
      <c r="D944" s="122">
        <v>0.009806128337672105</v>
      </c>
      <c r="E944" s="122">
        <v>1.5440680443502757</v>
      </c>
      <c r="F944" s="84" t="s">
        <v>1886</v>
      </c>
      <c r="G944" s="84" t="b">
        <v>0</v>
      </c>
      <c r="H944" s="84" t="b">
        <v>0</v>
      </c>
      <c r="I944" s="84" t="b">
        <v>0</v>
      </c>
      <c r="J944" s="84" t="b">
        <v>0</v>
      </c>
      <c r="K944" s="84" t="b">
        <v>0</v>
      </c>
      <c r="L944" s="84" t="b">
        <v>0</v>
      </c>
    </row>
    <row r="945" spans="1:12" ht="15">
      <c r="A945" s="84" t="s">
        <v>2071</v>
      </c>
      <c r="B945" s="84" t="s">
        <v>2726</v>
      </c>
      <c r="C945" s="84">
        <v>2</v>
      </c>
      <c r="D945" s="122">
        <v>0.009806128337672105</v>
      </c>
      <c r="E945" s="122">
        <v>1.5440680443502757</v>
      </c>
      <c r="F945" s="84" t="s">
        <v>1886</v>
      </c>
      <c r="G945" s="84" t="b">
        <v>0</v>
      </c>
      <c r="H945" s="84" t="b">
        <v>0</v>
      </c>
      <c r="I945" s="84" t="b">
        <v>0</v>
      </c>
      <c r="J945" s="84" t="b">
        <v>0</v>
      </c>
      <c r="K945" s="84" t="b">
        <v>0</v>
      </c>
      <c r="L945" s="84" t="b">
        <v>0</v>
      </c>
    </row>
    <row r="946" spans="1:12" ht="15">
      <c r="A946" s="84" t="s">
        <v>2726</v>
      </c>
      <c r="B946" s="84" t="s">
        <v>2071</v>
      </c>
      <c r="C946" s="84">
        <v>2</v>
      </c>
      <c r="D946" s="122">
        <v>0.009806128337672105</v>
      </c>
      <c r="E946" s="122">
        <v>1.5440680443502757</v>
      </c>
      <c r="F946" s="84" t="s">
        <v>1886</v>
      </c>
      <c r="G946" s="84" t="b">
        <v>0</v>
      </c>
      <c r="H946" s="84" t="b">
        <v>0</v>
      </c>
      <c r="I946" s="84" t="b">
        <v>0</v>
      </c>
      <c r="J946" s="84" t="b">
        <v>0</v>
      </c>
      <c r="K946" s="84" t="b">
        <v>0</v>
      </c>
      <c r="L946" s="84" t="b">
        <v>0</v>
      </c>
    </row>
    <row r="947" spans="1:12" ht="15">
      <c r="A947" s="84" t="s">
        <v>2071</v>
      </c>
      <c r="B947" s="84" t="s">
        <v>2727</v>
      </c>
      <c r="C947" s="84">
        <v>2</v>
      </c>
      <c r="D947" s="122">
        <v>0.009806128337672105</v>
      </c>
      <c r="E947" s="122">
        <v>1.5440680443502757</v>
      </c>
      <c r="F947" s="84" t="s">
        <v>1886</v>
      </c>
      <c r="G947" s="84" t="b">
        <v>0</v>
      </c>
      <c r="H947" s="84" t="b">
        <v>0</v>
      </c>
      <c r="I947" s="84" t="b">
        <v>0</v>
      </c>
      <c r="J947" s="84" t="b">
        <v>0</v>
      </c>
      <c r="K947" s="84" t="b">
        <v>0</v>
      </c>
      <c r="L947" s="84" t="b">
        <v>0</v>
      </c>
    </row>
    <row r="948" spans="1:12" ht="15">
      <c r="A948" s="84" t="s">
        <v>2727</v>
      </c>
      <c r="B948" s="84" t="s">
        <v>2728</v>
      </c>
      <c r="C948" s="84">
        <v>2</v>
      </c>
      <c r="D948" s="122">
        <v>0.009806128337672105</v>
      </c>
      <c r="E948" s="122">
        <v>1.845098040014257</v>
      </c>
      <c r="F948" s="84" t="s">
        <v>1886</v>
      </c>
      <c r="G948" s="84" t="b">
        <v>0</v>
      </c>
      <c r="H948" s="84" t="b">
        <v>0</v>
      </c>
      <c r="I948" s="84" t="b">
        <v>0</v>
      </c>
      <c r="J948" s="84" t="b">
        <v>0</v>
      </c>
      <c r="K948" s="84" t="b">
        <v>0</v>
      </c>
      <c r="L948" s="84" t="b">
        <v>0</v>
      </c>
    </row>
    <row r="949" spans="1:12" ht="15">
      <c r="A949" s="84" t="s">
        <v>1998</v>
      </c>
      <c r="B949" s="84" t="s">
        <v>637</v>
      </c>
      <c r="C949" s="84">
        <v>2</v>
      </c>
      <c r="D949" s="122">
        <v>0.009806128337672105</v>
      </c>
      <c r="E949" s="122">
        <v>1.3010299956639813</v>
      </c>
      <c r="F949" s="84" t="s">
        <v>1886</v>
      </c>
      <c r="G949" s="84" t="b">
        <v>0</v>
      </c>
      <c r="H949" s="84" t="b">
        <v>0</v>
      </c>
      <c r="I949" s="84" t="b">
        <v>0</v>
      </c>
      <c r="J949" s="84" t="b">
        <v>0</v>
      </c>
      <c r="K949" s="84" t="b">
        <v>0</v>
      </c>
      <c r="L949" s="84" t="b">
        <v>0</v>
      </c>
    </row>
    <row r="950" spans="1:12" ht="15">
      <c r="A950" s="84" t="s">
        <v>2559</v>
      </c>
      <c r="B950" s="84" t="s">
        <v>2762</v>
      </c>
      <c r="C950" s="84">
        <v>2</v>
      </c>
      <c r="D950" s="122">
        <v>0.009806128337672105</v>
      </c>
      <c r="E950" s="122">
        <v>1.845098040014257</v>
      </c>
      <c r="F950" s="84" t="s">
        <v>1886</v>
      </c>
      <c r="G950" s="84" t="b">
        <v>0</v>
      </c>
      <c r="H950" s="84" t="b">
        <v>0</v>
      </c>
      <c r="I950" s="84" t="b">
        <v>0</v>
      </c>
      <c r="J950" s="84" t="b">
        <v>1</v>
      </c>
      <c r="K950" s="84" t="b">
        <v>0</v>
      </c>
      <c r="L950" s="84" t="b">
        <v>0</v>
      </c>
    </row>
    <row r="951" spans="1:12" ht="15">
      <c r="A951" s="84" t="s">
        <v>2762</v>
      </c>
      <c r="B951" s="84" t="s">
        <v>2763</v>
      </c>
      <c r="C951" s="84">
        <v>2</v>
      </c>
      <c r="D951" s="122">
        <v>0.009806128337672105</v>
      </c>
      <c r="E951" s="122">
        <v>1.845098040014257</v>
      </c>
      <c r="F951" s="84" t="s">
        <v>1886</v>
      </c>
      <c r="G951" s="84" t="b">
        <v>1</v>
      </c>
      <c r="H951" s="84" t="b">
        <v>0</v>
      </c>
      <c r="I951" s="84" t="b">
        <v>0</v>
      </c>
      <c r="J951" s="84" t="b">
        <v>0</v>
      </c>
      <c r="K951" s="84" t="b">
        <v>0</v>
      </c>
      <c r="L951" s="84" t="b">
        <v>0</v>
      </c>
    </row>
    <row r="952" spans="1:12" ht="15">
      <c r="A952" s="84" t="s">
        <v>2763</v>
      </c>
      <c r="B952" s="84" t="s">
        <v>2069</v>
      </c>
      <c r="C952" s="84">
        <v>2</v>
      </c>
      <c r="D952" s="122">
        <v>0.009806128337672105</v>
      </c>
      <c r="E952" s="122">
        <v>1.3679767852945943</v>
      </c>
      <c r="F952" s="84" t="s">
        <v>1886</v>
      </c>
      <c r="G952" s="84" t="b">
        <v>0</v>
      </c>
      <c r="H952" s="84" t="b">
        <v>0</v>
      </c>
      <c r="I952" s="84" t="b">
        <v>0</v>
      </c>
      <c r="J952" s="84" t="b">
        <v>0</v>
      </c>
      <c r="K952" s="84" t="b">
        <v>0</v>
      </c>
      <c r="L952" s="84" t="b">
        <v>0</v>
      </c>
    </row>
    <row r="953" spans="1:12" ht="15">
      <c r="A953" s="84" t="s">
        <v>2069</v>
      </c>
      <c r="B953" s="84" t="s">
        <v>2764</v>
      </c>
      <c r="C953" s="84">
        <v>2</v>
      </c>
      <c r="D953" s="122">
        <v>0.009806128337672105</v>
      </c>
      <c r="E953" s="122">
        <v>1.3679767852945943</v>
      </c>
      <c r="F953" s="84" t="s">
        <v>1886</v>
      </c>
      <c r="G953" s="84" t="b">
        <v>0</v>
      </c>
      <c r="H953" s="84" t="b">
        <v>0</v>
      </c>
      <c r="I953" s="84" t="b">
        <v>0</v>
      </c>
      <c r="J953" s="84" t="b">
        <v>0</v>
      </c>
      <c r="K953" s="84" t="b">
        <v>0</v>
      </c>
      <c r="L953" s="84" t="b">
        <v>0</v>
      </c>
    </row>
    <row r="954" spans="1:12" ht="15">
      <c r="A954" s="84" t="s">
        <v>2764</v>
      </c>
      <c r="B954" s="84" t="s">
        <v>2765</v>
      </c>
      <c r="C954" s="84">
        <v>2</v>
      </c>
      <c r="D954" s="122">
        <v>0.009806128337672105</v>
      </c>
      <c r="E954" s="122">
        <v>1.845098040014257</v>
      </c>
      <c r="F954" s="84" t="s">
        <v>1886</v>
      </c>
      <c r="G954" s="84" t="b">
        <v>0</v>
      </c>
      <c r="H954" s="84" t="b">
        <v>0</v>
      </c>
      <c r="I954" s="84" t="b">
        <v>0</v>
      </c>
      <c r="J954" s="84" t="b">
        <v>0</v>
      </c>
      <c r="K954" s="84" t="b">
        <v>0</v>
      </c>
      <c r="L954" s="84" t="b">
        <v>0</v>
      </c>
    </row>
    <row r="955" spans="1:12" ht="15">
      <c r="A955" s="84" t="s">
        <v>2765</v>
      </c>
      <c r="B955" s="84" t="s">
        <v>229</v>
      </c>
      <c r="C955" s="84">
        <v>2</v>
      </c>
      <c r="D955" s="122">
        <v>0.009806128337672105</v>
      </c>
      <c r="E955" s="122">
        <v>1.3010299956639813</v>
      </c>
      <c r="F955" s="84" t="s">
        <v>1886</v>
      </c>
      <c r="G955" s="84" t="b">
        <v>0</v>
      </c>
      <c r="H955" s="84" t="b">
        <v>0</v>
      </c>
      <c r="I955" s="84" t="b">
        <v>0</v>
      </c>
      <c r="J955" s="84" t="b">
        <v>0</v>
      </c>
      <c r="K955" s="84" t="b">
        <v>0</v>
      </c>
      <c r="L955" s="84" t="b">
        <v>0</v>
      </c>
    </row>
    <row r="956" spans="1:12" ht="15">
      <c r="A956" s="84" t="s">
        <v>637</v>
      </c>
      <c r="B956" s="84" t="s">
        <v>1996</v>
      </c>
      <c r="C956" s="84">
        <v>2</v>
      </c>
      <c r="D956" s="122">
        <v>0.009806128337672105</v>
      </c>
      <c r="E956" s="122">
        <v>1.1461280356782382</v>
      </c>
      <c r="F956" s="84" t="s">
        <v>1886</v>
      </c>
      <c r="G956" s="84" t="b">
        <v>0</v>
      </c>
      <c r="H956" s="84" t="b">
        <v>0</v>
      </c>
      <c r="I956" s="84" t="b">
        <v>0</v>
      </c>
      <c r="J956" s="84" t="b">
        <v>0</v>
      </c>
      <c r="K956" s="84" t="b">
        <v>0</v>
      </c>
      <c r="L956" s="84" t="b">
        <v>0</v>
      </c>
    </row>
    <row r="957" spans="1:12" ht="15">
      <c r="A957" s="84" t="s">
        <v>2075</v>
      </c>
      <c r="B957" s="84" t="s">
        <v>2076</v>
      </c>
      <c r="C957" s="84">
        <v>3</v>
      </c>
      <c r="D957" s="122">
        <v>0.011013292524291994</v>
      </c>
      <c r="E957" s="122">
        <v>1.403692337561129</v>
      </c>
      <c r="F957" s="84" t="s">
        <v>1887</v>
      </c>
      <c r="G957" s="84" t="b">
        <v>0</v>
      </c>
      <c r="H957" s="84" t="b">
        <v>0</v>
      </c>
      <c r="I957" s="84" t="b">
        <v>0</v>
      </c>
      <c r="J957" s="84" t="b">
        <v>0</v>
      </c>
      <c r="K957" s="84" t="b">
        <v>0</v>
      </c>
      <c r="L957" s="84" t="b">
        <v>0</v>
      </c>
    </row>
    <row r="958" spans="1:12" ht="15">
      <c r="A958" s="84" t="s">
        <v>2076</v>
      </c>
      <c r="B958" s="84" t="s">
        <v>2077</v>
      </c>
      <c r="C958" s="84">
        <v>3</v>
      </c>
      <c r="D958" s="122">
        <v>0.011013292524291994</v>
      </c>
      <c r="E958" s="122">
        <v>1.403692337561129</v>
      </c>
      <c r="F958" s="84" t="s">
        <v>1887</v>
      </c>
      <c r="G958" s="84" t="b">
        <v>0</v>
      </c>
      <c r="H958" s="84" t="b">
        <v>0</v>
      </c>
      <c r="I958" s="84" t="b">
        <v>0</v>
      </c>
      <c r="J958" s="84" t="b">
        <v>0</v>
      </c>
      <c r="K958" s="84" t="b">
        <v>0</v>
      </c>
      <c r="L958" s="84" t="b">
        <v>0</v>
      </c>
    </row>
    <row r="959" spans="1:12" ht="15">
      <c r="A959" s="84" t="s">
        <v>2077</v>
      </c>
      <c r="B959" s="84" t="s">
        <v>2078</v>
      </c>
      <c r="C959" s="84">
        <v>3</v>
      </c>
      <c r="D959" s="122">
        <v>0.011013292524291994</v>
      </c>
      <c r="E959" s="122">
        <v>1.403692337561129</v>
      </c>
      <c r="F959" s="84" t="s">
        <v>1887</v>
      </c>
      <c r="G959" s="84" t="b">
        <v>0</v>
      </c>
      <c r="H959" s="84" t="b">
        <v>0</v>
      </c>
      <c r="I959" s="84" t="b">
        <v>0</v>
      </c>
      <c r="J959" s="84" t="b">
        <v>0</v>
      </c>
      <c r="K959" s="84" t="b">
        <v>0</v>
      </c>
      <c r="L959" s="84" t="b">
        <v>0</v>
      </c>
    </row>
    <row r="960" spans="1:12" ht="15">
      <c r="A960" s="84" t="s">
        <v>2078</v>
      </c>
      <c r="B960" s="84" t="s">
        <v>2005</v>
      </c>
      <c r="C960" s="84">
        <v>3</v>
      </c>
      <c r="D960" s="122">
        <v>0.011013292524291994</v>
      </c>
      <c r="E960" s="122">
        <v>1.403692337561129</v>
      </c>
      <c r="F960" s="84" t="s">
        <v>1887</v>
      </c>
      <c r="G960" s="84" t="b">
        <v>0</v>
      </c>
      <c r="H960" s="84" t="b">
        <v>0</v>
      </c>
      <c r="I960" s="84" t="b">
        <v>0</v>
      </c>
      <c r="J960" s="84" t="b">
        <v>0</v>
      </c>
      <c r="K960" s="84" t="b">
        <v>0</v>
      </c>
      <c r="L960" s="84" t="b">
        <v>0</v>
      </c>
    </row>
    <row r="961" spans="1:12" ht="15">
      <c r="A961" s="84" t="s">
        <v>2005</v>
      </c>
      <c r="B961" s="84" t="s">
        <v>1975</v>
      </c>
      <c r="C961" s="84">
        <v>3</v>
      </c>
      <c r="D961" s="122">
        <v>0.011013292524291994</v>
      </c>
      <c r="E961" s="122">
        <v>1.1026623418971477</v>
      </c>
      <c r="F961" s="84" t="s">
        <v>1887</v>
      </c>
      <c r="G961" s="84" t="b">
        <v>0</v>
      </c>
      <c r="H961" s="84" t="b">
        <v>0</v>
      </c>
      <c r="I961" s="84" t="b">
        <v>0</v>
      </c>
      <c r="J961" s="84" t="b">
        <v>0</v>
      </c>
      <c r="K961" s="84" t="b">
        <v>0</v>
      </c>
      <c r="L961" s="84" t="b">
        <v>0</v>
      </c>
    </row>
    <row r="962" spans="1:12" ht="15">
      <c r="A962" s="84" t="s">
        <v>1975</v>
      </c>
      <c r="B962" s="84" t="s">
        <v>1999</v>
      </c>
      <c r="C962" s="84">
        <v>3</v>
      </c>
      <c r="D962" s="122">
        <v>0.011013292524291994</v>
      </c>
      <c r="E962" s="122">
        <v>1.1026623418971477</v>
      </c>
      <c r="F962" s="84" t="s">
        <v>1887</v>
      </c>
      <c r="G962" s="84" t="b">
        <v>0</v>
      </c>
      <c r="H962" s="84" t="b">
        <v>0</v>
      </c>
      <c r="I962" s="84" t="b">
        <v>0</v>
      </c>
      <c r="J962" s="84" t="b">
        <v>0</v>
      </c>
      <c r="K962" s="84" t="b">
        <v>0</v>
      </c>
      <c r="L962" s="84" t="b">
        <v>0</v>
      </c>
    </row>
    <row r="963" spans="1:12" ht="15">
      <c r="A963" s="84" t="s">
        <v>1999</v>
      </c>
      <c r="B963" s="84" t="s">
        <v>2004</v>
      </c>
      <c r="C963" s="84">
        <v>3</v>
      </c>
      <c r="D963" s="122">
        <v>0.011013292524291994</v>
      </c>
      <c r="E963" s="122">
        <v>1.278753600952829</v>
      </c>
      <c r="F963" s="84" t="s">
        <v>1887</v>
      </c>
      <c r="G963" s="84" t="b">
        <v>0</v>
      </c>
      <c r="H963" s="84" t="b">
        <v>0</v>
      </c>
      <c r="I963" s="84" t="b">
        <v>0</v>
      </c>
      <c r="J963" s="84" t="b">
        <v>0</v>
      </c>
      <c r="K963" s="84" t="b">
        <v>0</v>
      </c>
      <c r="L963" s="84" t="b">
        <v>0</v>
      </c>
    </row>
    <row r="964" spans="1:12" ht="15">
      <c r="A964" s="84" t="s">
        <v>2004</v>
      </c>
      <c r="B964" s="84" t="s">
        <v>286</v>
      </c>
      <c r="C964" s="84">
        <v>3</v>
      </c>
      <c r="D964" s="122">
        <v>0.011013292524291994</v>
      </c>
      <c r="E964" s="122">
        <v>1.153814864344529</v>
      </c>
      <c r="F964" s="84" t="s">
        <v>1887</v>
      </c>
      <c r="G964" s="84" t="b">
        <v>0</v>
      </c>
      <c r="H964" s="84" t="b">
        <v>0</v>
      </c>
      <c r="I964" s="84" t="b">
        <v>0</v>
      </c>
      <c r="J964" s="84" t="b">
        <v>0</v>
      </c>
      <c r="K964" s="84" t="b">
        <v>0</v>
      </c>
      <c r="L964" s="84" t="b">
        <v>0</v>
      </c>
    </row>
    <row r="965" spans="1:12" ht="15">
      <c r="A965" s="84" t="s">
        <v>2558</v>
      </c>
      <c r="B965" s="84" t="s">
        <v>230</v>
      </c>
      <c r="C965" s="84">
        <v>3</v>
      </c>
      <c r="D965" s="122">
        <v>0.011013292524291994</v>
      </c>
      <c r="E965" s="122">
        <v>1.403692337561129</v>
      </c>
      <c r="F965" s="84" t="s">
        <v>1887</v>
      </c>
      <c r="G965" s="84" t="b">
        <v>0</v>
      </c>
      <c r="H965" s="84" t="b">
        <v>0</v>
      </c>
      <c r="I965" s="84" t="b">
        <v>0</v>
      </c>
      <c r="J965" s="84" t="b">
        <v>0</v>
      </c>
      <c r="K965" s="84" t="b">
        <v>0</v>
      </c>
      <c r="L965" s="84" t="b">
        <v>0</v>
      </c>
    </row>
    <row r="966" spans="1:12" ht="15">
      <c r="A966" s="84" t="s">
        <v>230</v>
      </c>
      <c r="B966" s="84" t="s">
        <v>2554</v>
      </c>
      <c r="C966" s="84">
        <v>3</v>
      </c>
      <c r="D966" s="122">
        <v>0.011013292524291994</v>
      </c>
      <c r="E966" s="122">
        <v>1.0357155522665344</v>
      </c>
      <c r="F966" s="84" t="s">
        <v>1887</v>
      </c>
      <c r="G966" s="84" t="b">
        <v>0</v>
      </c>
      <c r="H966" s="84" t="b">
        <v>0</v>
      </c>
      <c r="I966" s="84" t="b">
        <v>0</v>
      </c>
      <c r="J966" s="84" t="b">
        <v>0</v>
      </c>
      <c r="K966" s="84" t="b">
        <v>0</v>
      </c>
      <c r="L966" s="84" t="b">
        <v>0</v>
      </c>
    </row>
    <row r="967" spans="1:12" ht="15">
      <c r="A967" s="84" t="s">
        <v>2554</v>
      </c>
      <c r="B967" s="84" t="s">
        <v>2627</v>
      </c>
      <c r="C967" s="84">
        <v>3</v>
      </c>
      <c r="D967" s="122">
        <v>0.011013292524291994</v>
      </c>
      <c r="E967" s="122">
        <v>1.403692337561129</v>
      </c>
      <c r="F967" s="84" t="s">
        <v>1887</v>
      </c>
      <c r="G967" s="84" t="b">
        <v>0</v>
      </c>
      <c r="H967" s="84" t="b">
        <v>0</v>
      </c>
      <c r="I967" s="84" t="b">
        <v>0</v>
      </c>
      <c r="J967" s="84" t="b">
        <v>0</v>
      </c>
      <c r="K967" s="84" t="b">
        <v>0</v>
      </c>
      <c r="L967" s="84" t="b">
        <v>0</v>
      </c>
    </row>
    <row r="968" spans="1:12" ht="15">
      <c r="A968" s="84" t="s">
        <v>2627</v>
      </c>
      <c r="B968" s="84" t="s">
        <v>2056</v>
      </c>
      <c r="C968" s="84">
        <v>3</v>
      </c>
      <c r="D968" s="122">
        <v>0.011013292524291994</v>
      </c>
      <c r="E968" s="122">
        <v>1.403692337561129</v>
      </c>
      <c r="F968" s="84" t="s">
        <v>1887</v>
      </c>
      <c r="G968" s="84" t="b">
        <v>0</v>
      </c>
      <c r="H968" s="84" t="b">
        <v>0</v>
      </c>
      <c r="I968" s="84" t="b">
        <v>0</v>
      </c>
      <c r="J968" s="84" t="b">
        <v>0</v>
      </c>
      <c r="K968" s="84" t="b">
        <v>0</v>
      </c>
      <c r="L968" s="84" t="b">
        <v>0</v>
      </c>
    </row>
    <row r="969" spans="1:12" ht="15">
      <c r="A969" s="84" t="s">
        <v>2056</v>
      </c>
      <c r="B969" s="84" t="s">
        <v>2060</v>
      </c>
      <c r="C969" s="84">
        <v>3</v>
      </c>
      <c r="D969" s="122">
        <v>0.011013292524291994</v>
      </c>
      <c r="E969" s="122">
        <v>1.403692337561129</v>
      </c>
      <c r="F969" s="84" t="s">
        <v>1887</v>
      </c>
      <c r="G969" s="84" t="b">
        <v>0</v>
      </c>
      <c r="H969" s="84" t="b">
        <v>0</v>
      </c>
      <c r="I969" s="84" t="b">
        <v>0</v>
      </c>
      <c r="J969" s="84" t="b">
        <v>0</v>
      </c>
      <c r="K969" s="84" t="b">
        <v>0</v>
      </c>
      <c r="L969" s="84" t="b">
        <v>0</v>
      </c>
    </row>
    <row r="970" spans="1:12" ht="15">
      <c r="A970" s="84" t="s">
        <v>2060</v>
      </c>
      <c r="B970" s="84" t="s">
        <v>2006</v>
      </c>
      <c r="C970" s="84">
        <v>3</v>
      </c>
      <c r="D970" s="122">
        <v>0.011013292524291994</v>
      </c>
      <c r="E970" s="122">
        <v>1.403692337561129</v>
      </c>
      <c r="F970" s="84" t="s">
        <v>1887</v>
      </c>
      <c r="G970" s="84" t="b">
        <v>0</v>
      </c>
      <c r="H970" s="84" t="b">
        <v>0</v>
      </c>
      <c r="I970" s="84" t="b">
        <v>0</v>
      </c>
      <c r="J970" s="84" t="b">
        <v>0</v>
      </c>
      <c r="K970" s="84" t="b">
        <v>0</v>
      </c>
      <c r="L970" s="84" t="b">
        <v>0</v>
      </c>
    </row>
    <row r="971" spans="1:12" ht="15">
      <c r="A971" s="84" t="s">
        <v>2006</v>
      </c>
      <c r="B971" s="84" t="s">
        <v>1975</v>
      </c>
      <c r="C971" s="84">
        <v>3</v>
      </c>
      <c r="D971" s="122">
        <v>0.011013292524291994</v>
      </c>
      <c r="E971" s="122">
        <v>1.1026623418971477</v>
      </c>
      <c r="F971" s="84" t="s">
        <v>1887</v>
      </c>
      <c r="G971" s="84" t="b">
        <v>0</v>
      </c>
      <c r="H971" s="84" t="b">
        <v>0</v>
      </c>
      <c r="I971" s="84" t="b">
        <v>0</v>
      </c>
      <c r="J971" s="84" t="b">
        <v>0</v>
      </c>
      <c r="K971" s="84" t="b">
        <v>0</v>
      </c>
      <c r="L971" s="84" t="b">
        <v>0</v>
      </c>
    </row>
    <row r="972" spans="1:12" ht="15">
      <c r="A972" s="84" t="s">
        <v>1975</v>
      </c>
      <c r="B972" s="84" t="s">
        <v>2628</v>
      </c>
      <c r="C972" s="84">
        <v>3</v>
      </c>
      <c r="D972" s="122">
        <v>0.011013292524291994</v>
      </c>
      <c r="E972" s="122">
        <v>1.1026623418971477</v>
      </c>
      <c r="F972" s="84" t="s">
        <v>1887</v>
      </c>
      <c r="G972" s="84" t="b">
        <v>0</v>
      </c>
      <c r="H972" s="84" t="b">
        <v>0</v>
      </c>
      <c r="I972" s="84" t="b">
        <v>0</v>
      </c>
      <c r="J972" s="84" t="b">
        <v>0</v>
      </c>
      <c r="K972" s="84" t="b">
        <v>0</v>
      </c>
      <c r="L972" s="84" t="b">
        <v>0</v>
      </c>
    </row>
    <row r="973" spans="1:12" ht="15">
      <c r="A973" s="84" t="s">
        <v>2628</v>
      </c>
      <c r="B973" s="84" t="s">
        <v>2087</v>
      </c>
      <c r="C973" s="84">
        <v>3</v>
      </c>
      <c r="D973" s="122">
        <v>0.011013292524291994</v>
      </c>
      <c r="E973" s="122">
        <v>1.403692337561129</v>
      </c>
      <c r="F973" s="84" t="s">
        <v>1887</v>
      </c>
      <c r="G973" s="84" t="b">
        <v>0</v>
      </c>
      <c r="H973" s="84" t="b">
        <v>0</v>
      </c>
      <c r="I973" s="84" t="b">
        <v>0</v>
      </c>
      <c r="J973" s="84" t="b">
        <v>0</v>
      </c>
      <c r="K973" s="84" t="b">
        <v>0</v>
      </c>
      <c r="L973" s="84" t="b">
        <v>0</v>
      </c>
    </row>
    <row r="974" spans="1:12" ht="15">
      <c r="A974" s="84" t="s">
        <v>2087</v>
      </c>
      <c r="B974" s="84" t="s">
        <v>2629</v>
      </c>
      <c r="C974" s="84">
        <v>3</v>
      </c>
      <c r="D974" s="122">
        <v>0.011013292524291994</v>
      </c>
      <c r="E974" s="122">
        <v>1.403692337561129</v>
      </c>
      <c r="F974" s="84" t="s">
        <v>1887</v>
      </c>
      <c r="G974" s="84" t="b">
        <v>0</v>
      </c>
      <c r="H974" s="84" t="b">
        <v>0</v>
      </c>
      <c r="I974" s="84" t="b">
        <v>0</v>
      </c>
      <c r="J974" s="84" t="b">
        <v>0</v>
      </c>
      <c r="K974" s="84" t="b">
        <v>0</v>
      </c>
      <c r="L974" s="84" t="b">
        <v>0</v>
      </c>
    </row>
    <row r="975" spans="1:12" ht="15">
      <c r="A975" s="84" t="s">
        <v>2629</v>
      </c>
      <c r="B975" s="84" t="s">
        <v>2630</v>
      </c>
      <c r="C975" s="84">
        <v>3</v>
      </c>
      <c r="D975" s="122">
        <v>0.011013292524291994</v>
      </c>
      <c r="E975" s="122">
        <v>1.403692337561129</v>
      </c>
      <c r="F975" s="84" t="s">
        <v>1887</v>
      </c>
      <c r="G975" s="84" t="b">
        <v>0</v>
      </c>
      <c r="H975" s="84" t="b">
        <v>0</v>
      </c>
      <c r="I975" s="84" t="b">
        <v>0</v>
      </c>
      <c r="J975" s="84" t="b">
        <v>0</v>
      </c>
      <c r="K975" s="84" t="b">
        <v>0</v>
      </c>
      <c r="L975" s="84" t="b">
        <v>0</v>
      </c>
    </row>
    <row r="976" spans="1:12" ht="15">
      <c r="A976" s="84" t="s">
        <v>230</v>
      </c>
      <c r="B976" s="84" t="s">
        <v>2075</v>
      </c>
      <c r="C976" s="84">
        <v>2</v>
      </c>
      <c r="D976" s="122">
        <v>0.011637103773650303</v>
      </c>
      <c r="E976" s="122">
        <v>1.0357155522665344</v>
      </c>
      <c r="F976" s="84" t="s">
        <v>1887</v>
      </c>
      <c r="G976" s="84" t="b">
        <v>0</v>
      </c>
      <c r="H976" s="84" t="b">
        <v>0</v>
      </c>
      <c r="I976" s="84" t="b">
        <v>0</v>
      </c>
      <c r="J976" s="84" t="b">
        <v>0</v>
      </c>
      <c r="K976" s="84" t="b">
        <v>0</v>
      </c>
      <c r="L976" s="84" t="b">
        <v>0</v>
      </c>
    </row>
    <row r="977" spans="1:12" ht="15">
      <c r="A977" s="84" t="s">
        <v>286</v>
      </c>
      <c r="B977" s="84" t="s">
        <v>285</v>
      </c>
      <c r="C977" s="84">
        <v>2</v>
      </c>
      <c r="D977" s="122">
        <v>0.011637103773650303</v>
      </c>
      <c r="E977" s="122">
        <v>1.403692337561129</v>
      </c>
      <c r="F977" s="84" t="s">
        <v>1887</v>
      </c>
      <c r="G977" s="84" t="b">
        <v>0</v>
      </c>
      <c r="H977" s="84" t="b">
        <v>0</v>
      </c>
      <c r="I977" s="84" t="b">
        <v>0</v>
      </c>
      <c r="J977" s="84" t="b">
        <v>0</v>
      </c>
      <c r="K977" s="84" t="b">
        <v>0</v>
      </c>
      <c r="L977" s="84" t="b">
        <v>0</v>
      </c>
    </row>
    <row r="978" spans="1:12" ht="15">
      <c r="A978" s="84" t="s">
        <v>230</v>
      </c>
      <c r="B978" s="84" t="s">
        <v>2558</v>
      </c>
      <c r="C978" s="84">
        <v>2</v>
      </c>
      <c r="D978" s="122">
        <v>0.011637103773650303</v>
      </c>
      <c r="E978" s="122">
        <v>1.0357155522665344</v>
      </c>
      <c r="F978" s="84" t="s">
        <v>1887</v>
      </c>
      <c r="G978" s="84" t="b">
        <v>0</v>
      </c>
      <c r="H978" s="84" t="b">
        <v>0</v>
      </c>
      <c r="I978" s="84" t="b">
        <v>0</v>
      </c>
      <c r="J978" s="84" t="b">
        <v>0</v>
      </c>
      <c r="K978" s="84" t="b">
        <v>0</v>
      </c>
      <c r="L978" s="84" t="b">
        <v>0</v>
      </c>
    </row>
    <row r="979" spans="1:12" ht="15">
      <c r="A979" s="84" t="s">
        <v>2630</v>
      </c>
      <c r="B979" s="84" t="s">
        <v>2464</v>
      </c>
      <c r="C979" s="84">
        <v>2</v>
      </c>
      <c r="D979" s="122">
        <v>0.011637103773650303</v>
      </c>
      <c r="E979" s="122">
        <v>1.403692337561129</v>
      </c>
      <c r="F979" s="84" t="s">
        <v>1887</v>
      </c>
      <c r="G979" s="84" t="b">
        <v>0</v>
      </c>
      <c r="H979" s="84" t="b">
        <v>0</v>
      </c>
      <c r="I979" s="84" t="b">
        <v>0</v>
      </c>
      <c r="J979" s="84" t="b">
        <v>0</v>
      </c>
      <c r="K979" s="84" t="b">
        <v>0</v>
      </c>
      <c r="L979" s="84" t="b">
        <v>0</v>
      </c>
    </row>
    <row r="980" spans="1:12" ht="15">
      <c r="A980" s="84" t="s">
        <v>2081</v>
      </c>
      <c r="B980" s="84" t="s">
        <v>2011</v>
      </c>
      <c r="C980" s="84">
        <v>3</v>
      </c>
      <c r="D980" s="122">
        <v>0.00585650327851406</v>
      </c>
      <c r="E980" s="122">
        <v>0.9999999999999999</v>
      </c>
      <c r="F980" s="84" t="s">
        <v>1888</v>
      </c>
      <c r="G980" s="84" t="b">
        <v>0</v>
      </c>
      <c r="H980" s="84" t="b">
        <v>0</v>
      </c>
      <c r="I980" s="84" t="b">
        <v>0</v>
      </c>
      <c r="J980" s="84" t="b">
        <v>0</v>
      </c>
      <c r="K980" s="84" t="b">
        <v>0</v>
      </c>
      <c r="L980" s="84" t="b">
        <v>0</v>
      </c>
    </row>
    <row r="981" spans="1:12" ht="15">
      <c r="A981" s="84" t="s">
        <v>2082</v>
      </c>
      <c r="B981" s="84" t="s">
        <v>2083</v>
      </c>
      <c r="C981" s="84">
        <v>3</v>
      </c>
      <c r="D981" s="122">
        <v>0.00585650327851406</v>
      </c>
      <c r="E981" s="122">
        <v>1.301029995663981</v>
      </c>
      <c r="F981" s="84" t="s">
        <v>1888</v>
      </c>
      <c r="G981" s="84" t="b">
        <v>1</v>
      </c>
      <c r="H981" s="84" t="b">
        <v>0</v>
      </c>
      <c r="I981" s="84" t="b">
        <v>0</v>
      </c>
      <c r="J981" s="84" t="b">
        <v>0</v>
      </c>
      <c r="K981" s="84" t="b">
        <v>0</v>
      </c>
      <c r="L981" s="84" t="b">
        <v>0</v>
      </c>
    </row>
    <row r="982" spans="1:12" ht="15">
      <c r="A982" s="84" t="s">
        <v>2083</v>
      </c>
      <c r="B982" s="84" t="s">
        <v>2080</v>
      </c>
      <c r="C982" s="84">
        <v>3</v>
      </c>
      <c r="D982" s="122">
        <v>0.00585650327851406</v>
      </c>
      <c r="E982" s="122">
        <v>1.1760912590556813</v>
      </c>
      <c r="F982" s="84" t="s">
        <v>1888</v>
      </c>
      <c r="G982" s="84" t="b">
        <v>0</v>
      </c>
      <c r="H982" s="84" t="b">
        <v>0</v>
      </c>
      <c r="I982" s="84" t="b">
        <v>0</v>
      </c>
      <c r="J982" s="84" t="b">
        <v>0</v>
      </c>
      <c r="K982" s="84" t="b">
        <v>0</v>
      </c>
      <c r="L982" s="84" t="b">
        <v>0</v>
      </c>
    </row>
    <row r="983" spans="1:12" ht="15">
      <c r="A983" s="84" t="s">
        <v>2080</v>
      </c>
      <c r="B983" s="84" t="s">
        <v>2084</v>
      </c>
      <c r="C983" s="84">
        <v>3</v>
      </c>
      <c r="D983" s="122">
        <v>0.00585650327851406</v>
      </c>
      <c r="E983" s="122">
        <v>1.1760912590556813</v>
      </c>
      <c r="F983" s="84" t="s">
        <v>1888</v>
      </c>
      <c r="G983" s="84" t="b">
        <v>0</v>
      </c>
      <c r="H983" s="84" t="b">
        <v>0</v>
      </c>
      <c r="I983" s="84" t="b">
        <v>0</v>
      </c>
      <c r="J983" s="84" t="b">
        <v>0</v>
      </c>
      <c r="K983" s="84" t="b">
        <v>0</v>
      </c>
      <c r="L983" s="84" t="b">
        <v>0</v>
      </c>
    </row>
    <row r="984" spans="1:12" ht="15">
      <c r="A984" s="84" t="s">
        <v>2085</v>
      </c>
      <c r="B984" s="84" t="s">
        <v>2086</v>
      </c>
      <c r="C984" s="84">
        <v>3</v>
      </c>
      <c r="D984" s="122">
        <v>0.00585650327851406</v>
      </c>
      <c r="E984" s="122">
        <v>1.301029995663981</v>
      </c>
      <c r="F984" s="84" t="s">
        <v>1888</v>
      </c>
      <c r="G984" s="84" t="b">
        <v>0</v>
      </c>
      <c r="H984" s="84" t="b">
        <v>0</v>
      </c>
      <c r="I984" s="84" t="b">
        <v>0</v>
      </c>
      <c r="J984" s="84" t="b">
        <v>0</v>
      </c>
      <c r="K984" s="84" t="b">
        <v>0</v>
      </c>
      <c r="L984" s="84" t="b">
        <v>0</v>
      </c>
    </row>
    <row r="985" spans="1:12" ht="15">
      <c r="A985" s="84" t="s">
        <v>2086</v>
      </c>
      <c r="B985" s="84" t="s">
        <v>2011</v>
      </c>
      <c r="C985" s="84">
        <v>3</v>
      </c>
      <c r="D985" s="122">
        <v>0.00585650327851406</v>
      </c>
      <c r="E985" s="122">
        <v>0.9999999999999999</v>
      </c>
      <c r="F985" s="84" t="s">
        <v>1888</v>
      </c>
      <c r="G985" s="84" t="b">
        <v>0</v>
      </c>
      <c r="H985" s="84" t="b">
        <v>0</v>
      </c>
      <c r="I985" s="84" t="b">
        <v>0</v>
      </c>
      <c r="J985" s="84" t="b">
        <v>0</v>
      </c>
      <c r="K985" s="84" t="b">
        <v>0</v>
      </c>
      <c r="L985" s="84" t="b">
        <v>0</v>
      </c>
    </row>
    <row r="986" spans="1:12" ht="15">
      <c r="A986" s="84" t="s">
        <v>2011</v>
      </c>
      <c r="B986" s="84" t="s">
        <v>2087</v>
      </c>
      <c r="C986" s="84">
        <v>3</v>
      </c>
      <c r="D986" s="122">
        <v>0.00585650327851406</v>
      </c>
      <c r="E986" s="122">
        <v>0.9999999999999999</v>
      </c>
      <c r="F986" s="84" t="s">
        <v>1888</v>
      </c>
      <c r="G986" s="84" t="b">
        <v>0</v>
      </c>
      <c r="H986" s="84" t="b">
        <v>0</v>
      </c>
      <c r="I986" s="84" t="b">
        <v>0</v>
      </c>
      <c r="J986" s="84" t="b">
        <v>0</v>
      </c>
      <c r="K986" s="84" t="b">
        <v>0</v>
      </c>
      <c r="L986" s="84" t="b">
        <v>0</v>
      </c>
    </row>
    <row r="987" spans="1:12" ht="15">
      <c r="A987" s="84" t="s">
        <v>2087</v>
      </c>
      <c r="B987" s="84" t="s">
        <v>2637</v>
      </c>
      <c r="C987" s="84">
        <v>3</v>
      </c>
      <c r="D987" s="122">
        <v>0.00585650327851406</v>
      </c>
      <c r="E987" s="122">
        <v>1.301029995663981</v>
      </c>
      <c r="F987" s="84" t="s">
        <v>1888</v>
      </c>
      <c r="G987" s="84" t="b">
        <v>0</v>
      </c>
      <c r="H987" s="84" t="b">
        <v>0</v>
      </c>
      <c r="I987" s="84" t="b">
        <v>0</v>
      </c>
      <c r="J987" s="84" t="b">
        <v>0</v>
      </c>
      <c r="K987" s="84" t="b">
        <v>0</v>
      </c>
      <c r="L987" s="84" t="b">
        <v>0</v>
      </c>
    </row>
    <row r="988" spans="1:12" ht="15">
      <c r="A988" s="84" t="s">
        <v>2084</v>
      </c>
      <c r="B988" s="84" t="s">
        <v>2807</v>
      </c>
      <c r="C988" s="84">
        <v>2</v>
      </c>
      <c r="D988" s="122">
        <v>0.009407187364499412</v>
      </c>
      <c r="E988" s="122">
        <v>1.3010299956639813</v>
      </c>
      <c r="F988" s="84" t="s">
        <v>1888</v>
      </c>
      <c r="G988" s="84" t="b">
        <v>0</v>
      </c>
      <c r="H988" s="84" t="b">
        <v>0</v>
      </c>
      <c r="I988" s="84" t="b">
        <v>0</v>
      </c>
      <c r="J988" s="84" t="b">
        <v>0</v>
      </c>
      <c r="K988" s="84" t="b">
        <v>0</v>
      </c>
      <c r="L988" s="84" t="b">
        <v>0</v>
      </c>
    </row>
    <row r="989" spans="1:12" ht="15">
      <c r="A989" s="84" t="s">
        <v>2807</v>
      </c>
      <c r="B989" s="84" t="s">
        <v>2085</v>
      </c>
      <c r="C989" s="84">
        <v>2</v>
      </c>
      <c r="D989" s="122">
        <v>0.009407187364499412</v>
      </c>
      <c r="E989" s="122">
        <v>1.3010299956639813</v>
      </c>
      <c r="F989" s="84" t="s">
        <v>1888</v>
      </c>
      <c r="G989" s="84" t="b">
        <v>0</v>
      </c>
      <c r="H989" s="84" t="b">
        <v>0</v>
      </c>
      <c r="I989" s="84" t="b">
        <v>0</v>
      </c>
      <c r="J989" s="84" t="b">
        <v>0</v>
      </c>
      <c r="K989" s="84" t="b">
        <v>0</v>
      </c>
      <c r="L989" s="84" t="b">
        <v>0</v>
      </c>
    </row>
    <row r="990" spans="1:12" ht="15">
      <c r="A990" s="84" t="s">
        <v>2637</v>
      </c>
      <c r="B990" s="84" t="s">
        <v>2808</v>
      </c>
      <c r="C990" s="84">
        <v>2</v>
      </c>
      <c r="D990" s="122">
        <v>0.009407187364499412</v>
      </c>
      <c r="E990" s="122">
        <v>1.4771212547196624</v>
      </c>
      <c r="F990" s="84" t="s">
        <v>1888</v>
      </c>
      <c r="G990" s="84" t="b">
        <v>0</v>
      </c>
      <c r="H990" s="84" t="b">
        <v>0</v>
      </c>
      <c r="I990" s="84" t="b">
        <v>0</v>
      </c>
      <c r="J990" s="84" t="b">
        <v>0</v>
      </c>
      <c r="K990" s="84" t="b">
        <v>0</v>
      </c>
      <c r="L990" s="84" t="b">
        <v>0</v>
      </c>
    </row>
    <row r="991" spans="1:12" ht="15">
      <c r="A991" s="84" t="s">
        <v>2808</v>
      </c>
      <c r="B991" s="84" t="s">
        <v>2809</v>
      </c>
      <c r="C991" s="84">
        <v>2</v>
      </c>
      <c r="D991" s="122">
        <v>0.009407187364499412</v>
      </c>
      <c r="E991" s="122">
        <v>1.4771212547196624</v>
      </c>
      <c r="F991" s="84" t="s">
        <v>1888</v>
      </c>
      <c r="G991" s="84" t="b">
        <v>0</v>
      </c>
      <c r="H991" s="84" t="b">
        <v>0</v>
      </c>
      <c r="I991" s="84" t="b">
        <v>0</v>
      </c>
      <c r="J991" s="84" t="b">
        <v>0</v>
      </c>
      <c r="K991" s="84" t="b">
        <v>0</v>
      </c>
      <c r="L991" s="84" t="b">
        <v>0</v>
      </c>
    </row>
    <row r="992" spans="1:12" ht="15">
      <c r="A992" s="84" t="s">
        <v>2809</v>
      </c>
      <c r="B992" s="84" t="s">
        <v>277</v>
      </c>
      <c r="C992" s="84">
        <v>2</v>
      </c>
      <c r="D992" s="122">
        <v>0.009407187364499412</v>
      </c>
      <c r="E992" s="122">
        <v>1.4771212547196624</v>
      </c>
      <c r="F992" s="84" t="s">
        <v>1888</v>
      </c>
      <c r="G992" s="84" t="b">
        <v>0</v>
      </c>
      <c r="H992" s="84" t="b">
        <v>0</v>
      </c>
      <c r="I992" s="84" t="b">
        <v>0</v>
      </c>
      <c r="J992" s="84" t="b">
        <v>0</v>
      </c>
      <c r="K992" s="84" t="b">
        <v>0</v>
      </c>
      <c r="L992" s="84" t="b">
        <v>0</v>
      </c>
    </row>
    <row r="993" spans="1:12" ht="15">
      <c r="A993" s="84" t="s">
        <v>277</v>
      </c>
      <c r="B993" s="84" t="s">
        <v>2810</v>
      </c>
      <c r="C993" s="84">
        <v>2</v>
      </c>
      <c r="D993" s="122">
        <v>0.009407187364499412</v>
      </c>
      <c r="E993" s="122">
        <v>1.4771212547196624</v>
      </c>
      <c r="F993" s="84" t="s">
        <v>1888</v>
      </c>
      <c r="G993" s="84" t="b">
        <v>0</v>
      </c>
      <c r="H993" s="84" t="b">
        <v>0</v>
      </c>
      <c r="I993" s="84" t="b">
        <v>0</v>
      </c>
      <c r="J993" s="84" t="b">
        <v>0</v>
      </c>
      <c r="K993" s="84" t="b">
        <v>0</v>
      </c>
      <c r="L993" s="84" t="b">
        <v>0</v>
      </c>
    </row>
    <row r="994" spans="1:12" ht="15">
      <c r="A994" s="84" t="s">
        <v>2810</v>
      </c>
      <c r="B994" s="84" t="s">
        <v>2811</v>
      </c>
      <c r="C994" s="84">
        <v>2</v>
      </c>
      <c r="D994" s="122">
        <v>0.009407187364499412</v>
      </c>
      <c r="E994" s="122">
        <v>1.4771212547196624</v>
      </c>
      <c r="F994" s="84" t="s">
        <v>1888</v>
      </c>
      <c r="G994" s="84" t="b">
        <v>0</v>
      </c>
      <c r="H994" s="84" t="b">
        <v>0</v>
      </c>
      <c r="I994" s="84" t="b">
        <v>0</v>
      </c>
      <c r="J994" s="84" t="b">
        <v>0</v>
      </c>
      <c r="K994" s="84" t="b">
        <v>0</v>
      </c>
      <c r="L994" s="84" t="b">
        <v>0</v>
      </c>
    </row>
    <row r="995" spans="1:12" ht="15">
      <c r="A995" s="84" t="s">
        <v>2070</v>
      </c>
      <c r="B995" s="84" t="s">
        <v>1978</v>
      </c>
      <c r="C995" s="84">
        <v>2</v>
      </c>
      <c r="D995" s="122">
        <v>0.009407187364499412</v>
      </c>
      <c r="E995" s="122">
        <v>1.4771212547196624</v>
      </c>
      <c r="F995" s="84" t="s">
        <v>1888</v>
      </c>
      <c r="G995" s="84" t="b">
        <v>0</v>
      </c>
      <c r="H995" s="84" t="b">
        <v>0</v>
      </c>
      <c r="I995" s="84" t="b">
        <v>0</v>
      </c>
      <c r="J995" s="84" t="b">
        <v>0</v>
      </c>
      <c r="K995" s="84" t="b">
        <v>0</v>
      </c>
      <c r="L995" s="84" t="b">
        <v>0</v>
      </c>
    </row>
    <row r="996" spans="1:12" ht="15">
      <c r="A996" s="84" t="s">
        <v>1978</v>
      </c>
      <c r="B996" s="84" t="s">
        <v>2812</v>
      </c>
      <c r="C996" s="84">
        <v>2</v>
      </c>
      <c r="D996" s="122">
        <v>0.009407187364499412</v>
      </c>
      <c r="E996" s="122">
        <v>1.4771212547196624</v>
      </c>
      <c r="F996" s="84" t="s">
        <v>1888</v>
      </c>
      <c r="G996" s="84" t="b">
        <v>0</v>
      </c>
      <c r="H996" s="84" t="b">
        <v>0</v>
      </c>
      <c r="I996" s="84" t="b">
        <v>0</v>
      </c>
      <c r="J996" s="84" t="b">
        <v>0</v>
      </c>
      <c r="K996" s="84" t="b">
        <v>0</v>
      </c>
      <c r="L996" s="84" t="b">
        <v>0</v>
      </c>
    </row>
    <row r="997" spans="1:12" ht="15">
      <c r="A997" s="84" t="s">
        <v>2812</v>
      </c>
      <c r="B997" s="84" t="s">
        <v>2081</v>
      </c>
      <c r="C997" s="84">
        <v>2</v>
      </c>
      <c r="D997" s="122">
        <v>0.009407187364499412</v>
      </c>
      <c r="E997" s="122">
        <v>1.3010299956639813</v>
      </c>
      <c r="F997" s="84" t="s">
        <v>1888</v>
      </c>
      <c r="G997" s="84" t="b">
        <v>0</v>
      </c>
      <c r="H997" s="84" t="b">
        <v>0</v>
      </c>
      <c r="I997" s="84" t="b">
        <v>0</v>
      </c>
      <c r="J997" s="84" t="b">
        <v>0</v>
      </c>
      <c r="K997" s="84" t="b">
        <v>0</v>
      </c>
      <c r="L997" s="84" t="b">
        <v>0</v>
      </c>
    </row>
    <row r="998" spans="1:12" ht="15">
      <c r="A998" s="84" t="s">
        <v>2011</v>
      </c>
      <c r="B998" s="84" t="s">
        <v>637</v>
      </c>
      <c r="C998" s="84">
        <v>2</v>
      </c>
      <c r="D998" s="122">
        <v>0.009407187364499412</v>
      </c>
      <c r="E998" s="122">
        <v>0.8239087409443187</v>
      </c>
      <c r="F998" s="84" t="s">
        <v>1888</v>
      </c>
      <c r="G998" s="84" t="b">
        <v>0</v>
      </c>
      <c r="H998" s="84" t="b">
        <v>0</v>
      </c>
      <c r="I998" s="84" t="b">
        <v>0</v>
      </c>
      <c r="J998" s="84" t="b">
        <v>0</v>
      </c>
      <c r="K998" s="84" t="b">
        <v>0</v>
      </c>
      <c r="L998" s="84" t="b">
        <v>0</v>
      </c>
    </row>
    <row r="999" spans="1:12" ht="15">
      <c r="A999" s="84" t="s">
        <v>223</v>
      </c>
      <c r="B999" s="84" t="s">
        <v>2082</v>
      </c>
      <c r="C999" s="84">
        <v>2</v>
      </c>
      <c r="D999" s="122">
        <v>0.009407187364499412</v>
      </c>
      <c r="E999" s="122">
        <v>1.4771212547196624</v>
      </c>
      <c r="F999" s="84" t="s">
        <v>1888</v>
      </c>
      <c r="G999" s="84" t="b">
        <v>0</v>
      </c>
      <c r="H999" s="84" t="b">
        <v>0</v>
      </c>
      <c r="I999" s="84" t="b">
        <v>0</v>
      </c>
      <c r="J999" s="84" t="b">
        <v>1</v>
      </c>
      <c r="K999" s="84" t="b">
        <v>0</v>
      </c>
      <c r="L999" s="84" t="b">
        <v>0</v>
      </c>
    </row>
    <row r="1000" spans="1:12" ht="15">
      <c r="A1000" s="84" t="s">
        <v>2090</v>
      </c>
      <c r="B1000" s="84" t="s">
        <v>2091</v>
      </c>
      <c r="C1000" s="84">
        <v>2</v>
      </c>
      <c r="D1000" s="122">
        <v>0</v>
      </c>
      <c r="E1000" s="122">
        <v>1.2430380486862944</v>
      </c>
      <c r="F1000" s="84" t="s">
        <v>1889</v>
      </c>
      <c r="G1000" s="84" t="b">
        <v>1</v>
      </c>
      <c r="H1000" s="84" t="b">
        <v>0</v>
      </c>
      <c r="I1000" s="84" t="b">
        <v>0</v>
      </c>
      <c r="J1000" s="84" t="b">
        <v>0</v>
      </c>
      <c r="K1000" s="84" t="b">
        <v>0</v>
      </c>
      <c r="L1000" s="84" t="b">
        <v>0</v>
      </c>
    </row>
    <row r="1001" spans="1:12" ht="15">
      <c r="A1001" s="84" t="s">
        <v>2091</v>
      </c>
      <c r="B1001" s="84" t="s">
        <v>2092</v>
      </c>
      <c r="C1001" s="84">
        <v>2</v>
      </c>
      <c r="D1001" s="122">
        <v>0</v>
      </c>
      <c r="E1001" s="122">
        <v>1.2430380486862944</v>
      </c>
      <c r="F1001" s="84" t="s">
        <v>1889</v>
      </c>
      <c r="G1001" s="84" t="b">
        <v>0</v>
      </c>
      <c r="H1001" s="84" t="b">
        <v>0</v>
      </c>
      <c r="I1001" s="84" t="b">
        <v>0</v>
      </c>
      <c r="J1001" s="84" t="b">
        <v>0</v>
      </c>
      <c r="K1001" s="84" t="b">
        <v>0</v>
      </c>
      <c r="L1001" s="84" t="b">
        <v>0</v>
      </c>
    </row>
    <row r="1002" spans="1:12" ht="15">
      <c r="A1002" s="84" t="s">
        <v>2092</v>
      </c>
      <c r="B1002" s="84" t="s">
        <v>2089</v>
      </c>
      <c r="C1002" s="84">
        <v>2</v>
      </c>
      <c r="D1002" s="122">
        <v>0</v>
      </c>
      <c r="E1002" s="122">
        <v>1.066946789630613</v>
      </c>
      <c r="F1002" s="84" t="s">
        <v>1889</v>
      </c>
      <c r="G1002" s="84" t="b">
        <v>0</v>
      </c>
      <c r="H1002" s="84" t="b">
        <v>0</v>
      </c>
      <c r="I1002" s="84" t="b">
        <v>0</v>
      </c>
      <c r="J1002" s="84" t="b">
        <v>0</v>
      </c>
      <c r="K1002" s="84" t="b">
        <v>0</v>
      </c>
      <c r="L1002" s="84" t="b">
        <v>0</v>
      </c>
    </row>
    <row r="1003" spans="1:12" ht="15">
      <c r="A1003" s="84" t="s">
        <v>2089</v>
      </c>
      <c r="B1003" s="84" t="s">
        <v>2093</v>
      </c>
      <c r="C1003" s="84">
        <v>2</v>
      </c>
      <c r="D1003" s="122">
        <v>0</v>
      </c>
      <c r="E1003" s="122">
        <v>1.066946789630613</v>
      </c>
      <c r="F1003" s="84" t="s">
        <v>1889</v>
      </c>
      <c r="G1003" s="84" t="b">
        <v>0</v>
      </c>
      <c r="H1003" s="84" t="b">
        <v>0</v>
      </c>
      <c r="I1003" s="84" t="b">
        <v>0</v>
      </c>
      <c r="J1003" s="84" t="b">
        <v>0</v>
      </c>
      <c r="K1003" s="84" t="b">
        <v>0</v>
      </c>
      <c r="L1003" s="84" t="b">
        <v>0</v>
      </c>
    </row>
    <row r="1004" spans="1:12" ht="15">
      <c r="A1004" s="84" t="s">
        <v>2093</v>
      </c>
      <c r="B1004" s="84" t="s">
        <v>280</v>
      </c>
      <c r="C1004" s="84">
        <v>2</v>
      </c>
      <c r="D1004" s="122">
        <v>0</v>
      </c>
      <c r="E1004" s="122">
        <v>1.2430380486862944</v>
      </c>
      <c r="F1004" s="84" t="s">
        <v>1889</v>
      </c>
      <c r="G1004" s="84" t="b">
        <v>0</v>
      </c>
      <c r="H1004" s="84" t="b">
        <v>0</v>
      </c>
      <c r="I1004" s="84" t="b">
        <v>0</v>
      </c>
      <c r="J1004" s="84" t="b">
        <v>0</v>
      </c>
      <c r="K1004" s="84" t="b">
        <v>0</v>
      </c>
      <c r="L1004" s="84" t="b">
        <v>0</v>
      </c>
    </row>
    <row r="1005" spans="1:12" ht="15">
      <c r="A1005" s="84" t="s">
        <v>280</v>
      </c>
      <c r="B1005" s="84" t="s">
        <v>279</v>
      </c>
      <c r="C1005" s="84">
        <v>2</v>
      </c>
      <c r="D1005" s="122">
        <v>0</v>
      </c>
      <c r="E1005" s="122">
        <v>1.2430380486862944</v>
      </c>
      <c r="F1005" s="84" t="s">
        <v>1889</v>
      </c>
      <c r="G1005" s="84" t="b">
        <v>0</v>
      </c>
      <c r="H1005" s="84" t="b">
        <v>0</v>
      </c>
      <c r="I1005" s="84" t="b">
        <v>0</v>
      </c>
      <c r="J1005" s="84" t="b">
        <v>0</v>
      </c>
      <c r="K1005" s="84" t="b">
        <v>0</v>
      </c>
      <c r="L1005" s="84" t="b">
        <v>0</v>
      </c>
    </row>
    <row r="1006" spans="1:12" ht="15">
      <c r="A1006" s="84" t="s">
        <v>279</v>
      </c>
      <c r="B1006" s="84" t="s">
        <v>278</v>
      </c>
      <c r="C1006" s="84">
        <v>2</v>
      </c>
      <c r="D1006" s="122">
        <v>0</v>
      </c>
      <c r="E1006" s="122">
        <v>1.066946789630613</v>
      </c>
      <c r="F1006" s="84" t="s">
        <v>1889</v>
      </c>
      <c r="G1006" s="84" t="b">
        <v>0</v>
      </c>
      <c r="H1006" s="84" t="b">
        <v>0</v>
      </c>
      <c r="I1006" s="84" t="b">
        <v>0</v>
      </c>
      <c r="J1006" s="84" t="b">
        <v>0</v>
      </c>
      <c r="K1006" s="84" t="b">
        <v>0</v>
      </c>
      <c r="L1006" s="84" t="b">
        <v>0</v>
      </c>
    </row>
    <row r="1007" spans="1:12" ht="15">
      <c r="A1007" s="84" t="s">
        <v>278</v>
      </c>
      <c r="B1007" s="84" t="s">
        <v>2094</v>
      </c>
      <c r="C1007" s="84">
        <v>2</v>
      </c>
      <c r="D1007" s="122">
        <v>0</v>
      </c>
      <c r="E1007" s="122">
        <v>1.066946789630613</v>
      </c>
      <c r="F1007" s="84" t="s">
        <v>1889</v>
      </c>
      <c r="G1007" s="84" t="b">
        <v>0</v>
      </c>
      <c r="H1007" s="84" t="b">
        <v>0</v>
      </c>
      <c r="I1007" s="84" t="b">
        <v>0</v>
      </c>
      <c r="J1007" s="84" t="b">
        <v>0</v>
      </c>
      <c r="K1007" s="84" t="b">
        <v>0</v>
      </c>
      <c r="L1007" s="84" t="b">
        <v>0</v>
      </c>
    </row>
    <row r="1008" spans="1:12" ht="15">
      <c r="A1008" s="84" t="s">
        <v>2094</v>
      </c>
      <c r="B1008" s="84" t="s">
        <v>2095</v>
      </c>
      <c r="C1008" s="84">
        <v>2</v>
      </c>
      <c r="D1008" s="122">
        <v>0</v>
      </c>
      <c r="E1008" s="122">
        <v>1.2430380486862944</v>
      </c>
      <c r="F1008" s="84" t="s">
        <v>1889</v>
      </c>
      <c r="G1008" s="84" t="b">
        <v>0</v>
      </c>
      <c r="H1008" s="84" t="b">
        <v>0</v>
      </c>
      <c r="I1008" s="84" t="b">
        <v>0</v>
      </c>
      <c r="J1008" s="84" t="b">
        <v>0</v>
      </c>
      <c r="K1008" s="84" t="b">
        <v>0</v>
      </c>
      <c r="L1008" s="84" t="b">
        <v>0</v>
      </c>
    </row>
    <row r="1009" spans="1:12" ht="15">
      <c r="A1009" s="84" t="s">
        <v>2095</v>
      </c>
      <c r="B1009" s="84" t="s">
        <v>2796</v>
      </c>
      <c r="C1009" s="84">
        <v>2</v>
      </c>
      <c r="D1009" s="122">
        <v>0</v>
      </c>
      <c r="E1009" s="122">
        <v>1.2430380486862944</v>
      </c>
      <c r="F1009" s="84" t="s">
        <v>1889</v>
      </c>
      <c r="G1009" s="84" t="b">
        <v>0</v>
      </c>
      <c r="H1009" s="84" t="b">
        <v>0</v>
      </c>
      <c r="I1009" s="84" t="b">
        <v>0</v>
      </c>
      <c r="J1009" s="84" t="b">
        <v>0</v>
      </c>
      <c r="K1009" s="84" t="b">
        <v>0</v>
      </c>
      <c r="L1009" s="84" t="b">
        <v>0</v>
      </c>
    </row>
    <row r="1010" spans="1:12" ht="15">
      <c r="A1010" s="84" t="s">
        <v>2796</v>
      </c>
      <c r="B1010" s="84" t="s">
        <v>2621</v>
      </c>
      <c r="C1010" s="84">
        <v>2</v>
      </c>
      <c r="D1010" s="122">
        <v>0</v>
      </c>
      <c r="E1010" s="122">
        <v>1.2430380486862944</v>
      </c>
      <c r="F1010" s="84" t="s">
        <v>1889</v>
      </c>
      <c r="G1010" s="84" t="b">
        <v>0</v>
      </c>
      <c r="H1010" s="84" t="b">
        <v>0</v>
      </c>
      <c r="I1010" s="84" t="b">
        <v>0</v>
      </c>
      <c r="J1010" s="84" t="b">
        <v>1</v>
      </c>
      <c r="K1010" s="84" t="b">
        <v>0</v>
      </c>
      <c r="L1010" s="84" t="b">
        <v>0</v>
      </c>
    </row>
    <row r="1011" spans="1:12" ht="15">
      <c r="A1011" s="84" t="s">
        <v>2056</v>
      </c>
      <c r="B1011" s="84" t="s">
        <v>2060</v>
      </c>
      <c r="C1011" s="84">
        <v>3</v>
      </c>
      <c r="D1011" s="122">
        <v>0.006246936830414997</v>
      </c>
      <c r="E1011" s="122">
        <v>1.1461280356782382</v>
      </c>
      <c r="F1011" s="84" t="s">
        <v>1892</v>
      </c>
      <c r="G1011" s="84" t="b">
        <v>0</v>
      </c>
      <c r="H1011" s="84" t="b">
        <v>0</v>
      </c>
      <c r="I1011" s="84" t="b">
        <v>0</v>
      </c>
      <c r="J1011" s="84" t="b">
        <v>0</v>
      </c>
      <c r="K1011" s="84" t="b">
        <v>0</v>
      </c>
      <c r="L1011" s="84" t="b">
        <v>0</v>
      </c>
    </row>
    <row r="1012" spans="1:12" ht="15">
      <c r="A1012" s="84" t="s">
        <v>2060</v>
      </c>
      <c r="B1012" s="84" t="s">
        <v>2087</v>
      </c>
      <c r="C1012" s="84">
        <v>3</v>
      </c>
      <c r="D1012" s="122">
        <v>0.006246936830414997</v>
      </c>
      <c r="E1012" s="122">
        <v>1.271066772286538</v>
      </c>
      <c r="F1012" s="84" t="s">
        <v>1892</v>
      </c>
      <c r="G1012" s="84" t="b">
        <v>0</v>
      </c>
      <c r="H1012" s="84" t="b">
        <v>0</v>
      </c>
      <c r="I1012" s="84" t="b">
        <v>0</v>
      </c>
      <c r="J1012" s="84" t="b">
        <v>0</v>
      </c>
      <c r="K1012" s="84" t="b">
        <v>0</v>
      </c>
      <c r="L1012" s="84" t="b">
        <v>0</v>
      </c>
    </row>
    <row r="1013" spans="1:12" ht="15">
      <c r="A1013" s="84" t="s">
        <v>2643</v>
      </c>
      <c r="B1013" s="84" t="s">
        <v>2568</v>
      </c>
      <c r="C1013" s="84">
        <v>2</v>
      </c>
      <c r="D1013" s="122">
        <v>0.010034333188799373</v>
      </c>
      <c r="E1013" s="122">
        <v>1.4471580313422192</v>
      </c>
      <c r="F1013" s="84" t="s">
        <v>1892</v>
      </c>
      <c r="G1013" s="84" t="b">
        <v>0</v>
      </c>
      <c r="H1013" s="84" t="b">
        <v>0</v>
      </c>
      <c r="I1013" s="84" t="b">
        <v>0</v>
      </c>
      <c r="J1013" s="84" t="b">
        <v>0</v>
      </c>
      <c r="K1013" s="84" t="b">
        <v>0</v>
      </c>
      <c r="L1013" s="84" t="b">
        <v>0</v>
      </c>
    </row>
    <row r="1014" spans="1:12" ht="15">
      <c r="A1014" s="84" t="s">
        <v>2568</v>
      </c>
      <c r="B1014" s="84" t="s">
        <v>2644</v>
      </c>
      <c r="C1014" s="84">
        <v>2</v>
      </c>
      <c r="D1014" s="122">
        <v>0.010034333188799373</v>
      </c>
      <c r="E1014" s="122">
        <v>1.4471580313422192</v>
      </c>
      <c r="F1014" s="84" t="s">
        <v>1892</v>
      </c>
      <c r="G1014" s="84" t="b">
        <v>0</v>
      </c>
      <c r="H1014" s="84" t="b">
        <v>0</v>
      </c>
      <c r="I1014" s="84" t="b">
        <v>0</v>
      </c>
      <c r="J1014" s="84" t="b">
        <v>1</v>
      </c>
      <c r="K1014" s="84" t="b">
        <v>0</v>
      </c>
      <c r="L1014" s="84" t="b">
        <v>0</v>
      </c>
    </row>
    <row r="1015" spans="1:12" ht="15">
      <c r="A1015" s="84" t="s">
        <v>2644</v>
      </c>
      <c r="B1015" s="84" t="s">
        <v>672</v>
      </c>
      <c r="C1015" s="84">
        <v>2</v>
      </c>
      <c r="D1015" s="122">
        <v>0.010034333188799373</v>
      </c>
      <c r="E1015" s="122">
        <v>1.146128035678238</v>
      </c>
      <c r="F1015" s="84" t="s">
        <v>1892</v>
      </c>
      <c r="G1015" s="84" t="b">
        <v>1</v>
      </c>
      <c r="H1015" s="84" t="b">
        <v>0</v>
      </c>
      <c r="I1015" s="84" t="b">
        <v>0</v>
      </c>
      <c r="J1015" s="84" t="b">
        <v>0</v>
      </c>
      <c r="K1015" s="84" t="b">
        <v>0</v>
      </c>
      <c r="L1015" s="84" t="b">
        <v>0</v>
      </c>
    </row>
    <row r="1016" spans="1:12" ht="15">
      <c r="A1016" s="84" t="s">
        <v>672</v>
      </c>
      <c r="B1016" s="84" t="s">
        <v>2056</v>
      </c>
      <c r="C1016" s="84">
        <v>2</v>
      </c>
      <c r="D1016" s="122">
        <v>0.010034333188799373</v>
      </c>
      <c r="E1016" s="122">
        <v>0.8450980400142568</v>
      </c>
      <c r="F1016" s="84" t="s">
        <v>1892</v>
      </c>
      <c r="G1016" s="84" t="b">
        <v>0</v>
      </c>
      <c r="H1016" s="84" t="b">
        <v>0</v>
      </c>
      <c r="I1016" s="84" t="b">
        <v>0</v>
      </c>
      <c r="J1016" s="84" t="b">
        <v>0</v>
      </c>
      <c r="K1016" s="84" t="b">
        <v>0</v>
      </c>
      <c r="L1016" s="84" t="b">
        <v>0</v>
      </c>
    </row>
    <row r="1017" spans="1:12" ht="15">
      <c r="A1017" s="84" t="s">
        <v>2087</v>
      </c>
      <c r="B1017" s="84" t="s">
        <v>2488</v>
      </c>
      <c r="C1017" s="84">
        <v>2</v>
      </c>
      <c r="D1017" s="122">
        <v>0.010034333188799373</v>
      </c>
      <c r="E1017" s="122">
        <v>1.271066772286538</v>
      </c>
      <c r="F1017" s="84" t="s">
        <v>1892</v>
      </c>
      <c r="G1017" s="84" t="b">
        <v>0</v>
      </c>
      <c r="H1017" s="84" t="b">
        <v>0</v>
      </c>
      <c r="I1017" s="84" t="b">
        <v>0</v>
      </c>
      <c r="J1017" s="84" t="b">
        <v>0</v>
      </c>
      <c r="K1017" s="84" t="b">
        <v>0</v>
      </c>
      <c r="L1017" s="84" t="b">
        <v>0</v>
      </c>
    </row>
    <row r="1018" spans="1:12" ht="15">
      <c r="A1018" s="84" t="s">
        <v>2488</v>
      </c>
      <c r="B1018" s="84" t="s">
        <v>2645</v>
      </c>
      <c r="C1018" s="84">
        <v>2</v>
      </c>
      <c r="D1018" s="122">
        <v>0.010034333188799373</v>
      </c>
      <c r="E1018" s="122">
        <v>1.4471580313422192</v>
      </c>
      <c r="F1018" s="84" t="s">
        <v>1892</v>
      </c>
      <c r="G1018" s="84" t="b">
        <v>0</v>
      </c>
      <c r="H1018" s="84" t="b">
        <v>0</v>
      </c>
      <c r="I1018" s="84" t="b">
        <v>0</v>
      </c>
      <c r="J1018" s="84" t="b">
        <v>0</v>
      </c>
      <c r="K1018" s="84" t="b">
        <v>0</v>
      </c>
      <c r="L1018" s="84" t="b">
        <v>0</v>
      </c>
    </row>
    <row r="1019" spans="1:12" ht="15">
      <c r="A1019" s="84" t="s">
        <v>2645</v>
      </c>
      <c r="B1019" s="84" t="s">
        <v>2646</v>
      </c>
      <c r="C1019" s="84">
        <v>2</v>
      </c>
      <c r="D1019" s="122">
        <v>0.010034333188799373</v>
      </c>
      <c r="E1019" s="122">
        <v>1.4471580313422192</v>
      </c>
      <c r="F1019" s="84" t="s">
        <v>1892</v>
      </c>
      <c r="G1019" s="84" t="b">
        <v>0</v>
      </c>
      <c r="H1019" s="84" t="b">
        <v>0</v>
      </c>
      <c r="I1019" s="84" t="b">
        <v>0</v>
      </c>
      <c r="J1019" s="84" t="b">
        <v>0</v>
      </c>
      <c r="K1019" s="84" t="b">
        <v>0</v>
      </c>
      <c r="L1019" s="84" t="b">
        <v>0</v>
      </c>
    </row>
    <row r="1020" spans="1:12" ht="15">
      <c r="A1020" s="84" t="s">
        <v>2646</v>
      </c>
      <c r="B1020" s="84" t="s">
        <v>2569</v>
      </c>
      <c r="C1020" s="84">
        <v>2</v>
      </c>
      <c r="D1020" s="122">
        <v>0.010034333188799373</v>
      </c>
      <c r="E1020" s="122">
        <v>1.4471580313422192</v>
      </c>
      <c r="F1020" s="84" t="s">
        <v>1892</v>
      </c>
      <c r="G1020" s="84" t="b">
        <v>0</v>
      </c>
      <c r="H1020" s="84" t="b">
        <v>0</v>
      </c>
      <c r="I1020" s="84" t="b">
        <v>0</v>
      </c>
      <c r="J1020" s="84" t="b">
        <v>0</v>
      </c>
      <c r="K1020" s="84" t="b">
        <v>0</v>
      </c>
      <c r="L1020" s="84" t="b">
        <v>0</v>
      </c>
    </row>
    <row r="1021" spans="1:12" ht="15">
      <c r="A1021" s="84" t="s">
        <v>2569</v>
      </c>
      <c r="B1021" s="84" t="s">
        <v>266</v>
      </c>
      <c r="C1021" s="84">
        <v>2</v>
      </c>
      <c r="D1021" s="122">
        <v>0.010034333188799373</v>
      </c>
      <c r="E1021" s="122">
        <v>1.271066772286538</v>
      </c>
      <c r="F1021" s="84" t="s">
        <v>1892</v>
      </c>
      <c r="G1021" s="84" t="b">
        <v>0</v>
      </c>
      <c r="H1021" s="84" t="b">
        <v>0</v>
      </c>
      <c r="I1021" s="84" t="b">
        <v>0</v>
      </c>
      <c r="J1021" s="84" t="b">
        <v>0</v>
      </c>
      <c r="K1021" s="84" t="b">
        <v>0</v>
      </c>
      <c r="L1021" s="84" t="b">
        <v>0</v>
      </c>
    </row>
    <row r="1022" spans="1:12" ht="15">
      <c r="A1022" s="84" t="s">
        <v>2477</v>
      </c>
      <c r="B1022" s="84" t="s">
        <v>2471</v>
      </c>
      <c r="C1022" s="84">
        <v>5</v>
      </c>
      <c r="D1022" s="122">
        <v>0</v>
      </c>
      <c r="E1022" s="122">
        <v>1.1760912590556813</v>
      </c>
      <c r="F1022" s="84" t="s">
        <v>1894</v>
      </c>
      <c r="G1022" s="84" t="b">
        <v>0</v>
      </c>
      <c r="H1022" s="84" t="b">
        <v>0</v>
      </c>
      <c r="I1022" s="84" t="b">
        <v>0</v>
      </c>
      <c r="J1022" s="84" t="b">
        <v>0</v>
      </c>
      <c r="K1022" s="84" t="b">
        <v>0</v>
      </c>
      <c r="L1022" s="84" t="b">
        <v>0</v>
      </c>
    </row>
    <row r="1023" spans="1:12" ht="15">
      <c r="A1023" s="84" t="s">
        <v>2471</v>
      </c>
      <c r="B1023" s="84" t="s">
        <v>2520</v>
      </c>
      <c r="C1023" s="84">
        <v>5</v>
      </c>
      <c r="D1023" s="122">
        <v>0</v>
      </c>
      <c r="E1023" s="122">
        <v>1.1760912590556813</v>
      </c>
      <c r="F1023" s="84" t="s">
        <v>1894</v>
      </c>
      <c r="G1023" s="84" t="b">
        <v>0</v>
      </c>
      <c r="H1023" s="84" t="b">
        <v>0</v>
      </c>
      <c r="I1023" s="84" t="b">
        <v>0</v>
      </c>
      <c r="J1023" s="84" t="b">
        <v>0</v>
      </c>
      <c r="K1023" s="84" t="b">
        <v>0</v>
      </c>
      <c r="L1023" s="84" t="b">
        <v>0</v>
      </c>
    </row>
    <row r="1024" spans="1:12" ht="15">
      <c r="A1024" s="84" t="s">
        <v>2622</v>
      </c>
      <c r="B1024" s="84" t="s">
        <v>240</v>
      </c>
      <c r="C1024" s="84">
        <v>3</v>
      </c>
      <c r="D1024" s="122">
        <v>0.008319328110613365</v>
      </c>
      <c r="E1024" s="122">
        <v>1.3979400086720377</v>
      </c>
      <c r="F1024" s="84" t="s">
        <v>1894</v>
      </c>
      <c r="G1024" s="84" t="b">
        <v>0</v>
      </c>
      <c r="H1024" s="84" t="b">
        <v>0</v>
      </c>
      <c r="I1024" s="84" t="b">
        <v>0</v>
      </c>
      <c r="J1024" s="84" t="b">
        <v>0</v>
      </c>
      <c r="K1024" s="84" t="b">
        <v>0</v>
      </c>
      <c r="L1024" s="84" t="b">
        <v>0</v>
      </c>
    </row>
    <row r="1025" spans="1:12" ht="15">
      <c r="A1025" s="84" t="s">
        <v>240</v>
      </c>
      <c r="B1025" s="84" t="s">
        <v>2623</v>
      </c>
      <c r="C1025" s="84">
        <v>3</v>
      </c>
      <c r="D1025" s="122">
        <v>0.008319328110613365</v>
      </c>
      <c r="E1025" s="122">
        <v>1.3979400086720377</v>
      </c>
      <c r="F1025" s="84" t="s">
        <v>1894</v>
      </c>
      <c r="G1025" s="84" t="b">
        <v>0</v>
      </c>
      <c r="H1025" s="84" t="b">
        <v>0</v>
      </c>
      <c r="I1025" s="84" t="b">
        <v>0</v>
      </c>
      <c r="J1025" s="84" t="b">
        <v>0</v>
      </c>
      <c r="K1025" s="84" t="b">
        <v>0</v>
      </c>
      <c r="L1025" s="84" t="b">
        <v>0</v>
      </c>
    </row>
    <row r="1026" spans="1:12" ht="15">
      <c r="A1026" s="84" t="s">
        <v>2623</v>
      </c>
      <c r="B1026" s="84" t="s">
        <v>2519</v>
      </c>
      <c r="C1026" s="84">
        <v>3</v>
      </c>
      <c r="D1026" s="122">
        <v>0.008319328110613365</v>
      </c>
      <c r="E1026" s="122">
        <v>1.1760912590556813</v>
      </c>
      <c r="F1026" s="84" t="s">
        <v>1894</v>
      </c>
      <c r="G1026" s="84" t="b">
        <v>0</v>
      </c>
      <c r="H1026" s="84" t="b">
        <v>0</v>
      </c>
      <c r="I1026" s="84" t="b">
        <v>0</v>
      </c>
      <c r="J1026" s="84" t="b">
        <v>0</v>
      </c>
      <c r="K1026" s="84" t="b">
        <v>0</v>
      </c>
      <c r="L1026" s="84" t="b">
        <v>0</v>
      </c>
    </row>
    <row r="1027" spans="1:12" ht="15">
      <c r="A1027" s="84" t="s">
        <v>2519</v>
      </c>
      <c r="B1027" s="84" t="s">
        <v>2624</v>
      </c>
      <c r="C1027" s="84">
        <v>3</v>
      </c>
      <c r="D1027" s="122">
        <v>0.008319328110613365</v>
      </c>
      <c r="E1027" s="122">
        <v>1.1760912590556813</v>
      </c>
      <c r="F1027" s="84" t="s">
        <v>1894</v>
      </c>
      <c r="G1027" s="84" t="b">
        <v>0</v>
      </c>
      <c r="H1027" s="84" t="b">
        <v>0</v>
      </c>
      <c r="I1027" s="84" t="b">
        <v>0</v>
      </c>
      <c r="J1027" s="84" t="b">
        <v>0</v>
      </c>
      <c r="K1027" s="84" t="b">
        <v>0</v>
      </c>
      <c r="L1027" s="84" t="b">
        <v>0</v>
      </c>
    </row>
    <row r="1028" spans="1:12" ht="15">
      <c r="A1028" s="84" t="s">
        <v>2624</v>
      </c>
      <c r="B1028" s="84" t="s">
        <v>2625</v>
      </c>
      <c r="C1028" s="84">
        <v>3</v>
      </c>
      <c r="D1028" s="122">
        <v>0.008319328110613365</v>
      </c>
      <c r="E1028" s="122">
        <v>1.3979400086720377</v>
      </c>
      <c r="F1028" s="84" t="s">
        <v>1894</v>
      </c>
      <c r="G1028" s="84" t="b">
        <v>0</v>
      </c>
      <c r="H1028" s="84" t="b">
        <v>0</v>
      </c>
      <c r="I1028" s="84" t="b">
        <v>0</v>
      </c>
      <c r="J1028" s="84" t="b">
        <v>0</v>
      </c>
      <c r="K1028" s="84" t="b">
        <v>0</v>
      </c>
      <c r="L1028" s="84" t="b">
        <v>0</v>
      </c>
    </row>
    <row r="1029" spans="1:12" ht="15">
      <c r="A1029" s="84" t="s">
        <v>2625</v>
      </c>
      <c r="B1029" s="84" t="s">
        <v>2470</v>
      </c>
      <c r="C1029" s="84">
        <v>3</v>
      </c>
      <c r="D1029" s="122">
        <v>0.008319328110613365</v>
      </c>
      <c r="E1029" s="122">
        <v>1.3979400086720377</v>
      </c>
      <c r="F1029" s="84" t="s">
        <v>1894</v>
      </c>
      <c r="G1029" s="84" t="b">
        <v>0</v>
      </c>
      <c r="H1029" s="84" t="b">
        <v>0</v>
      </c>
      <c r="I1029" s="84" t="b">
        <v>0</v>
      </c>
      <c r="J1029" s="84" t="b">
        <v>0</v>
      </c>
      <c r="K1029" s="84" t="b">
        <v>0</v>
      </c>
      <c r="L1029" s="84" t="b">
        <v>0</v>
      </c>
    </row>
    <row r="1030" spans="1:12" ht="15">
      <c r="A1030" s="84" t="s">
        <v>2470</v>
      </c>
      <c r="B1030" s="84" t="s">
        <v>242</v>
      </c>
      <c r="C1030" s="84">
        <v>3</v>
      </c>
      <c r="D1030" s="122">
        <v>0.008319328110613365</v>
      </c>
      <c r="E1030" s="122">
        <v>1.3979400086720377</v>
      </c>
      <c r="F1030" s="84" t="s">
        <v>1894</v>
      </c>
      <c r="G1030" s="84" t="b">
        <v>0</v>
      </c>
      <c r="H1030" s="84" t="b">
        <v>0</v>
      </c>
      <c r="I1030" s="84" t="b">
        <v>0</v>
      </c>
      <c r="J1030" s="84" t="b">
        <v>0</v>
      </c>
      <c r="K1030" s="84" t="b">
        <v>0</v>
      </c>
      <c r="L1030" s="84" t="b">
        <v>0</v>
      </c>
    </row>
    <row r="1031" spans="1:12" ht="15">
      <c r="A1031" s="84" t="s">
        <v>242</v>
      </c>
      <c r="B1031" s="84" t="s">
        <v>2477</v>
      </c>
      <c r="C1031" s="84">
        <v>3</v>
      </c>
      <c r="D1031" s="122">
        <v>0.008319328110613365</v>
      </c>
      <c r="E1031" s="122">
        <v>1.1760912590556813</v>
      </c>
      <c r="F1031" s="84" t="s">
        <v>1894</v>
      </c>
      <c r="G1031" s="84" t="b">
        <v>0</v>
      </c>
      <c r="H1031" s="84" t="b">
        <v>0</v>
      </c>
      <c r="I1031" s="84" t="b">
        <v>0</v>
      </c>
      <c r="J1031" s="84" t="b">
        <v>0</v>
      </c>
      <c r="K1031" s="84" t="b">
        <v>0</v>
      </c>
      <c r="L1031" s="84" t="b">
        <v>0</v>
      </c>
    </row>
    <row r="1032" spans="1:12" ht="15">
      <c r="A1032" s="84" t="s">
        <v>2520</v>
      </c>
      <c r="B1032" s="84" t="s">
        <v>2626</v>
      </c>
      <c r="C1032" s="84">
        <v>3</v>
      </c>
      <c r="D1032" s="122">
        <v>0.008319328110613365</v>
      </c>
      <c r="E1032" s="122">
        <v>1.1760912590556813</v>
      </c>
      <c r="F1032" s="84" t="s">
        <v>1894</v>
      </c>
      <c r="G1032" s="84" t="b">
        <v>0</v>
      </c>
      <c r="H1032" s="84" t="b">
        <v>0</v>
      </c>
      <c r="I1032" s="84" t="b">
        <v>0</v>
      </c>
      <c r="J1032" s="84" t="b">
        <v>0</v>
      </c>
      <c r="K1032" s="84" t="b">
        <v>0</v>
      </c>
      <c r="L1032" s="84" t="b">
        <v>0</v>
      </c>
    </row>
    <row r="1033" spans="1:12" ht="15">
      <c r="A1033" s="84" t="s">
        <v>2731</v>
      </c>
      <c r="B1033" s="84" t="s">
        <v>2732</v>
      </c>
      <c r="C1033" s="84">
        <v>2</v>
      </c>
      <c r="D1033" s="122">
        <v>0.00994850021680094</v>
      </c>
      <c r="E1033" s="122">
        <v>1.5740312677277188</v>
      </c>
      <c r="F1033" s="84" t="s">
        <v>1894</v>
      </c>
      <c r="G1033" s="84" t="b">
        <v>0</v>
      </c>
      <c r="H1033" s="84" t="b">
        <v>0</v>
      </c>
      <c r="I1033" s="84" t="b">
        <v>0</v>
      </c>
      <c r="J1033" s="84" t="b">
        <v>0</v>
      </c>
      <c r="K1033" s="84" t="b">
        <v>0</v>
      </c>
      <c r="L1033" s="84" t="b">
        <v>0</v>
      </c>
    </row>
    <row r="1034" spans="1:12" ht="15">
      <c r="A1034" s="84" t="s">
        <v>2732</v>
      </c>
      <c r="B1034" s="84" t="s">
        <v>2733</v>
      </c>
      <c r="C1034" s="84">
        <v>2</v>
      </c>
      <c r="D1034" s="122">
        <v>0.00994850021680094</v>
      </c>
      <c r="E1034" s="122">
        <v>1.5740312677277188</v>
      </c>
      <c r="F1034" s="84" t="s">
        <v>1894</v>
      </c>
      <c r="G1034" s="84" t="b">
        <v>0</v>
      </c>
      <c r="H1034" s="84" t="b">
        <v>0</v>
      </c>
      <c r="I1034" s="84" t="b">
        <v>0</v>
      </c>
      <c r="J1034" s="84" t="b">
        <v>0</v>
      </c>
      <c r="K1034" s="84" t="b">
        <v>0</v>
      </c>
      <c r="L1034" s="84" t="b">
        <v>0</v>
      </c>
    </row>
    <row r="1035" spans="1:12" ht="15">
      <c r="A1035" s="84" t="s">
        <v>2733</v>
      </c>
      <c r="B1035" s="84" t="s">
        <v>2578</v>
      </c>
      <c r="C1035" s="84">
        <v>2</v>
      </c>
      <c r="D1035" s="122">
        <v>0.00994850021680094</v>
      </c>
      <c r="E1035" s="122">
        <v>1.5740312677277188</v>
      </c>
      <c r="F1035" s="84" t="s">
        <v>1894</v>
      </c>
      <c r="G1035" s="84" t="b">
        <v>0</v>
      </c>
      <c r="H1035" s="84" t="b">
        <v>0</v>
      </c>
      <c r="I1035" s="84" t="b">
        <v>0</v>
      </c>
      <c r="J1035" s="84" t="b">
        <v>1</v>
      </c>
      <c r="K1035" s="84" t="b">
        <v>0</v>
      </c>
      <c r="L1035" s="84" t="b">
        <v>0</v>
      </c>
    </row>
    <row r="1036" spans="1:12" ht="15">
      <c r="A1036" s="84" t="s">
        <v>2578</v>
      </c>
      <c r="B1036" s="84" t="s">
        <v>2519</v>
      </c>
      <c r="C1036" s="84">
        <v>2</v>
      </c>
      <c r="D1036" s="122">
        <v>0.00994850021680094</v>
      </c>
      <c r="E1036" s="122">
        <v>1.1760912590556813</v>
      </c>
      <c r="F1036" s="84" t="s">
        <v>1894</v>
      </c>
      <c r="G1036" s="84" t="b">
        <v>1</v>
      </c>
      <c r="H1036" s="84" t="b">
        <v>0</v>
      </c>
      <c r="I1036" s="84" t="b">
        <v>0</v>
      </c>
      <c r="J1036" s="84" t="b">
        <v>0</v>
      </c>
      <c r="K1036" s="84" t="b">
        <v>0</v>
      </c>
      <c r="L1036" s="84" t="b">
        <v>0</v>
      </c>
    </row>
    <row r="1037" spans="1:12" ht="15">
      <c r="A1037" s="84" t="s">
        <v>2519</v>
      </c>
      <c r="B1037" s="84" t="s">
        <v>2518</v>
      </c>
      <c r="C1037" s="84">
        <v>2</v>
      </c>
      <c r="D1037" s="122">
        <v>0.00994850021680094</v>
      </c>
      <c r="E1037" s="122">
        <v>1.1760912590556813</v>
      </c>
      <c r="F1037" s="84" t="s">
        <v>1894</v>
      </c>
      <c r="G1037" s="84" t="b">
        <v>0</v>
      </c>
      <c r="H1037" s="84" t="b">
        <v>0</v>
      </c>
      <c r="I1037" s="84" t="b">
        <v>0</v>
      </c>
      <c r="J1037" s="84" t="b">
        <v>0</v>
      </c>
      <c r="K1037" s="84" t="b">
        <v>0</v>
      </c>
      <c r="L1037" s="84" t="b">
        <v>0</v>
      </c>
    </row>
    <row r="1038" spans="1:12" ht="15">
      <c r="A1038" s="84" t="s">
        <v>2518</v>
      </c>
      <c r="B1038" s="84" t="s">
        <v>2734</v>
      </c>
      <c r="C1038" s="84">
        <v>2</v>
      </c>
      <c r="D1038" s="122">
        <v>0.00994850021680094</v>
      </c>
      <c r="E1038" s="122">
        <v>1.5740312677277188</v>
      </c>
      <c r="F1038" s="84" t="s">
        <v>1894</v>
      </c>
      <c r="G1038" s="84" t="b">
        <v>0</v>
      </c>
      <c r="H1038" s="84" t="b">
        <v>0</v>
      </c>
      <c r="I1038" s="84" t="b">
        <v>0</v>
      </c>
      <c r="J1038" s="84" t="b">
        <v>0</v>
      </c>
      <c r="K1038" s="84" t="b">
        <v>0</v>
      </c>
      <c r="L1038" s="84" t="b">
        <v>0</v>
      </c>
    </row>
    <row r="1039" spans="1:12" ht="15">
      <c r="A1039" s="84" t="s">
        <v>2734</v>
      </c>
      <c r="B1039" s="84" t="s">
        <v>2735</v>
      </c>
      <c r="C1039" s="84">
        <v>2</v>
      </c>
      <c r="D1039" s="122">
        <v>0.00994850021680094</v>
      </c>
      <c r="E1039" s="122">
        <v>1.5740312677277188</v>
      </c>
      <c r="F1039" s="84" t="s">
        <v>1894</v>
      </c>
      <c r="G1039" s="84" t="b">
        <v>0</v>
      </c>
      <c r="H1039" s="84" t="b">
        <v>0</v>
      </c>
      <c r="I1039" s="84" t="b">
        <v>0</v>
      </c>
      <c r="J1039" s="84" t="b">
        <v>0</v>
      </c>
      <c r="K1039" s="84" t="b">
        <v>0</v>
      </c>
      <c r="L1039" s="84" t="b">
        <v>0</v>
      </c>
    </row>
    <row r="1040" spans="1:12" ht="15">
      <c r="A1040" s="84" t="s">
        <v>2735</v>
      </c>
      <c r="B1040" s="84" t="s">
        <v>2477</v>
      </c>
      <c r="C1040" s="84">
        <v>2</v>
      </c>
      <c r="D1040" s="122">
        <v>0.00994850021680094</v>
      </c>
      <c r="E1040" s="122">
        <v>1.1760912590556813</v>
      </c>
      <c r="F1040" s="84" t="s">
        <v>1894</v>
      </c>
      <c r="G1040" s="84" t="b">
        <v>0</v>
      </c>
      <c r="H1040" s="84" t="b">
        <v>0</v>
      </c>
      <c r="I1040" s="84" t="b">
        <v>0</v>
      </c>
      <c r="J1040" s="84" t="b">
        <v>0</v>
      </c>
      <c r="K1040" s="84" t="b">
        <v>0</v>
      </c>
      <c r="L1040" s="84" t="b">
        <v>0</v>
      </c>
    </row>
    <row r="1041" spans="1:12" ht="15">
      <c r="A1041" s="84" t="s">
        <v>241</v>
      </c>
      <c r="B1041" s="84" t="s">
        <v>2622</v>
      </c>
      <c r="C1041" s="84">
        <v>2</v>
      </c>
      <c r="D1041" s="122">
        <v>0.00994850021680094</v>
      </c>
      <c r="E1041" s="122">
        <v>1.3979400086720377</v>
      </c>
      <c r="F1041" s="84" t="s">
        <v>1894</v>
      </c>
      <c r="G1041" s="84" t="b">
        <v>0</v>
      </c>
      <c r="H1041" s="84" t="b">
        <v>0</v>
      </c>
      <c r="I1041" s="84" t="b">
        <v>0</v>
      </c>
      <c r="J1041" s="84" t="b">
        <v>0</v>
      </c>
      <c r="K1041" s="84" t="b">
        <v>0</v>
      </c>
      <c r="L1041" s="84" t="b">
        <v>0</v>
      </c>
    </row>
    <row r="1042" spans="1:12" ht="15">
      <c r="A1042" s="84" t="s">
        <v>2626</v>
      </c>
      <c r="B1042" s="84" t="s">
        <v>2736</v>
      </c>
      <c r="C1042" s="84">
        <v>2</v>
      </c>
      <c r="D1042" s="122">
        <v>0.00994850021680094</v>
      </c>
      <c r="E1042" s="122">
        <v>1.3979400086720377</v>
      </c>
      <c r="F1042" s="84" t="s">
        <v>1894</v>
      </c>
      <c r="G1042" s="84" t="b">
        <v>0</v>
      </c>
      <c r="H1042" s="84" t="b">
        <v>0</v>
      </c>
      <c r="I1042" s="84" t="b">
        <v>0</v>
      </c>
      <c r="J1042" s="84" t="b">
        <v>0</v>
      </c>
      <c r="K1042" s="84" t="b">
        <v>0</v>
      </c>
      <c r="L1042" s="84" t="b">
        <v>0</v>
      </c>
    </row>
    <row r="1043" spans="1:12" ht="15">
      <c r="A1043" s="84" t="s">
        <v>2737</v>
      </c>
      <c r="B1043" s="84" t="s">
        <v>2738</v>
      </c>
      <c r="C1043" s="84">
        <v>2</v>
      </c>
      <c r="D1043" s="122">
        <v>0.00994850021680094</v>
      </c>
      <c r="E1043" s="122">
        <v>1.5740312677277188</v>
      </c>
      <c r="F1043" s="84" t="s">
        <v>1894</v>
      </c>
      <c r="G1043" s="84" t="b">
        <v>1</v>
      </c>
      <c r="H1043" s="84" t="b">
        <v>0</v>
      </c>
      <c r="I1043" s="84" t="b">
        <v>0</v>
      </c>
      <c r="J1043" s="84" t="b">
        <v>0</v>
      </c>
      <c r="K1043" s="84" t="b">
        <v>0</v>
      </c>
      <c r="L1043" s="84" t="b">
        <v>0</v>
      </c>
    </row>
    <row r="1044" spans="1:12" ht="15">
      <c r="A1044" s="84" t="s">
        <v>2738</v>
      </c>
      <c r="B1044" s="84" t="s">
        <v>2739</v>
      </c>
      <c r="C1044" s="84">
        <v>2</v>
      </c>
      <c r="D1044" s="122">
        <v>0.00994850021680094</v>
      </c>
      <c r="E1044" s="122">
        <v>1.5740312677277188</v>
      </c>
      <c r="F1044" s="84" t="s">
        <v>1894</v>
      </c>
      <c r="G1044" s="84" t="b">
        <v>0</v>
      </c>
      <c r="H1044" s="84" t="b">
        <v>0</v>
      </c>
      <c r="I1044" s="84" t="b">
        <v>0</v>
      </c>
      <c r="J1044" s="84" t="b">
        <v>0</v>
      </c>
      <c r="K1044" s="84" t="b">
        <v>0</v>
      </c>
      <c r="L1044" s="84" t="b">
        <v>0</v>
      </c>
    </row>
    <row r="1045" spans="1:12" ht="15">
      <c r="A1045" s="84" t="s">
        <v>2739</v>
      </c>
      <c r="B1045" s="84" t="s">
        <v>2740</v>
      </c>
      <c r="C1045" s="84">
        <v>2</v>
      </c>
      <c r="D1045" s="122">
        <v>0.00994850021680094</v>
      </c>
      <c r="E1045" s="122">
        <v>1.5740312677277188</v>
      </c>
      <c r="F1045" s="84" t="s">
        <v>1894</v>
      </c>
      <c r="G1045" s="84" t="b">
        <v>0</v>
      </c>
      <c r="H1045" s="84" t="b">
        <v>0</v>
      </c>
      <c r="I1045" s="84" t="b">
        <v>0</v>
      </c>
      <c r="J1045" s="84" t="b">
        <v>0</v>
      </c>
      <c r="K1045" s="84" t="b">
        <v>0</v>
      </c>
      <c r="L1045" s="84" t="b">
        <v>0</v>
      </c>
    </row>
    <row r="1046" spans="1:12" ht="15">
      <c r="A1046" s="84" t="s">
        <v>2046</v>
      </c>
      <c r="B1046" s="84" t="s">
        <v>2748</v>
      </c>
      <c r="C1046" s="84">
        <v>2</v>
      </c>
      <c r="D1046" s="122">
        <v>0</v>
      </c>
      <c r="E1046" s="122">
        <v>1.2304489213782739</v>
      </c>
      <c r="F1046" s="84" t="s">
        <v>1897</v>
      </c>
      <c r="G1046" s="84" t="b">
        <v>0</v>
      </c>
      <c r="H1046" s="84" t="b">
        <v>0</v>
      </c>
      <c r="I1046" s="84" t="b">
        <v>0</v>
      </c>
      <c r="J1046" s="84" t="b">
        <v>0</v>
      </c>
      <c r="K1046" s="84" t="b">
        <v>0</v>
      </c>
      <c r="L1046" s="84" t="b">
        <v>0</v>
      </c>
    </row>
    <row r="1047" spans="1:12" ht="15">
      <c r="A1047" s="84" t="s">
        <v>2748</v>
      </c>
      <c r="B1047" s="84" t="s">
        <v>2749</v>
      </c>
      <c r="C1047" s="84">
        <v>2</v>
      </c>
      <c r="D1047" s="122">
        <v>0</v>
      </c>
      <c r="E1047" s="122">
        <v>1.2304489213782739</v>
      </c>
      <c r="F1047" s="84" t="s">
        <v>1897</v>
      </c>
      <c r="G1047" s="84" t="b">
        <v>0</v>
      </c>
      <c r="H1047" s="84" t="b">
        <v>0</v>
      </c>
      <c r="I1047" s="84" t="b">
        <v>0</v>
      </c>
      <c r="J1047" s="84" t="b">
        <v>1</v>
      </c>
      <c r="K1047" s="84" t="b">
        <v>0</v>
      </c>
      <c r="L1047" s="84" t="b">
        <v>0</v>
      </c>
    </row>
    <row r="1048" spans="1:12" ht="15">
      <c r="A1048" s="84" t="s">
        <v>2749</v>
      </c>
      <c r="B1048" s="84" t="s">
        <v>2750</v>
      </c>
      <c r="C1048" s="84">
        <v>2</v>
      </c>
      <c r="D1048" s="122">
        <v>0</v>
      </c>
      <c r="E1048" s="122">
        <v>1.2304489213782739</v>
      </c>
      <c r="F1048" s="84" t="s">
        <v>1897</v>
      </c>
      <c r="G1048" s="84" t="b">
        <v>1</v>
      </c>
      <c r="H1048" s="84" t="b">
        <v>0</v>
      </c>
      <c r="I1048" s="84" t="b">
        <v>0</v>
      </c>
      <c r="J1048" s="84" t="b">
        <v>1</v>
      </c>
      <c r="K1048" s="84" t="b">
        <v>0</v>
      </c>
      <c r="L1048" s="84" t="b">
        <v>0</v>
      </c>
    </row>
    <row r="1049" spans="1:12" ht="15">
      <c r="A1049" s="84" t="s">
        <v>2750</v>
      </c>
      <c r="B1049" s="84" t="s">
        <v>2751</v>
      </c>
      <c r="C1049" s="84">
        <v>2</v>
      </c>
      <c r="D1049" s="122">
        <v>0</v>
      </c>
      <c r="E1049" s="122">
        <v>1.2304489213782739</v>
      </c>
      <c r="F1049" s="84" t="s">
        <v>1897</v>
      </c>
      <c r="G1049" s="84" t="b">
        <v>1</v>
      </c>
      <c r="H1049" s="84" t="b">
        <v>0</v>
      </c>
      <c r="I1049" s="84" t="b">
        <v>0</v>
      </c>
      <c r="J1049" s="84" t="b">
        <v>0</v>
      </c>
      <c r="K1049" s="84" t="b">
        <v>0</v>
      </c>
      <c r="L1049" s="84" t="b">
        <v>0</v>
      </c>
    </row>
    <row r="1050" spans="1:12" ht="15">
      <c r="A1050" s="84" t="s">
        <v>2751</v>
      </c>
      <c r="B1050" s="84" t="s">
        <v>2559</v>
      </c>
      <c r="C1050" s="84">
        <v>2</v>
      </c>
      <c r="D1050" s="122">
        <v>0</v>
      </c>
      <c r="E1050" s="122">
        <v>1.2304489213782739</v>
      </c>
      <c r="F1050" s="84" t="s">
        <v>1897</v>
      </c>
      <c r="G1050" s="84" t="b">
        <v>0</v>
      </c>
      <c r="H1050" s="84" t="b">
        <v>0</v>
      </c>
      <c r="I1050" s="84" t="b">
        <v>0</v>
      </c>
      <c r="J1050" s="84" t="b">
        <v>0</v>
      </c>
      <c r="K1050" s="84" t="b">
        <v>0</v>
      </c>
      <c r="L1050" s="84" t="b">
        <v>0</v>
      </c>
    </row>
    <row r="1051" spans="1:12" ht="15">
      <c r="A1051" s="84" t="s">
        <v>2559</v>
      </c>
      <c r="B1051" s="84" t="s">
        <v>2752</v>
      </c>
      <c r="C1051" s="84">
        <v>2</v>
      </c>
      <c r="D1051" s="122">
        <v>0</v>
      </c>
      <c r="E1051" s="122">
        <v>1.2304489213782739</v>
      </c>
      <c r="F1051" s="84" t="s">
        <v>1897</v>
      </c>
      <c r="G1051" s="84" t="b">
        <v>0</v>
      </c>
      <c r="H1051" s="84" t="b">
        <v>0</v>
      </c>
      <c r="I1051" s="84" t="b">
        <v>0</v>
      </c>
      <c r="J1051" s="84" t="b">
        <v>0</v>
      </c>
      <c r="K1051" s="84" t="b">
        <v>0</v>
      </c>
      <c r="L1051" s="84" t="b">
        <v>0</v>
      </c>
    </row>
    <row r="1052" spans="1:12" ht="15">
      <c r="A1052" s="84" t="s">
        <v>2752</v>
      </c>
      <c r="B1052" s="84" t="s">
        <v>2753</v>
      </c>
      <c r="C1052" s="84">
        <v>2</v>
      </c>
      <c r="D1052" s="122">
        <v>0</v>
      </c>
      <c r="E1052" s="122">
        <v>1.2304489213782739</v>
      </c>
      <c r="F1052" s="84" t="s">
        <v>1897</v>
      </c>
      <c r="G1052" s="84" t="b">
        <v>0</v>
      </c>
      <c r="H1052" s="84" t="b">
        <v>0</v>
      </c>
      <c r="I1052" s="84" t="b">
        <v>0</v>
      </c>
      <c r="J1052" s="84" t="b">
        <v>0</v>
      </c>
      <c r="K1052" s="84" t="b">
        <v>0</v>
      </c>
      <c r="L1052" s="84" t="b">
        <v>0</v>
      </c>
    </row>
    <row r="1053" spans="1:12" ht="15">
      <c r="A1053" s="84" t="s">
        <v>2753</v>
      </c>
      <c r="B1053" s="84" t="s">
        <v>2754</v>
      </c>
      <c r="C1053" s="84">
        <v>2</v>
      </c>
      <c r="D1053" s="122">
        <v>0</v>
      </c>
      <c r="E1053" s="122">
        <v>1.2304489213782739</v>
      </c>
      <c r="F1053" s="84" t="s">
        <v>1897</v>
      </c>
      <c r="G1053" s="84" t="b">
        <v>0</v>
      </c>
      <c r="H1053" s="84" t="b">
        <v>0</v>
      </c>
      <c r="I1053" s="84" t="b">
        <v>0</v>
      </c>
      <c r="J1053" s="84" t="b">
        <v>0</v>
      </c>
      <c r="K1053" s="84" t="b">
        <v>0</v>
      </c>
      <c r="L1053" s="84" t="b">
        <v>0</v>
      </c>
    </row>
    <row r="1054" spans="1:12" ht="15">
      <c r="A1054" s="84" t="s">
        <v>2754</v>
      </c>
      <c r="B1054" s="84" t="s">
        <v>2755</v>
      </c>
      <c r="C1054" s="84">
        <v>2</v>
      </c>
      <c r="D1054" s="122">
        <v>0</v>
      </c>
      <c r="E1054" s="122">
        <v>1.2304489213782739</v>
      </c>
      <c r="F1054" s="84" t="s">
        <v>1897</v>
      </c>
      <c r="G1054" s="84" t="b">
        <v>0</v>
      </c>
      <c r="H1054" s="84" t="b">
        <v>0</v>
      </c>
      <c r="I1054" s="84" t="b">
        <v>0</v>
      </c>
      <c r="J1054" s="84" t="b">
        <v>0</v>
      </c>
      <c r="K1054" s="84" t="b">
        <v>0</v>
      </c>
      <c r="L1054" s="84" t="b">
        <v>0</v>
      </c>
    </row>
    <row r="1055" spans="1:12" ht="15">
      <c r="A1055" s="84" t="s">
        <v>2755</v>
      </c>
      <c r="B1055" s="84" t="s">
        <v>2476</v>
      </c>
      <c r="C1055" s="84">
        <v>2</v>
      </c>
      <c r="D1055" s="122">
        <v>0</v>
      </c>
      <c r="E1055" s="122">
        <v>1.2304489213782739</v>
      </c>
      <c r="F1055" s="84" t="s">
        <v>1897</v>
      </c>
      <c r="G1055" s="84" t="b">
        <v>0</v>
      </c>
      <c r="H1055" s="84" t="b">
        <v>0</v>
      </c>
      <c r="I1055" s="84" t="b">
        <v>0</v>
      </c>
      <c r="J1055" s="84" t="b">
        <v>0</v>
      </c>
      <c r="K1055" s="84" t="b">
        <v>0</v>
      </c>
      <c r="L1055" s="84" t="b">
        <v>0</v>
      </c>
    </row>
    <row r="1056" spans="1:12" ht="15">
      <c r="A1056" s="84" t="s">
        <v>2476</v>
      </c>
      <c r="B1056" s="84" t="s">
        <v>2483</v>
      </c>
      <c r="C1056" s="84">
        <v>2</v>
      </c>
      <c r="D1056" s="122">
        <v>0</v>
      </c>
      <c r="E1056" s="122">
        <v>1.2304489213782739</v>
      </c>
      <c r="F1056" s="84" t="s">
        <v>1897</v>
      </c>
      <c r="G1056" s="84" t="b">
        <v>0</v>
      </c>
      <c r="H1056" s="84" t="b">
        <v>0</v>
      </c>
      <c r="I1056" s="84" t="b">
        <v>0</v>
      </c>
      <c r="J1056" s="84" t="b">
        <v>0</v>
      </c>
      <c r="K1056" s="84" t="b">
        <v>0</v>
      </c>
      <c r="L1056" s="84" t="b">
        <v>0</v>
      </c>
    </row>
    <row r="1057" spans="1:12" ht="15">
      <c r="A1057" s="84" t="s">
        <v>2483</v>
      </c>
      <c r="B1057" s="84" t="s">
        <v>2756</v>
      </c>
      <c r="C1057" s="84">
        <v>2</v>
      </c>
      <c r="D1057" s="122">
        <v>0</v>
      </c>
      <c r="E1057" s="122">
        <v>1.2304489213782739</v>
      </c>
      <c r="F1057" s="84" t="s">
        <v>1897</v>
      </c>
      <c r="G1057" s="84" t="b">
        <v>0</v>
      </c>
      <c r="H1057" s="84" t="b">
        <v>0</v>
      </c>
      <c r="I1057" s="84" t="b">
        <v>0</v>
      </c>
      <c r="J1057" s="84" t="b">
        <v>0</v>
      </c>
      <c r="K1057" s="84" t="b">
        <v>0</v>
      </c>
      <c r="L105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1881</v>
      </c>
      <c r="BB2" s="13" t="s">
        <v>1911</v>
      </c>
      <c r="BC2" s="13" t="s">
        <v>1912</v>
      </c>
      <c r="BD2" s="117" t="s">
        <v>2828</v>
      </c>
      <c r="BE2" s="117" t="s">
        <v>2829</v>
      </c>
      <c r="BF2" s="117" t="s">
        <v>2830</v>
      </c>
      <c r="BG2" s="117" t="s">
        <v>2831</v>
      </c>
      <c r="BH2" s="117" t="s">
        <v>2832</v>
      </c>
      <c r="BI2" s="117" t="s">
        <v>2833</v>
      </c>
      <c r="BJ2" s="117" t="s">
        <v>2834</v>
      </c>
      <c r="BK2" s="117" t="s">
        <v>2835</v>
      </c>
      <c r="BL2" s="117" t="s">
        <v>2836</v>
      </c>
    </row>
    <row r="3" spans="1:64" ht="15" customHeight="1">
      <c r="A3" s="64" t="s">
        <v>212</v>
      </c>
      <c r="B3" s="64" t="s">
        <v>270</v>
      </c>
      <c r="C3" s="65"/>
      <c r="D3" s="66"/>
      <c r="E3" s="67"/>
      <c r="F3" s="68"/>
      <c r="G3" s="65"/>
      <c r="H3" s="69"/>
      <c r="I3" s="70"/>
      <c r="J3" s="70"/>
      <c r="K3" s="34" t="s">
        <v>65</v>
      </c>
      <c r="L3" s="71">
        <v>3</v>
      </c>
      <c r="M3" s="71"/>
      <c r="N3" s="72"/>
      <c r="O3" s="78" t="s">
        <v>300</v>
      </c>
      <c r="P3" s="80">
        <v>43502.08394675926</v>
      </c>
      <c r="Q3" s="78" t="s">
        <v>302</v>
      </c>
      <c r="R3" s="78"/>
      <c r="S3" s="78"/>
      <c r="T3" s="78" t="s">
        <v>627</v>
      </c>
      <c r="U3" s="83" t="s">
        <v>694</v>
      </c>
      <c r="V3" s="83" t="s">
        <v>694</v>
      </c>
      <c r="W3" s="80">
        <v>43502.08394675926</v>
      </c>
      <c r="X3" s="83" t="s">
        <v>796</v>
      </c>
      <c r="Y3" s="78"/>
      <c r="Z3" s="78"/>
      <c r="AA3" s="84" t="s">
        <v>997</v>
      </c>
      <c r="AB3" s="78"/>
      <c r="AC3" s="78" t="b">
        <v>0</v>
      </c>
      <c r="AD3" s="78">
        <v>3</v>
      </c>
      <c r="AE3" s="84" t="s">
        <v>1198</v>
      </c>
      <c r="AF3" s="78" t="b">
        <v>0</v>
      </c>
      <c r="AG3" s="78" t="s">
        <v>1200</v>
      </c>
      <c r="AH3" s="78"/>
      <c r="AI3" s="84" t="s">
        <v>1198</v>
      </c>
      <c r="AJ3" s="78" t="b">
        <v>0</v>
      </c>
      <c r="AK3" s="78">
        <v>0</v>
      </c>
      <c r="AL3" s="84" t="s">
        <v>1198</v>
      </c>
      <c r="AM3" s="78" t="s">
        <v>1203</v>
      </c>
      <c r="AN3" s="78" t="b">
        <v>0</v>
      </c>
      <c r="AO3" s="84" t="s">
        <v>997</v>
      </c>
      <c r="AP3" s="78" t="s">
        <v>176</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223</v>
      </c>
      <c r="C4" s="65"/>
      <c r="D4" s="66"/>
      <c r="E4" s="67"/>
      <c r="F4" s="68"/>
      <c r="G4" s="65"/>
      <c r="H4" s="69"/>
      <c r="I4" s="70"/>
      <c r="J4" s="70"/>
      <c r="K4" s="34" t="s">
        <v>65</v>
      </c>
      <c r="L4" s="77">
        <v>10</v>
      </c>
      <c r="M4" s="77"/>
      <c r="N4" s="72"/>
      <c r="O4" s="79" t="s">
        <v>300</v>
      </c>
      <c r="P4" s="81">
        <v>43502.39376157407</v>
      </c>
      <c r="Q4" s="79" t="s">
        <v>303</v>
      </c>
      <c r="R4" s="79"/>
      <c r="S4" s="79"/>
      <c r="T4" s="79"/>
      <c r="U4" s="79"/>
      <c r="V4" s="82" t="s">
        <v>746</v>
      </c>
      <c r="W4" s="81">
        <v>43502.39376157407</v>
      </c>
      <c r="X4" s="82" t="s">
        <v>797</v>
      </c>
      <c r="Y4" s="79"/>
      <c r="Z4" s="79"/>
      <c r="AA4" s="85" t="s">
        <v>998</v>
      </c>
      <c r="AB4" s="79"/>
      <c r="AC4" s="79" t="b">
        <v>0</v>
      </c>
      <c r="AD4" s="79">
        <v>0</v>
      </c>
      <c r="AE4" s="85" t="s">
        <v>1198</v>
      </c>
      <c r="AF4" s="79" t="b">
        <v>0</v>
      </c>
      <c r="AG4" s="79" t="s">
        <v>1200</v>
      </c>
      <c r="AH4" s="79"/>
      <c r="AI4" s="85" t="s">
        <v>1198</v>
      </c>
      <c r="AJ4" s="79" t="b">
        <v>0</v>
      </c>
      <c r="AK4" s="79">
        <v>1</v>
      </c>
      <c r="AL4" s="85" t="s">
        <v>1010</v>
      </c>
      <c r="AM4" s="79" t="s">
        <v>1204</v>
      </c>
      <c r="AN4" s="79" t="b">
        <v>0</v>
      </c>
      <c r="AO4" s="85" t="s">
        <v>1010</v>
      </c>
      <c r="AP4" s="79" t="s">
        <v>176</v>
      </c>
      <c r="AQ4" s="79">
        <v>0</v>
      </c>
      <c r="AR4" s="79">
        <v>0</v>
      </c>
      <c r="AS4" s="79"/>
      <c r="AT4" s="79"/>
      <c r="AU4" s="79"/>
      <c r="AV4" s="79"/>
      <c r="AW4" s="79"/>
      <c r="AX4" s="79"/>
      <c r="AY4" s="79"/>
      <c r="AZ4" s="79"/>
      <c r="BA4">
        <v>1</v>
      </c>
      <c r="BB4" s="78" t="str">
        <f>REPLACE(INDEX(GroupVertices[Group],MATCH(Edges24[[#This Row],[Vertex 1]],GroupVertices[Vertex],0)),1,1,"")</f>
        <v>7</v>
      </c>
      <c r="BC4" s="78" t="str">
        <f>REPLACE(INDEX(GroupVertices[Group],MATCH(Edges24[[#This Row],[Vertex 2]],GroupVertices[Vertex],0)),1,1,"")</f>
        <v>7</v>
      </c>
      <c r="BD4" s="48">
        <v>1</v>
      </c>
      <c r="BE4" s="49">
        <v>4.545454545454546</v>
      </c>
      <c r="BF4" s="48">
        <v>0</v>
      </c>
      <c r="BG4" s="49">
        <v>0</v>
      </c>
      <c r="BH4" s="48">
        <v>0</v>
      </c>
      <c r="BI4" s="49">
        <v>0</v>
      </c>
      <c r="BJ4" s="48">
        <v>21</v>
      </c>
      <c r="BK4" s="49">
        <v>95.45454545454545</v>
      </c>
      <c r="BL4" s="48">
        <v>22</v>
      </c>
    </row>
    <row r="5" spans="1:64" ht="15">
      <c r="A5" s="64" t="s">
        <v>214</v>
      </c>
      <c r="B5" s="64" t="s">
        <v>277</v>
      </c>
      <c r="C5" s="65"/>
      <c r="D5" s="66"/>
      <c r="E5" s="67"/>
      <c r="F5" s="68"/>
      <c r="G5" s="65"/>
      <c r="H5" s="69"/>
      <c r="I5" s="70"/>
      <c r="J5" s="70"/>
      <c r="K5" s="34" t="s">
        <v>65</v>
      </c>
      <c r="L5" s="77">
        <v>11</v>
      </c>
      <c r="M5" s="77"/>
      <c r="N5" s="72"/>
      <c r="O5" s="79" t="s">
        <v>300</v>
      </c>
      <c r="P5" s="81">
        <v>43502.427152777775</v>
      </c>
      <c r="Q5" s="79" t="s">
        <v>304</v>
      </c>
      <c r="R5" s="82" t="s">
        <v>481</v>
      </c>
      <c r="S5" s="79" t="s">
        <v>594</v>
      </c>
      <c r="T5" s="79" t="s">
        <v>628</v>
      </c>
      <c r="U5" s="79"/>
      <c r="V5" s="82" t="s">
        <v>747</v>
      </c>
      <c r="W5" s="81">
        <v>43502.427152777775</v>
      </c>
      <c r="X5" s="82" t="s">
        <v>798</v>
      </c>
      <c r="Y5" s="79"/>
      <c r="Z5" s="79"/>
      <c r="AA5" s="85" t="s">
        <v>999</v>
      </c>
      <c r="AB5" s="79"/>
      <c r="AC5" s="79" t="b">
        <v>0</v>
      </c>
      <c r="AD5" s="79">
        <v>1</v>
      </c>
      <c r="AE5" s="85" t="s">
        <v>1198</v>
      </c>
      <c r="AF5" s="79" t="b">
        <v>0</v>
      </c>
      <c r="AG5" s="79" t="s">
        <v>1200</v>
      </c>
      <c r="AH5" s="79"/>
      <c r="AI5" s="85" t="s">
        <v>1198</v>
      </c>
      <c r="AJ5" s="79" t="b">
        <v>0</v>
      </c>
      <c r="AK5" s="79">
        <v>0</v>
      </c>
      <c r="AL5" s="85" t="s">
        <v>1198</v>
      </c>
      <c r="AM5" s="79" t="s">
        <v>1205</v>
      </c>
      <c r="AN5" s="79" t="b">
        <v>0</v>
      </c>
      <c r="AO5" s="85" t="s">
        <v>999</v>
      </c>
      <c r="AP5" s="79" t="s">
        <v>176</v>
      </c>
      <c r="AQ5" s="79">
        <v>0</v>
      </c>
      <c r="AR5" s="79">
        <v>0</v>
      </c>
      <c r="AS5" s="79"/>
      <c r="AT5" s="79"/>
      <c r="AU5" s="79"/>
      <c r="AV5" s="79"/>
      <c r="AW5" s="79"/>
      <c r="AX5" s="79"/>
      <c r="AY5" s="79"/>
      <c r="AZ5" s="79"/>
      <c r="BA5">
        <v>1</v>
      </c>
      <c r="BB5" s="78" t="str">
        <f>REPLACE(INDEX(GroupVertices[Group],MATCH(Edges24[[#This Row],[Vertex 1]],GroupVertices[Vertex],0)),1,1,"")</f>
        <v>7</v>
      </c>
      <c r="BC5" s="78" t="str">
        <f>REPLACE(INDEX(GroupVertices[Group],MATCH(Edges24[[#This Row],[Vertex 2]],GroupVertices[Vertex],0)),1,1,"")</f>
        <v>7</v>
      </c>
      <c r="BD5" s="48">
        <v>1</v>
      </c>
      <c r="BE5" s="49">
        <v>2.5641025641025643</v>
      </c>
      <c r="BF5" s="48">
        <v>0</v>
      </c>
      <c r="BG5" s="49">
        <v>0</v>
      </c>
      <c r="BH5" s="48">
        <v>0</v>
      </c>
      <c r="BI5" s="49">
        <v>0</v>
      </c>
      <c r="BJ5" s="48">
        <v>38</v>
      </c>
      <c r="BK5" s="49">
        <v>97.43589743589743</v>
      </c>
      <c r="BL5" s="48">
        <v>39</v>
      </c>
    </row>
    <row r="6" spans="1:64" ht="15">
      <c r="A6" s="64" t="s">
        <v>215</v>
      </c>
      <c r="B6" s="64" t="s">
        <v>268</v>
      </c>
      <c r="C6" s="65"/>
      <c r="D6" s="66"/>
      <c r="E6" s="67"/>
      <c r="F6" s="68"/>
      <c r="G6" s="65"/>
      <c r="H6" s="69"/>
      <c r="I6" s="70"/>
      <c r="J6" s="70"/>
      <c r="K6" s="34" t="s">
        <v>65</v>
      </c>
      <c r="L6" s="77">
        <v>13</v>
      </c>
      <c r="M6" s="77"/>
      <c r="N6" s="72"/>
      <c r="O6" s="79" t="s">
        <v>300</v>
      </c>
      <c r="P6" s="81">
        <v>43502.43313657407</v>
      </c>
      <c r="Q6" s="79" t="s">
        <v>305</v>
      </c>
      <c r="R6" s="82" t="s">
        <v>482</v>
      </c>
      <c r="S6" s="79" t="s">
        <v>595</v>
      </c>
      <c r="T6" s="79" t="s">
        <v>629</v>
      </c>
      <c r="U6" s="79"/>
      <c r="V6" s="82" t="s">
        <v>748</v>
      </c>
      <c r="W6" s="81">
        <v>43502.43313657407</v>
      </c>
      <c r="X6" s="82" t="s">
        <v>799</v>
      </c>
      <c r="Y6" s="79"/>
      <c r="Z6" s="79"/>
      <c r="AA6" s="85" t="s">
        <v>1000</v>
      </c>
      <c r="AB6" s="79"/>
      <c r="AC6" s="79" t="b">
        <v>0</v>
      </c>
      <c r="AD6" s="79">
        <v>0</v>
      </c>
      <c r="AE6" s="85" t="s">
        <v>1198</v>
      </c>
      <c r="AF6" s="79" t="b">
        <v>0</v>
      </c>
      <c r="AG6" s="79" t="s">
        <v>1200</v>
      </c>
      <c r="AH6" s="79"/>
      <c r="AI6" s="85" t="s">
        <v>1198</v>
      </c>
      <c r="AJ6" s="79" t="b">
        <v>0</v>
      </c>
      <c r="AK6" s="79">
        <v>2</v>
      </c>
      <c r="AL6" s="85" t="s">
        <v>1106</v>
      </c>
      <c r="AM6" s="79" t="s">
        <v>1203</v>
      </c>
      <c r="AN6" s="79" t="b">
        <v>0</v>
      </c>
      <c r="AO6" s="85" t="s">
        <v>1106</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2</v>
      </c>
      <c r="BE6" s="49">
        <v>11.764705882352942</v>
      </c>
      <c r="BF6" s="48">
        <v>1</v>
      </c>
      <c r="BG6" s="49">
        <v>5.882352941176471</v>
      </c>
      <c r="BH6" s="48">
        <v>0</v>
      </c>
      <c r="BI6" s="49">
        <v>0</v>
      </c>
      <c r="BJ6" s="48">
        <v>14</v>
      </c>
      <c r="BK6" s="49">
        <v>82.3529411764706</v>
      </c>
      <c r="BL6" s="48">
        <v>17</v>
      </c>
    </row>
    <row r="7" spans="1:64" ht="15">
      <c r="A7" s="64" t="s">
        <v>216</v>
      </c>
      <c r="B7" s="64" t="s">
        <v>256</v>
      </c>
      <c r="C7" s="65"/>
      <c r="D7" s="66"/>
      <c r="E7" s="67"/>
      <c r="F7" s="68"/>
      <c r="G7" s="65"/>
      <c r="H7" s="69"/>
      <c r="I7" s="70"/>
      <c r="J7" s="70"/>
      <c r="K7" s="34" t="s">
        <v>65</v>
      </c>
      <c r="L7" s="77">
        <v>14</v>
      </c>
      <c r="M7" s="77"/>
      <c r="N7" s="72"/>
      <c r="O7" s="79" t="s">
        <v>300</v>
      </c>
      <c r="P7" s="81">
        <v>43502.54056712963</v>
      </c>
      <c r="Q7" s="79" t="s">
        <v>306</v>
      </c>
      <c r="R7" s="79"/>
      <c r="S7" s="79"/>
      <c r="T7" s="79" t="s">
        <v>630</v>
      </c>
      <c r="U7" s="79"/>
      <c r="V7" s="82" t="s">
        <v>749</v>
      </c>
      <c r="W7" s="81">
        <v>43502.54056712963</v>
      </c>
      <c r="X7" s="82" t="s">
        <v>800</v>
      </c>
      <c r="Y7" s="79"/>
      <c r="Z7" s="79"/>
      <c r="AA7" s="85" t="s">
        <v>1001</v>
      </c>
      <c r="AB7" s="79"/>
      <c r="AC7" s="79" t="b">
        <v>0</v>
      </c>
      <c r="AD7" s="79">
        <v>0</v>
      </c>
      <c r="AE7" s="85" t="s">
        <v>1198</v>
      </c>
      <c r="AF7" s="79" t="b">
        <v>0</v>
      </c>
      <c r="AG7" s="79" t="s">
        <v>1201</v>
      </c>
      <c r="AH7" s="79"/>
      <c r="AI7" s="85" t="s">
        <v>1198</v>
      </c>
      <c r="AJ7" s="79" t="b">
        <v>0</v>
      </c>
      <c r="AK7" s="79">
        <v>1</v>
      </c>
      <c r="AL7" s="85" t="s">
        <v>1078</v>
      </c>
      <c r="AM7" s="79" t="s">
        <v>1204</v>
      </c>
      <c r="AN7" s="79" t="b">
        <v>0</v>
      </c>
      <c r="AO7" s="85" t="s">
        <v>1078</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v>0</v>
      </c>
      <c r="BE7" s="49">
        <v>0</v>
      </c>
      <c r="BF7" s="48">
        <v>0</v>
      </c>
      <c r="BG7" s="49">
        <v>0</v>
      </c>
      <c r="BH7" s="48">
        <v>0</v>
      </c>
      <c r="BI7" s="49">
        <v>0</v>
      </c>
      <c r="BJ7" s="48">
        <v>22</v>
      </c>
      <c r="BK7" s="49">
        <v>100</v>
      </c>
      <c r="BL7" s="48">
        <v>22</v>
      </c>
    </row>
    <row r="8" spans="1:64" ht="15">
      <c r="A8" s="64" t="s">
        <v>217</v>
      </c>
      <c r="B8" s="64" t="s">
        <v>278</v>
      </c>
      <c r="C8" s="65"/>
      <c r="D8" s="66"/>
      <c r="E8" s="67"/>
      <c r="F8" s="68"/>
      <c r="G8" s="65"/>
      <c r="H8" s="69"/>
      <c r="I8" s="70"/>
      <c r="J8" s="70"/>
      <c r="K8" s="34" t="s">
        <v>65</v>
      </c>
      <c r="L8" s="77">
        <v>15</v>
      </c>
      <c r="M8" s="77"/>
      <c r="N8" s="72"/>
      <c r="O8" s="79" t="s">
        <v>300</v>
      </c>
      <c r="P8" s="81">
        <v>43502.932962962965</v>
      </c>
      <c r="Q8" s="79" t="s">
        <v>307</v>
      </c>
      <c r="R8" s="79"/>
      <c r="S8" s="79"/>
      <c r="T8" s="79" t="s">
        <v>631</v>
      </c>
      <c r="U8" s="82" t="s">
        <v>695</v>
      </c>
      <c r="V8" s="82" t="s">
        <v>695</v>
      </c>
      <c r="W8" s="81">
        <v>43502.932962962965</v>
      </c>
      <c r="X8" s="82" t="s">
        <v>801</v>
      </c>
      <c r="Y8" s="79"/>
      <c r="Z8" s="79"/>
      <c r="AA8" s="85" t="s">
        <v>1002</v>
      </c>
      <c r="AB8" s="79"/>
      <c r="AC8" s="79" t="b">
        <v>0</v>
      </c>
      <c r="AD8" s="79">
        <v>0</v>
      </c>
      <c r="AE8" s="85" t="s">
        <v>1198</v>
      </c>
      <c r="AF8" s="79" t="b">
        <v>0</v>
      </c>
      <c r="AG8" s="79" t="s">
        <v>1200</v>
      </c>
      <c r="AH8" s="79"/>
      <c r="AI8" s="85" t="s">
        <v>1198</v>
      </c>
      <c r="AJ8" s="79" t="b">
        <v>0</v>
      </c>
      <c r="AK8" s="79">
        <v>1</v>
      </c>
      <c r="AL8" s="85" t="s">
        <v>1198</v>
      </c>
      <c r="AM8" s="79" t="s">
        <v>1206</v>
      </c>
      <c r="AN8" s="79" t="b">
        <v>0</v>
      </c>
      <c r="AO8" s="85" t="s">
        <v>1002</v>
      </c>
      <c r="AP8" s="79" t="s">
        <v>176</v>
      </c>
      <c r="AQ8" s="79">
        <v>0</v>
      </c>
      <c r="AR8" s="79">
        <v>0</v>
      </c>
      <c r="AS8" s="79"/>
      <c r="AT8" s="79"/>
      <c r="AU8" s="79"/>
      <c r="AV8" s="79"/>
      <c r="AW8" s="79"/>
      <c r="AX8" s="79"/>
      <c r="AY8" s="79"/>
      <c r="AZ8" s="79"/>
      <c r="BA8">
        <v>1</v>
      </c>
      <c r="BB8" s="78" t="str">
        <f>REPLACE(INDEX(GroupVertices[Group],MATCH(Edges24[[#This Row],[Vertex 1]],GroupVertices[Vertex],0)),1,1,"")</f>
        <v>8</v>
      </c>
      <c r="BC8" s="78" t="str">
        <f>REPLACE(INDEX(GroupVertices[Group],MATCH(Edges24[[#This Row],[Vertex 2]],GroupVertices[Vertex],0)),1,1,"")</f>
        <v>8</v>
      </c>
      <c r="BD8" s="48"/>
      <c r="BE8" s="49"/>
      <c r="BF8" s="48"/>
      <c r="BG8" s="49"/>
      <c r="BH8" s="48"/>
      <c r="BI8" s="49"/>
      <c r="BJ8" s="48"/>
      <c r="BK8" s="49"/>
      <c r="BL8" s="48"/>
    </row>
    <row r="9" spans="1:64" ht="15">
      <c r="A9" s="64" t="s">
        <v>218</v>
      </c>
      <c r="B9" s="64" t="s">
        <v>278</v>
      </c>
      <c r="C9" s="65"/>
      <c r="D9" s="66"/>
      <c r="E9" s="67"/>
      <c r="F9" s="68"/>
      <c r="G9" s="65"/>
      <c r="H9" s="69"/>
      <c r="I9" s="70"/>
      <c r="J9" s="70"/>
      <c r="K9" s="34" t="s">
        <v>65</v>
      </c>
      <c r="L9" s="77">
        <v>16</v>
      </c>
      <c r="M9" s="77"/>
      <c r="N9" s="72"/>
      <c r="O9" s="79" t="s">
        <v>300</v>
      </c>
      <c r="P9" s="81">
        <v>43502.933391203704</v>
      </c>
      <c r="Q9" s="79" t="s">
        <v>308</v>
      </c>
      <c r="R9" s="79"/>
      <c r="S9" s="79"/>
      <c r="T9" s="79"/>
      <c r="U9" s="79"/>
      <c r="V9" s="82" t="s">
        <v>750</v>
      </c>
      <c r="W9" s="81">
        <v>43502.933391203704</v>
      </c>
      <c r="X9" s="82" t="s">
        <v>802</v>
      </c>
      <c r="Y9" s="79"/>
      <c r="Z9" s="79"/>
      <c r="AA9" s="85" t="s">
        <v>1003</v>
      </c>
      <c r="AB9" s="79"/>
      <c r="AC9" s="79" t="b">
        <v>0</v>
      </c>
      <c r="AD9" s="79">
        <v>0</v>
      </c>
      <c r="AE9" s="85" t="s">
        <v>1198</v>
      </c>
      <c r="AF9" s="79" t="b">
        <v>0</v>
      </c>
      <c r="AG9" s="79" t="s">
        <v>1200</v>
      </c>
      <c r="AH9" s="79"/>
      <c r="AI9" s="85" t="s">
        <v>1198</v>
      </c>
      <c r="AJ9" s="79" t="b">
        <v>0</v>
      </c>
      <c r="AK9" s="79">
        <v>1</v>
      </c>
      <c r="AL9" s="85" t="s">
        <v>1002</v>
      </c>
      <c r="AM9" s="79" t="s">
        <v>1207</v>
      </c>
      <c r="AN9" s="79" t="b">
        <v>0</v>
      </c>
      <c r="AO9" s="85" t="s">
        <v>1002</v>
      </c>
      <c r="AP9" s="79" t="s">
        <v>176</v>
      </c>
      <c r="AQ9" s="79">
        <v>0</v>
      </c>
      <c r="AR9" s="79">
        <v>0</v>
      </c>
      <c r="AS9" s="79"/>
      <c r="AT9" s="79"/>
      <c r="AU9" s="79"/>
      <c r="AV9" s="79"/>
      <c r="AW9" s="79"/>
      <c r="AX9" s="79"/>
      <c r="AY9" s="79"/>
      <c r="AZ9" s="79"/>
      <c r="BA9">
        <v>1</v>
      </c>
      <c r="BB9" s="78" t="str">
        <f>REPLACE(INDEX(GroupVertices[Group],MATCH(Edges24[[#This Row],[Vertex 1]],GroupVertices[Vertex],0)),1,1,"")</f>
        <v>8</v>
      </c>
      <c r="BC9" s="78" t="str">
        <f>REPLACE(INDEX(GroupVertices[Group],MATCH(Edges24[[#This Row],[Vertex 2]],GroupVertices[Vertex],0)),1,1,"")</f>
        <v>8</v>
      </c>
      <c r="BD9" s="48"/>
      <c r="BE9" s="49"/>
      <c r="BF9" s="48"/>
      <c r="BG9" s="49"/>
      <c r="BH9" s="48"/>
      <c r="BI9" s="49"/>
      <c r="BJ9" s="48"/>
      <c r="BK9" s="49"/>
      <c r="BL9" s="48"/>
    </row>
    <row r="10" spans="1:64" ht="15">
      <c r="A10" s="64" t="s">
        <v>219</v>
      </c>
      <c r="B10" s="64" t="s">
        <v>281</v>
      </c>
      <c r="C10" s="65"/>
      <c r="D10" s="66"/>
      <c r="E10" s="67"/>
      <c r="F10" s="68"/>
      <c r="G10" s="65"/>
      <c r="H10" s="69"/>
      <c r="I10" s="70"/>
      <c r="J10" s="70"/>
      <c r="K10" s="34" t="s">
        <v>65</v>
      </c>
      <c r="L10" s="77">
        <v>22</v>
      </c>
      <c r="M10" s="77"/>
      <c r="N10" s="72"/>
      <c r="O10" s="79" t="s">
        <v>300</v>
      </c>
      <c r="P10" s="81">
        <v>43503.41259259259</v>
      </c>
      <c r="Q10" s="79" t="s">
        <v>309</v>
      </c>
      <c r="R10" s="79"/>
      <c r="S10" s="79"/>
      <c r="T10" s="79" t="s">
        <v>632</v>
      </c>
      <c r="U10" s="82" t="s">
        <v>696</v>
      </c>
      <c r="V10" s="82" t="s">
        <v>696</v>
      </c>
      <c r="W10" s="81">
        <v>43503.41259259259</v>
      </c>
      <c r="X10" s="82" t="s">
        <v>803</v>
      </c>
      <c r="Y10" s="79"/>
      <c r="Z10" s="79"/>
      <c r="AA10" s="85" t="s">
        <v>1004</v>
      </c>
      <c r="AB10" s="79"/>
      <c r="AC10" s="79" t="b">
        <v>0</v>
      </c>
      <c r="AD10" s="79">
        <v>1</v>
      </c>
      <c r="AE10" s="85" t="s">
        <v>1198</v>
      </c>
      <c r="AF10" s="79" t="b">
        <v>0</v>
      </c>
      <c r="AG10" s="79" t="s">
        <v>1200</v>
      </c>
      <c r="AH10" s="79"/>
      <c r="AI10" s="85" t="s">
        <v>1198</v>
      </c>
      <c r="AJ10" s="79" t="b">
        <v>0</v>
      </c>
      <c r="AK10" s="79">
        <v>1</v>
      </c>
      <c r="AL10" s="85" t="s">
        <v>1198</v>
      </c>
      <c r="AM10" s="79" t="s">
        <v>1204</v>
      </c>
      <c r="AN10" s="79" t="b">
        <v>0</v>
      </c>
      <c r="AO10" s="85" t="s">
        <v>1004</v>
      </c>
      <c r="AP10" s="79" t="s">
        <v>176</v>
      </c>
      <c r="AQ10" s="79">
        <v>0</v>
      </c>
      <c r="AR10" s="79">
        <v>0</v>
      </c>
      <c r="AS10" s="79"/>
      <c r="AT10" s="79"/>
      <c r="AU10" s="79"/>
      <c r="AV10" s="79"/>
      <c r="AW10" s="79"/>
      <c r="AX10" s="79"/>
      <c r="AY10" s="79"/>
      <c r="AZ10" s="79"/>
      <c r="BA10">
        <v>1</v>
      </c>
      <c r="BB10" s="78" t="str">
        <f>REPLACE(INDEX(GroupVertices[Group],MATCH(Edges24[[#This Row],[Vertex 1]],GroupVertices[Vertex],0)),1,1,"")</f>
        <v>11</v>
      </c>
      <c r="BC10" s="78" t="str">
        <f>REPLACE(INDEX(GroupVertices[Group],MATCH(Edges24[[#This Row],[Vertex 2]],GroupVertices[Vertex],0)),1,1,"")</f>
        <v>11</v>
      </c>
      <c r="BD10" s="48"/>
      <c r="BE10" s="49"/>
      <c r="BF10" s="48"/>
      <c r="BG10" s="49"/>
      <c r="BH10" s="48"/>
      <c r="BI10" s="49"/>
      <c r="BJ10" s="48"/>
      <c r="BK10" s="49"/>
      <c r="BL10" s="48"/>
    </row>
    <row r="11" spans="1:64" ht="15">
      <c r="A11" s="64" t="s">
        <v>220</v>
      </c>
      <c r="B11" s="64" t="s">
        <v>268</v>
      </c>
      <c r="C11" s="65"/>
      <c r="D11" s="66"/>
      <c r="E11" s="67"/>
      <c r="F11" s="68"/>
      <c r="G11" s="65"/>
      <c r="H11" s="69"/>
      <c r="I11" s="70"/>
      <c r="J11" s="70"/>
      <c r="K11" s="34" t="s">
        <v>65</v>
      </c>
      <c r="L11" s="77">
        <v>23</v>
      </c>
      <c r="M11" s="77"/>
      <c r="N11" s="72"/>
      <c r="O11" s="79" t="s">
        <v>300</v>
      </c>
      <c r="P11" s="81">
        <v>43503.566655092596</v>
      </c>
      <c r="Q11" s="79" t="s">
        <v>310</v>
      </c>
      <c r="R11" s="79"/>
      <c r="S11" s="79"/>
      <c r="T11" s="79" t="s">
        <v>633</v>
      </c>
      <c r="U11" s="79"/>
      <c r="V11" s="82" t="s">
        <v>751</v>
      </c>
      <c r="W11" s="81">
        <v>43503.566655092596</v>
      </c>
      <c r="X11" s="82" t="s">
        <v>804</v>
      </c>
      <c r="Y11" s="79"/>
      <c r="Z11" s="79"/>
      <c r="AA11" s="85" t="s">
        <v>1005</v>
      </c>
      <c r="AB11" s="79"/>
      <c r="AC11" s="79" t="b">
        <v>0</v>
      </c>
      <c r="AD11" s="79">
        <v>0</v>
      </c>
      <c r="AE11" s="85" t="s">
        <v>1198</v>
      </c>
      <c r="AF11" s="79" t="b">
        <v>0</v>
      </c>
      <c r="AG11" s="79" t="s">
        <v>1201</v>
      </c>
      <c r="AH11" s="79"/>
      <c r="AI11" s="85" t="s">
        <v>1198</v>
      </c>
      <c r="AJ11" s="79" t="b">
        <v>0</v>
      </c>
      <c r="AK11" s="79">
        <v>0</v>
      </c>
      <c r="AL11" s="85" t="s">
        <v>1198</v>
      </c>
      <c r="AM11" s="79" t="s">
        <v>1203</v>
      </c>
      <c r="AN11" s="79" t="b">
        <v>0</v>
      </c>
      <c r="AO11" s="85" t="s">
        <v>1005</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8</v>
      </c>
      <c r="BK11" s="49">
        <v>100</v>
      </c>
      <c r="BL11" s="48">
        <v>8</v>
      </c>
    </row>
    <row r="12" spans="1:64" ht="15">
      <c r="A12" s="64" t="s">
        <v>221</v>
      </c>
      <c r="B12" s="64" t="s">
        <v>268</v>
      </c>
      <c r="C12" s="65"/>
      <c r="D12" s="66"/>
      <c r="E12" s="67"/>
      <c r="F12" s="68"/>
      <c r="G12" s="65"/>
      <c r="H12" s="69"/>
      <c r="I12" s="70"/>
      <c r="J12" s="70"/>
      <c r="K12" s="34" t="s">
        <v>65</v>
      </c>
      <c r="L12" s="77">
        <v>24</v>
      </c>
      <c r="M12" s="77"/>
      <c r="N12" s="72"/>
      <c r="O12" s="79" t="s">
        <v>300</v>
      </c>
      <c r="P12" s="81">
        <v>43503.67135416667</v>
      </c>
      <c r="Q12" s="79" t="s">
        <v>311</v>
      </c>
      <c r="R12" s="79"/>
      <c r="S12" s="79"/>
      <c r="T12" s="79"/>
      <c r="U12" s="79"/>
      <c r="V12" s="82" t="s">
        <v>752</v>
      </c>
      <c r="W12" s="81">
        <v>43503.67135416667</v>
      </c>
      <c r="X12" s="82" t="s">
        <v>805</v>
      </c>
      <c r="Y12" s="79"/>
      <c r="Z12" s="79"/>
      <c r="AA12" s="85" t="s">
        <v>1006</v>
      </c>
      <c r="AB12" s="79"/>
      <c r="AC12" s="79" t="b">
        <v>0</v>
      </c>
      <c r="AD12" s="79">
        <v>0</v>
      </c>
      <c r="AE12" s="85" t="s">
        <v>1198</v>
      </c>
      <c r="AF12" s="79" t="b">
        <v>0</v>
      </c>
      <c r="AG12" s="79" t="s">
        <v>1201</v>
      </c>
      <c r="AH12" s="79"/>
      <c r="AI12" s="85" t="s">
        <v>1198</v>
      </c>
      <c r="AJ12" s="79" t="b">
        <v>0</v>
      </c>
      <c r="AK12" s="79">
        <v>1</v>
      </c>
      <c r="AL12" s="85" t="s">
        <v>1110</v>
      </c>
      <c r="AM12" s="79" t="s">
        <v>1204</v>
      </c>
      <c r="AN12" s="79" t="b">
        <v>0</v>
      </c>
      <c r="AO12" s="85" t="s">
        <v>1110</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19</v>
      </c>
      <c r="BK12" s="49">
        <v>100</v>
      </c>
      <c r="BL12" s="48">
        <v>19</v>
      </c>
    </row>
    <row r="13" spans="1:64" ht="15">
      <c r="A13" s="64" t="s">
        <v>222</v>
      </c>
      <c r="B13" s="64" t="s">
        <v>268</v>
      </c>
      <c r="C13" s="65"/>
      <c r="D13" s="66"/>
      <c r="E13" s="67"/>
      <c r="F13" s="68"/>
      <c r="G13" s="65"/>
      <c r="H13" s="69"/>
      <c r="I13" s="70"/>
      <c r="J13" s="70"/>
      <c r="K13" s="34" t="s">
        <v>65</v>
      </c>
      <c r="L13" s="77">
        <v>25</v>
      </c>
      <c r="M13" s="77"/>
      <c r="N13" s="72"/>
      <c r="O13" s="79" t="s">
        <v>300</v>
      </c>
      <c r="P13" s="81">
        <v>43503.806122685186</v>
      </c>
      <c r="Q13" s="79" t="s">
        <v>312</v>
      </c>
      <c r="R13" s="82" t="s">
        <v>483</v>
      </c>
      <c r="S13" s="79" t="s">
        <v>596</v>
      </c>
      <c r="T13" s="79" t="s">
        <v>634</v>
      </c>
      <c r="U13" s="79"/>
      <c r="V13" s="82" t="s">
        <v>753</v>
      </c>
      <c r="W13" s="81">
        <v>43503.806122685186</v>
      </c>
      <c r="X13" s="82" t="s">
        <v>806</v>
      </c>
      <c r="Y13" s="79"/>
      <c r="Z13" s="79"/>
      <c r="AA13" s="85" t="s">
        <v>1007</v>
      </c>
      <c r="AB13" s="79"/>
      <c r="AC13" s="79" t="b">
        <v>0</v>
      </c>
      <c r="AD13" s="79">
        <v>0</v>
      </c>
      <c r="AE13" s="85" t="s">
        <v>1198</v>
      </c>
      <c r="AF13" s="79" t="b">
        <v>0</v>
      </c>
      <c r="AG13" s="79" t="s">
        <v>1200</v>
      </c>
      <c r="AH13" s="79"/>
      <c r="AI13" s="85" t="s">
        <v>1198</v>
      </c>
      <c r="AJ13" s="79" t="b">
        <v>0</v>
      </c>
      <c r="AK13" s="79">
        <v>1</v>
      </c>
      <c r="AL13" s="85" t="s">
        <v>1111</v>
      </c>
      <c r="AM13" s="79" t="s">
        <v>1204</v>
      </c>
      <c r="AN13" s="79" t="b">
        <v>0</v>
      </c>
      <c r="AO13" s="85" t="s">
        <v>1111</v>
      </c>
      <c r="AP13" s="79" t="s">
        <v>176</v>
      </c>
      <c r="AQ13" s="79">
        <v>0</v>
      </c>
      <c r="AR13" s="79">
        <v>0</v>
      </c>
      <c r="AS13" s="79"/>
      <c r="AT13" s="79"/>
      <c r="AU13" s="79"/>
      <c r="AV13" s="79"/>
      <c r="AW13" s="79"/>
      <c r="AX13" s="79"/>
      <c r="AY13" s="79"/>
      <c r="AZ13" s="79"/>
      <c r="BA13">
        <v>3</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16</v>
      </c>
      <c r="BK13" s="49">
        <v>100</v>
      </c>
      <c r="BL13" s="48">
        <v>16</v>
      </c>
    </row>
    <row r="14" spans="1:64" ht="15">
      <c r="A14" s="64" t="s">
        <v>222</v>
      </c>
      <c r="B14" s="64" t="s">
        <v>268</v>
      </c>
      <c r="C14" s="65"/>
      <c r="D14" s="66"/>
      <c r="E14" s="67"/>
      <c r="F14" s="68"/>
      <c r="G14" s="65"/>
      <c r="H14" s="69"/>
      <c r="I14" s="70"/>
      <c r="J14" s="70"/>
      <c r="K14" s="34" t="s">
        <v>65</v>
      </c>
      <c r="L14" s="77">
        <v>26</v>
      </c>
      <c r="M14" s="77"/>
      <c r="N14" s="72"/>
      <c r="O14" s="79" t="s">
        <v>300</v>
      </c>
      <c r="P14" s="81">
        <v>43503.806226851855</v>
      </c>
      <c r="Q14" s="79" t="s">
        <v>305</v>
      </c>
      <c r="R14" s="82" t="s">
        <v>482</v>
      </c>
      <c r="S14" s="79" t="s">
        <v>595</v>
      </c>
      <c r="T14" s="79" t="s">
        <v>629</v>
      </c>
      <c r="U14" s="79"/>
      <c r="V14" s="82" t="s">
        <v>753</v>
      </c>
      <c r="W14" s="81">
        <v>43503.806226851855</v>
      </c>
      <c r="X14" s="82" t="s">
        <v>807</v>
      </c>
      <c r="Y14" s="79"/>
      <c r="Z14" s="79"/>
      <c r="AA14" s="85" t="s">
        <v>1008</v>
      </c>
      <c r="AB14" s="79"/>
      <c r="AC14" s="79" t="b">
        <v>0</v>
      </c>
      <c r="AD14" s="79">
        <v>0</v>
      </c>
      <c r="AE14" s="85" t="s">
        <v>1198</v>
      </c>
      <c r="AF14" s="79" t="b">
        <v>0</v>
      </c>
      <c r="AG14" s="79" t="s">
        <v>1200</v>
      </c>
      <c r="AH14" s="79"/>
      <c r="AI14" s="85" t="s">
        <v>1198</v>
      </c>
      <c r="AJ14" s="79" t="b">
        <v>0</v>
      </c>
      <c r="AK14" s="79">
        <v>2</v>
      </c>
      <c r="AL14" s="85" t="s">
        <v>1106</v>
      </c>
      <c r="AM14" s="79" t="s">
        <v>1204</v>
      </c>
      <c r="AN14" s="79" t="b">
        <v>0</v>
      </c>
      <c r="AO14" s="85" t="s">
        <v>1106</v>
      </c>
      <c r="AP14" s="79" t="s">
        <v>176</v>
      </c>
      <c r="AQ14" s="79">
        <v>0</v>
      </c>
      <c r="AR14" s="79">
        <v>0</v>
      </c>
      <c r="AS14" s="79"/>
      <c r="AT14" s="79"/>
      <c r="AU14" s="79"/>
      <c r="AV14" s="79"/>
      <c r="AW14" s="79"/>
      <c r="AX14" s="79"/>
      <c r="AY14" s="79"/>
      <c r="AZ14" s="79"/>
      <c r="BA14">
        <v>3</v>
      </c>
      <c r="BB14" s="78" t="str">
        <f>REPLACE(INDEX(GroupVertices[Group],MATCH(Edges24[[#This Row],[Vertex 1]],GroupVertices[Vertex],0)),1,1,"")</f>
        <v>1</v>
      </c>
      <c r="BC14" s="78" t="str">
        <f>REPLACE(INDEX(GroupVertices[Group],MATCH(Edges24[[#This Row],[Vertex 2]],GroupVertices[Vertex],0)),1,1,"")</f>
        <v>1</v>
      </c>
      <c r="BD14" s="48">
        <v>2</v>
      </c>
      <c r="BE14" s="49">
        <v>11.764705882352942</v>
      </c>
      <c r="BF14" s="48">
        <v>1</v>
      </c>
      <c r="BG14" s="49">
        <v>5.882352941176471</v>
      </c>
      <c r="BH14" s="48">
        <v>0</v>
      </c>
      <c r="BI14" s="49">
        <v>0</v>
      </c>
      <c r="BJ14" s="48">
        <v>14</v>
      </c>
      <c r="BK14" s="49">
        <v>82.3529411764706</v>
      </c>
      <c r="BL14" s="48">
        <v>17</v>
      </c>
    </row>
    <row r="15" spans="1:64" ht="15">
      <c r="A15" s="64" t="s">
        <v>222</v>
      </c>
      <c r="B15" s="64" t="s">
        <v>268</v>
      </c>
      <c r="C15" s="65"/>
      <c r="D15" s="66"/>
      <c r="E15" s="67"/>
      <c r="F15" s="68"/>
      <c r="G15" s="65"/>
      <c r="H15" s="69"/>
      <c r="I15" s="70"/>
      <c r="J15" s="70"/>
      <c r="K15" s="34" t="s">
        <v>65</v>
      </c>
      <c r="L15" s="77">
        <v>27</v>
      </c>
      <c r="M15" s="77"/>
      <c r="N15" s="72"/>
      <c r="O15" s="79" t="s">
        <v>300</v>
      </c>
      <c r="P15" s="81">
        <v>43503.80630787037</v>
      </c>
      <c r="Q15" s="79" t="s">
        <v>313</v>
      </c>
      <c r="R15" s="82" t="s">
        <v>484</v>
      </c>
      <c r="S15" s="79" t="s">
        <v>597</v>
      </c>
      <c r="T15" s="79"/>
      <c r="U15" s="79"/>
      <c r="V15" s="82" t="s">
        <v>753</v>
      </c>
      <c r="W15" s="81">
        <v>43503.80630787037</v>
      </c>
      <c r="X15" s="82" t="s">
        <v>808</v>
      </c>
      <c r="Y15" s="79"/>
      <c r="Z15" s="79"/>
      <c r="AA15" s="85" t="s">
        <v>1009</v>
      </c>
      <c r="AB15" s="79"/>
      <c r="AC15" s="79" t="b">
        <v>0</v>
      </c>
      <c r="AD15" s="79">
        <v>0</v>
      </c>
      <c r="AE15" s="85" t="s">
        <v>1198</v>
      </c>
      <c r="AF15" s="79" t="b">
        <v>0</v>
      </c>
      <c r="AG15" s="79" t="s">
        <v>1200</v>
      </c>
      <c r="AH15" s="79"/>
      <c r="AI15" s="85" t="s">
        <v>1198</v>
      </c>
      <c r="AJ15" s="79" t="b">
        <v>0</v>
      </c>
      <c r="AK15" s="79">
        <v>1</v>
      </c>
      <c r="AL15" s="85" t="s">
        <v>1105</v>
      </c>
      <c r="AM15" s="79" t="s">
        <v>1204</v>
      </c>
      <c r="AN15" s="79" t="b">
        <v>0</v>
      </c>
      <c r="AO15" s="85" t="s">
        <v>1105</v>
      </c>
      <c r="AP15" s="79" t="s">
        <v>176</v>
      </c>
      <c r="AQ15" s="79">
        <v>0</v>
      </c>
      <c r="AR15" s="79">
        <v>0</v>
      </c>
      <c r="AS15" s="79"/>
      <c r="AT15" s="79"/>
      <c r="AU15" s="79"/>
      <c r="AV15" s="79"/>
      <c r="AW15" s="79"/>
      <c r="AX15" s="79"/>
      <c r="AY15" s="79"/>
      <c r="AZ15" s="79"/>
      <c r="BA15">
        <v>3</v>
      </c>
      <c r="BB15" s="78" t="str">
        <f>REPLACE(INDEX(GroupVertices[Group],MATCH(Edges24[[#This Row],[Vertex 1]],GroupVertices[Vertex],0)),1,1,"")</f>
        <v>1</v>
      </c>
      <c r="BC15" s="78" t="str">
        <f>REPLACE(INDEX(GroupVertices[Group],MATCH(Edges24[[#This Row],[Vertex 2]],GroupVertices[Vertex],0)),1,1,"")</f>
        <v>1</v>
      </c>
      <c r="BD15" s="48">
        <v>1</v>
      </c>
      <c r="BE15" s="49">
        <v>5.555555555555555</v>
      </c>
      <c r="BF15" s="48">
        <v>0</v>
      </c>
      <c r="BG15" s="49">
        <v>0</v>
      </c>
      <c r="BH15" s="48">
        <v>0</v>
      </c>
      <c r="BI15" s="49">
        <v>0</v>
      </c>
      <c r="BJ15" s="48">
        <v>17</v>
      </c>
      <c r="BK15" s="49">
        <v>94.44444444444444</v>
      </c>
      <c r="BL15" s="48">
        <v>18</v>
      </c>
    </row>
    <row r="16" spans="1:64" ht="15">
      <c r="A16" s="64" t="s">
        <v>223</v>
      </c>
      <c r="B16" s="64" t="s">
        <v>277</v>
      </c>
      <c r="C16" s="65"/>
      <c r="D16" s="66"/>
      <c r="E16" s="67"/>
      <c r="F16" s="68"/>
      <c r="G16" s="65"/>
      <c r="H16" s="69"/>
      <c r="I16" s="70"/>
      <c r="J16" s="70"/>
      <c r="K16" s="34" t="s">
        <v>65</v>
      </c>
      <c r="L16" s="77">
        <v>28</v>
      </c>
      <c r="M16" s="77"/>
      <c r="N16" s="72"/>
      <c r="O16" s="79" t="s">
        <v>300</v>
      </c>
      <c r="P16" s="81">
        <v>43495.54751157408</v>
      </c>
      <c r="Q16" s="79" t="s">
        <v>314</v>
      </c>
      <c r="R16" s="82" t="s">
        <v>481</v>
      </c>
      <c r="S16" s="79" t="s">
        <v>594</v>
      </c>
      <c r="T16" s="79" t="s">
        <v>628</v>
      </c>
      <c r="U16" s="79"/>
      <c r="V16" s="82" t="s">
        <v>754</v>
      </c>
      <c r="W16" s="81">
        <v>43495.54751157408</v>
      </c>
      <c r="X16" s="82" t="s">
        <v>809</v>
      </c>
      <c r="Y16" s="79"/>
      <c r="Z16" s="79"/>
      <c r="AA16" s="85" t="s">
        <v>1010</v>
      </c>
      <c r="AB16" s="79"/>
      <c r="AC16" s="79" t="b">
        <v>0</v>
      </c>
      <c r="AD16" s="79">
        <v>0</v>
      </c>
      <c r="AE16" s="85" t="s">
        <v>1198</v>
      </c>
      <c r="AF16" s="79" t="b">
        <v>0</v>
      </c>
      <c r="AG16" s="79" t="s">
        <v>1200</v>
      </c>
      <c r="AH16" s="79"/>
      <c r="AI16" s="85" t="s">
        <v>1198</v>
      </c>
      <c r="AJ16" s="79" t="b">
        <v>0</v>
      </c>
      <c r="AK16" s="79">
        <v>1</v>
      </c>
      <c r="AL16" s="85" t="s">
        <v>1198</v>
      </c>
      <c r="AM16" s="79" t="s">
        <v>1204</v>
      </c>
      <c r="AN16" s="79" t="b">
        <v>0</v>
      </c>
      <c r="AO16" s="85" t="s">
        <v>1010</v>
      </c>
      <c r="AP16" s="79" t="s">
        <v>1220</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v>1</v>
      </c>
      <c r="BE16" s="49">
        <v>2.5</v>
      </c>
      <c r="BF16" s="48">
        <v>0</v>
      </c>
      <c r="BG16" s="49">
        <v>0</v>
      </c>
      <c r="BH16" s="48">
        <v>0</v>
      </c>
      <c r="BI16" s="49">
        <v>0</v>
      </c>
      <c r="BJ16" s="48">
        <v>39</v>
      </c>
      <c r="BK16" s="49">
        <v>97.5</v>
      </c>
      <c r="BL16" s="48">
        <v>40</v>
      </c>
    </row>
    <row r="17" spans="1:64" ht="15">
      <c r="A17" s="64" t="s">
        <v>223</v>
      </c>
      <c r="B17" s="64" t="s">
        <v>282</v>
      </c>
      <c r="C17" s="65"/>
      <c r="D17" s="66"/>
      <c r="E17" s="67"/>
      <c r="F17" s="68"/>
      <c r="G17" s="65"/>
      <c r="H17" s="69"/>
      <c r="I17" s="70"/>
      <c r="J17" s="70"/>
      <c r="K17" s="34" t="s">
        <v>65</v>
      </c>
      <c r="L17" s="77">
        <v>29</v>
      </c>
      <c r="M17" s="77"/>
      <c r="N17" s="72"/>
      <c r="O17" s="79" t="s">
        <v>300</v>
      </c>
      <c r="P17" s="81">
        <v>43504.79871527778</v>
      </c>
      <c r="Q17" s="79" t="s">
        <v>315</v>
      </c>
      <c r="R17" s="82" t="s">
        <v>481</v>
      </c>
      <c r="S17" s="79" t="s">
        <v>594</v>
      </c>
      <c r="T17" s="79" t="s">
        <v>635</v>
      </c>
      <c r="U17" s="82" t="s">
        <v>697</v>
      </c>
      <c r="V17" s="82" t="s">
        <v>697</v>
      </c>
      <c r="W17" s="81">
        <v>43504.79871527778</v>
      </c>
      <c r="X17" s="82" t="s">
        <v>810</v>
      </c>
      <c r="Y17" s="79"/>
      <c r="Z17" s="79"/>
      <c r="AA17" s="85" t="s">
        <v>1011</v>
      </c>
      <c r="AB17" s="79"/>
      <c r="AC17" s="79" t="b">
        <v>0</v>
      </c>
      <c r="AD17" s="79">
        <v>0</v>
      </c>
      <c r="AE17" s="85" t="s">
        <v>1198</v>
      </c>
      <c r="AF17" s="79" t="b">
        <v>0</v>
      </c>
      <c r="AG17" s="79" t="s">
        <v>1200</v>
      </c>
      <c r="AH17" s="79"/>
      <c r="AI17" s="85" t="s">
        <v>1198</v>
      </c>
      <c r="AJ17" s="79" t="b">
        <v>0</v>
      </c>
      <c r="AK17" s="79">
        <v>0</v>
      </c>
      <c r="AL17" s="85" t="s">
        <v>1198</v>
      </c>
      <c r="AM17" s="79" t="s">
        <v>1204</v>
      </c>
      <c r="AN17" s="79" t="b">
        <v>0</v>
      </c>
      <c r="AO17" s="85" t="s">
        <v>1011</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v>0</v>
      </c>
      <c r="BE17" s="49">
        <v>0</v>
      </c>
      <c r="BF17" s="48">
        <v>0</v>
      </c>
      <c r="BG17" s="49">
        <v>0</v>
      </c>
      <c r="BH17" s="48">
        <v>0</v>
      </c>
      <c r="BI17" s="49">
        <v>0</v>
      </c>
      <c r="BJ17" s="48">
        <v>10</v>
      </c>
      <c r="BK17" s="49">
        <v>100</v>
      </c>
      <c r="BL17" s="48">
        <v>10</v>
      </c>
    </row>
    <row r="18" spans="1:64" ht="15">
      <c r="A18" s="64" t="s">
        <v>224</v>
      </c>
      <c r="B18" s="64" t="s">
        <v>269</v>
      </c>
      <c r="C18" s="65"/>
      <c r="D18" s="66"/>
      <c r="E18" s="67"/>
      <c r="F18" s="68"/>
      <c r="G18" s="65"/>
      <c r="H18" s="69"/>
      <c r="I18" s="70"/>
      <c r="J18" s="70"/>
      <c r="K18" s="34" t="s">
        <v>65</v>
      </c>
      <c r="L18" s="77">
        <v>30</v>
      </c>
      <c r="M18" s="77"/>
      <c r="N18" s="72"/>
      <c r="O18" s="79" t="s">
        <v>300</v>
      </c>
      <c r="P18" s="81">
        <v>43505.8846875</v>
      </c>
      <c r="Q18" s="79" t="s">
        <v>316</v>
      </c>
      <c r="R18" s="79"/>
      <c r="S18" s="79"/>
      <c r="T18" s="79"/>
      <c r="U18" s="79"/>
      <c r="V18" s="82" t="s">
        <v>755</v>
      </c>
      <c r="W18" s="81">
        <v>43505.8846875</v>
      </c>
      <c r="X18" s="82" t="s">
        <v>811</v>
      </c>
      <c r="Y18" s="79"/>
      <c r="Z18" s="79"/>
      <c r="AA18" s="85" t="s">
        <v>1012</v>
      </c>
      <c r="AB18" s="79"/>
      <c r="AC18" s="79" t="b">
        <v>0</v>
      </c>
      <c r="AD18" s="79">
        <v>0</v>
      </c>
      <c r="AE18" s="85" t="s">
        <v>1198</v>
      </c>
      <c r="AF18" s="79" t="b">
        <v>0</v>
      </c>
      <c r="AG18" s="79" t="s">
        <v>1200</v>
      </c>
      <c r="AH18" s="79"/>
      <c r="AI18" s="85" t="s">
        <v>1198</v>
      </c>
      <c r="AJ18" s="79" t="b">
        <v>0</v>
      </c>
      <c r="AK18" s="79">
        <v>1</v>
      </c>
      <c r="AL18" s="85" t="s">
        <v>1152</v>
      </c>
      <c r="AM18" s="79" t="s">
        <v>1208</v>
      </c>
      <c r="AN18" s="79" t="b">
        <v>0</v>
      </c>
      <c r="AO18" s="85" t="s">
        <v>1152</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v>3</v>
      </c>
      <c r="BE18" s="49">
        <v>16.666666666666668</v>
      </c>
      <c r="BF18" s="48">
        <v>0</v>
      </c>
      <c r="BG18" s="49">
        <v>0</v>
      </c>
      <c r="BH18" s="48">
        <v>0</v>
      </c>
      <c r="BI18" s="49">
        <v>0</v>
      </c>
      <c r="BJ18" s="48">
        <v>15</v>
      </c>
      <c r="BK18" s="49">
        <v>83.33333333333333</v>
      </c>
      <c r="BL18" s="48">
        <v>18</v>
      </c>
    </row>
    <row r="19" spans="1:64" ht="15">
      <c r="A19" s="64" t="s">
        <v>225</v>
      </c>
      <c r="B19" s="64" t="s">
        <v>268</v>
      </c>
      <c r="C19" s="65"/>
      <c r="D19" s="66"/>
      <c r="E19" s="67"/>
      <c r="F19" s="68"/>
      <c r="G19" s="65"/>
      <c r="H19" s="69"/>
      <c r="I19" s="70"/>
      <c r="J19" s="70"/>
      <c r="K19" s="34" t="s">
        <v>65</v>
      </c>
      <c r="L19" s="77">
        <v>31</v>
      </c>
      <c r="M19" s="77"/>
      <c r="N19" s="72"/>
      <c r="O19" s="79" t="s">
        <v>300</v>
      </c>
      <c r="P19" s="81">
        <v>43506.72482638889</v>
      </c>
      <c r="Q19" s="79" t="s">
        <v>317</v>
      </c>
      <c r="R19" s="82" t="s">
        <v>485</v>
      </c>
      <c r="S19" s="79" t="s">
        <v>596</v>
      </c>
      <c r="T19" s="79" t="s">
        <v>636</v>
      </c>
      <c r="U19" s="79"/>
      <c r="V19" s="82" t="s">
        <v>756</v>
      </c>
      <c r="W19" s="81">
        <v>43506.72482638889</v>
      </c>
      <c r="X19" s="82" t="s">
        <v>812</v>
      </c>
      <c r="Y19" s="79"/>
      <c r="Z19" s="79"/>
      <c r="AA19" s="85" t="s">
        <v>1013</v>
      </c>
      <c r="AB19" s="79"/>
      <c r="AC19" s="79" t="b">
        <v>0</v>
      </c>
      <c r="AD19" s="79">
        <v>0</v>
      </c>
      <c r="AE19" s="85" t="s">
        <v>1198</v>
      </c>
      <c r="AF19" s="79" t="b">
        <v>0</v>
      </c>
      <c r="AG19" s="79" t="s">
        <v>1200</v>
      </c>
      <c r="AH19" s="79"/>
      <c r="AI19" s="85" t="s">
        <v>1198</v>
      </c>
      <c r="AJ19" s="79" t="b">
        <v>0</v>
      </c>
      <c r="AK19" s="79">
        <v>1</v>
      </c>
      <c r="AL19" s="85" t="s">
        <v>1112</v>
      </c>
      <c r="AM19" s="79" t="s">
        <v>1206</v>
      </c>
      <c r="AN19" s="79" t="b">
        <v>0</v>
      </c>
      <c r="AO19" s="85" t="s">
        <v>1112</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1</v>
      </c>
      <c r="BE19" s="49">
        <v>6.25</v>
      </c>
      <c r="BF19" s="48">
        <v>0</v>
      </c>
      <c r="BG19" s="49">
        <v>0</v>
      </c>
      <c r="BH19" s="48">
        <v>0</v>
      </c>
      <c r="BI19" s="49">
        <v>0</v>
      </c>
      <c r="BJ19" s="48">
        <v>15</v>
      </c>
      <c r="BK19" s="49">
        <v>93.75</v>
      </c>
      <c r="BL19" s="48">
        <v>16</v>
      </c>
    </row>
    <row r="20" spans="1:64" ht="15">
      <c r="A20" s="64" t="s">
        <v>226</v>
      </c>
      <c r="B20" s="64" t="s">
        <v>268</v>
      </c>
      <c r="C20" s="65"/>
      <c r="D20" s="66"/>
      <c r="E20" s="67"/>
      <c r="F20" s="68"/>
      <c r="G20" s="65"/>
      <c r="H20" s="69"/>
      <c r="I20" s="70"/>
      <c r="J20" s="70"/>
      <c r="K20" s="34" t="s">
        <v>65</v>
      </c>
      <c r="L20" s="77">
        <v>32</v>
      </c>
      <c r="M20" s="77"/>
      <c r="N20" s="72"/>
      <c r="O20" s="79" t="s">
        <v>300</v>
      </c>
      <c r="P20" s="81">
        <v>43508.47321759259</v>
      </c>
      <c r="Q20" s="79" t="s">
        <v>305</v>
      </c>
      <c r="R20" s="82" t="s">
        <v>482</v>
      </c>
      <c r="S20" s="79" t="s">
        <v>595</v>
      </c>
      <c r="T20" s="79" t="s">
        <v>629</v>
      </c>
      <c r="U20" s="79"/>
      <c r="V20" s="82" t="s">
        <v>757</v>
      </c>
      <c r="W20" s="81">
        <v>43508.47321759259</v>
      </c>
      <c r="X20" s="82" t="s">
        <v>813</v>
      </c>
      <c r="Y20" s="79"/>
      <c r="Z20" s="79"/>
      <c r="AA20" s="85" t="s">
        <v>1014</v>
      </c>
      <c r="AB20" s="79"/>
      <c r="AC20" s="79" t="b">
        <v>0</v>
      </c>
      <c r="AD20" s="79">
        <v>0</v>
      </c>
      <c r="AE20" s="85" t="s">
        <v>1198</v>
      </c>
      <c r="AF20" s="79" t="b">
        <v>0</v>
      </c>
      <c r="AG20" s="79" t="s">
        <v>1200</v>
      </c>
      <c r="AH20" s="79"/>
      <c r="AI20" s="85" t="s">
        <v>1198</v>
      </c>
      <c r="AJ20" s="79" t="b">
        <v>0</v>
      </c>
      <c r="AK20" s="79">
        <v>3</v>
      </c>
      <c r="AL20" s="85" t="s">
        <v>1106</v>
      </c>
      <c r="AM20" s="79" t="s">
        <v>1206</v>
      </c>
      <c r="AN20" s="79" t="b">
        <v>0</v>
      </c>
      <c r="AO20" s="85" t="s">
        <v>1106</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2</v>
      </c>
      <c r="BE20" s="49">
        <v>11.764705882352942</v>
      </c>
      <c r="BF20" s="48">
        <v>1</v>
      </c>
      <c r="BG20" s="49">
        <v>5.882352941176471</v>
      </c>
      <c r="BH20" s="48">
        <v>0</v>
      </c>
      <c r="BI20" s="49">
        <v>0</v>
      </c>
      <c r="BJ20" s="48">
        <v>14</v>
      </c>
      <c r="BK20" s="49">
        <v>82.3529411764706</v>
      </c>
      <c r="BL20" s="48">
        <v>17</v>
      </c>
    </row>
    <row r="21" spans="1:64" ht="15">
      <c r="A21" s="64" t="s">
        <v>227</v>
      </c>
      <c r="B21" s="64" t="s">
        <v>268</v>
      </c>
      <c r="C21" s="65"/>
      <c r="D21" s="66"/>
      <c r="E21" s="67"/>
      <c r="F21" s="68"/>
      <c r="G21" s="65"/>
      <c r="H21" s="69"/>
      <c r="I21" s="70"/>
      <c r="J21" s="70"/>
      <c r="K21" s="34" t="s">
        <v>65</v>
      </c>
      <c r="L21" s="77">
        <v>33</v>
      </c>
      <c r="M21" s="77"/>
      <c r="N21" s="72"/>
      <c r="O21" s="79" t="s">
        <v>301</v>
      </c>
      <c r="P21" s="81">
        <v>43508.66587962963</v>
      </c>
      <c r="Q21" s="79" t="s">
        <v>318</v>
      </c>
      <c r="R21" s="79"/>
      <c r="S21" s="79"/>
      <c r="T21" s="79" t="s">
        <v>637</v>
      </c>
      <c r="U21" s="79"/>
      <c r="V21" s="82" t="s">
        <v>758</v>
      </c>
      <c r="W21" s="81">
        <v>43508.66587962963</v>
      </c>
      <c r="X21" s="82" t="s">
        <v>814</v>
      </c>
      <c r="Y21" s="79"/>
      <c r="Z21" s="79"/>
      <c r="AA21" s="85" t="s">
        <v>1015</v>
      </c>
      <c r="AB21" s="79"/>
      <c r="AC21" s="79" t="b">
        <v>0</v>
      </c>
      <c r="AD21" s="79">
        <v>0</v>
      </c>
      <c r="AE21" s="85" t="s">
        <v>1199</v>
      </c>
      <c r="AF21" s="79" t="b">
        <v>0</v>
      </c>
      <c r="AG21" s="79" t="s">
        <v>1200</v>
      </c>
      <c r="AH21" s="79"/>
      <c r="AI21" s="85" t="s">
        <v>1198</v>
      </c>
      <c r="AJ21" s="79" t="b">
        <v>0</v>
      </c>
      <c r="AK21" s="79">
        <v>0</v>
      </c>
      <c r="AL21" s="85" t="s">
        <v>1198</v>
      </c>
      <c r="AM21" s="79" t="s">
        <v>1206</v>
      </c>
      <c r="AN21" s="79" t="b">
        <v>0</v>
      </c>
      <c r="AO21" s="85" t="s">
        <v>1015</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1</v>
      </c>
      <c r="BE21" s="49">
        <v>4.545454545454546</v>
      </c>
      <c r="BF21" s="48">
        <v>0</v>
      </c>
      <c r="BG21" s="49">
        <v>0</v>
      </c>
      <c r="BH21" s="48">
        <v>0</v>
      </c>
      <c r="BI21" s="49">
        <v>0</v>
      </c>
      <c r="BJ21" s="48">
        <v>21</v>
      </c>
      <c r="BK21" s="49">
        <v>95.45454545454545</v>
      </c>
      <c r="BL21" s="48">
        <v>22</v>
      </c>
    </row>
    <row r="22" spans="1:64" ht="15">
      <c r="A22" s="64" t="s">
        <v>228</v>
      </c>
      <c r="B22" s="64" t="s">
        <v>283</v>
      </c>
      <c r="C22" s="65"/>
      <c r="D22" s="66"/>
      <c r="E22" s="67"/>
      <c r="F22" s="68"/>
      <c r="G22" s="65"/>
      <c r="H22" s="69"/>
      <c r="I22" s="70"/>
      <c r="J22" s="70"/>
      <c r="K22" s="34" t="s">
        <v>65</v>
      </c>
      <c r="L22" s="77">
        <v>34</v>
      </c>
      <c r="M22" s="77"/>
      <c r="N22" s="72"/>
      <c r="O22" s="79" t="s">
        <v>300</v>
      </c>
      <c r="P22" s="81">
        <v>43507.731828703705</v>
      </c>
      <c r="Q22" s="79" t="s">
        <v>319</v>
      </c>
      <c r="R22" s="82" t="s">
        <v>486</v>
      </c>
      <c r="S22" s="79" t="s">
        <v>598</v>
      </c>
      <c r="T22" s="79" t="s">
        <v>638</v>
      </c>
      <c r="U22" s="79"/>
      <c r="V22" s="82" t="s">
        <v>759</v>
      </c>
      <c r="W22" s="81">
        <v>43507.731828703705</v>
      </c>
      <c r="X22" s="82" t="s">
        <v>815</v>
      </c>
      <c r="Y22" s="79"/>
      <c r="Z22" s="79"/>
      <c r="AA22" s="85" t="s">
        <v>1016</v>
      </c>
      <c r="AB22" s="79"/>
      <c r="AC22" s="79" t="b">
        <v>0</v>
      </c>
      <c r="AD22" s="79">
        <v>0</v>
      </c>
      <c r="AE22" s="85" t="s">
        <v>1198</v>
      </c>
      <c r="AF22" s="79" t="b">
        <v>0</v>
      </c>
      <c r="AG22" s="79" t="s">
        <v>1200</v>
      </c>
      <c r="AH22" s="79"/>
      <c r="AI22" s="85" t="s">
        <v>1198</v>
      </c>
      <c r="AJ22" s="79" t="b">
        <v>0</v>
      </c>
      <c r="AK22" s="79">
        <v>0</v>
      </c>
      <c r="AL22" s="85" t="s">
        <v>1198</v>
      </c>
      <c r="AM22" s="79" t="s">
        <v>1209</v>
      </c>
      <c r="AN22" s="79" t="b">
        <v>0</v>
      </c>
      <c r="AO22" s="85" t="s">
        <v>1016</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2</v>
      </c>
      <c r="BE22" s="49">
        <v>9.523809523809524</v>
      </c>
      <c r="BF22" s="48">
        <v>0</v>
      </c>
      <c r="BG22" s="49">
        <v>0</v>
      </c>
      <c r="BH22" s="48">
        <v>0</v>
      </c>
      <c r="BI22" s="49">
        <v>0</v>
      </c>
      <c r="BJ22" s="48">
        <v>19</v>
      </c>
      <c r="BK22" s="49">
        <v>90.47619047619048</v>
      </c>
      <c r="BL22" s="48">
        <v>21</v>
      </c>
    </row>
    <row r="23" spans="1:64" ht="15">
      <c r="A23" s="64" t="s">
        <v>228</v>
      </c>
      <c r="B23" s="64" t="s">
        <v>228</v>
      </c>
      <c r="C23" s="65"/>
      <c r="D23" s="66"/>
      <c r="E23" s="67"/>
      <c r="F23" s="68"/>
      <c r="G23" s="65"/>
      <c r="H23" s="69"/>
      <c r="I23" s="70"/>
      <c r="J23" s="70"/>
      <c r="K23" s="34" t="s">
        <v>65</v>
      </c>
      <c r="L23" s="77">
        <v>35</v>
      </c>
      <c r="M23" s="77"/>
      <c r="N23" s="72"/>
      <c r="O23" s="79" t="s">
        <v>176</v>
      </c>
      <c r="P23" s="81">
        <v>43508.72079861111</v>
      </c>
      <c r="Q23" s="79" t="s">
        <v>320</v>
      </c>
      <c r="R23" s="82" t="s">
        <v>487</v>
      </c>
      <c r="S23" s="79" t="s">
        <v>598</v>
      </c>
      <c r="T23" s="79" t="s">
        <v>639</v>
      </c>
      <c r="U23" s="79"/>
      <c r="V23" s="82" t="s">
        <v>759</v>
      </c>
      <c r="W23" s="81">
        <v>43508.72079861111</v>
      </c>
      <c r="X23" s="82" t="s">
        <v>816</v>
      </c>
      <c r="Y23" s="79"/>
      <c r="Z23" s="79"/>
      <c r="AA23" s="85" t="s">
        <v>1017</v>
      </c>
      <c r="AB23" s="79"/>
      <c r="AC23" s="79" t="b">
        <v>0</v>
      </c>
      <c r="AD23" s="79">
        <v>1</v>
      </c>
      <c r="AE23" s="85" t="s">
        <v>1198</v>
      </c>
      <c r="AF23" s="79" t="b">
        <v>0</v>
      </c>
      <c r="AG23" s="79" t="s">
        <v>1200</v>
      </c>
      <c r="AH23" s="79"/>
      <c r="AI23" s="85" t="s">
        <v>1198</v>
      </c>
      <c r="AJ23" s="79" t="b">
        <v>0</v>
      </c>
      <c r="AK23" s="79">
        <v>1</v>
      </c>
      <c r="AL23" s="85" t="s">
        <v>1198</v>
      </c>
      <c r="AM23" s="79" t="s">
        <v>1209</v>
      </c>
      <c r="AN23" s="79" t="b">
        <v>0</v>
      </c>
      <c r="AO23" s="85" t="s">
        <v>1017</v>
      </c>
      <c r="AP23" s="79" t="s">
        <v>176</v>
      </c>
      <c r="AQ23" s="79">
        <v>0</v>
      </c>
      <c r="AR23" s="79">
        <v>0</v>
      </c>
      <c r="AS23" s="79"/>
      <c r="AT23" s="79"/>
      <c r="AU23" s="79"/>
      <c r="AV23" s="79"/>
      <c r="AW23" s="79"/>
      <c r="AX23" s="79"/>
      <c r="AY23" s="79"/>
      <c r="AZ23" s="79"/>
      <c r="BA23">
        <v>1</v>
      </c>
      <c r="BB23" s="78" t="str">
        <f>REPLACE(INDEX(GroupVertices[Group],MATCH(Edges24[[#This Row],[Vertex 1]],GroupVertices[Vertex],0)),1,1,"")</f>
        <v>5</v>
      </c>
      <c r="BC23" s="78" t="str">
        <f>REPLACE(INDEX(GroupVertices[Group],MATCH(Edges24[[#This Row],[Vertex 2]],GroupVertices[Vertex],0)),1,1,"")</f>
        <v>5</v>
      </c>
      <c r="BD23" s="48">
        <v>1</v>
      </c>
      <c r="BE23" s="49">
        <v>6.25</v>
      </c>
      <c r="BF23" s="48">
        <v>0</v>
      </c>
      <c r="BG23" s="49">
        <v>0</v>
      </c>
      <c r="BH23" s="48">
        <v>0</v>
      </c>
      <c r="BI23" s="49">
        <v>0</v>
      </c>
      <c r="BJ23" s="48">
        <v>15</v>
      </c>
      <c r="BK23" s="49">
        <v>93.75</v>
      </c>
      <c r="BL23" s="48">
        <v>16</v>
      </c>
    </row>
    <row r="24" spans="1:64" ht="15">
      <c r="A24" s="64" t="s">
        <v>229</v>
      </c>
      <c r="B24" s="64" t="s">
        <v>228</v>
      </c>
      <c r="C24" s="65"/>
      <c r="D24" s="66"/>
      <c r="E24" s="67"/>
      <c r="F24" s="68"/>
      <c r="G24" s="65"/>
      <c r="H24" s="69"/>
      <c r="I24" s="70"/>
      <c r="J24" s="70"/>
      <c r="K24" s="34" t="s">
        <v>65</v>
      </c>
      <c r="L24" s="77">
        <v>36</v>
      </c>
      <c r="M24" s="77"/>
      <c r="N24" s="72"/>
      <c r="O24" s="79" t="s">
        <v>300</v>
      </c>
      <c r="P24" s="81">
        <v>43508.72615740741</v>
      </c>
      <c r="Q24" s="79" t="s">
        <v>321</v>
      </c>
      <c r="R24" s="82" t="s">
        <v>487</v>
      </c>
      <c r="S24" s="79" t="s">
        <v>598</v>
      </c>
      <c r="T24" s="79" t="s">
        <v>639</v>
      </c>
      <c r="U24" s="79"/>
      <c r="V24" s="82" t="s">
        <v>760</v>
      </c>
      <c r="W24" s="81">
        <v>43508.72615740741</v>
      </c>
      <c r="X24" s="82" t="s">
        <v>817</v>
      </c>
      <c r="Y24" s="79"/>
      <c r="Z24" s="79"/>
      <c r="AA24" s="85" t="s">
        <v>1018</v>
      </c>
      <c r="AB24" s="79"/>
      <c r="AC24" s="79" t="b">
        <v>0</v>
      </c>
      <c r="AD24" s="79">
        <v>0</v>
      </c>
      <c r="AE24" s="85" t="s">
        <v>1198</v>
      </c>
      <c r="AF24" s="79" t="b">
        <v>0</v>
      </c>
      <c r="AG24" s="79" t="s">
        <v>1200</v>
      </c>
      <c r="AH24" s="79"/>
      <c r="AI24" s="85" t="s">
        <v>1198</v>
      </c>
      <c r="AJ24" s="79" t="b">
        <v>0</v>
      </c>
      <c r="AK24" s="79">
        <v>1</v>
      </c>
      <c r="AL24" s="85" t="s">
        <v>1017</v>
      </c>
      <c r="AM24" s="79" t="s">
        <v>1206</v>
      </c>
      <c r="AN24" s="79" t="b">
        <v>0</v>
      </c>
      <c r="AO24" s="85" t="s">
        <v>1017</v>
      </c>
      <c r="AP24" s="79" t="s">
        <v>176</v>
      </c>
      <c r="AQ24" s="79">
        <v>0</v>
      </c>
      <c r="AR24" s="79">
        <v>0</v>
      </c>
      <c r="AS24" s="79"/>
      <c r="AT24" s="79"/>
      <c r="AU24" s="79"/>
      <c r="AV24" s="79"/>
      <c r="AW24" s="79"/>
      <c r="AX24" s="79"/>
      <c r="AY24" s="79"/>
      <c r="AZ24" s="79"/>
      <c r="BA24">
        <v>1</v>
      </c>
      <c r="BB24" s="78" t="str">
        <f>REPLACE(INDEX(GroupVertices[Group],MATCH(Edges24[[#This Row],[Vertex 1]],GroupVertices[Vertex],0)),1,1,"")</f>
        <v>5</v>
      </c>
      <c r="BC24" s="78" t="str">
        <f>REPLACE(INDEX(GroupVertices[Group],MATCH(Edges24[[#This Row],[Vertex 2]],GroupVertices[Vertex],0)),1,1,"")</f>
        <v>5</v>
      </c>
      <c r="BD24" s="48">
        <v>1</v>
      </c>
      <c r="BE24" s="49">
        <v>5.555555555555555</v>
      </c>
      <c r="BF24" s="48">
        <v>0</v>
      </c>
      <c r="BG24" s="49">
        <v>0</v>
      </c>
      <c r="BH24" s="48">
        <v>0</v>
      </c>
      <c r="BI24" s="49">
        <v>0</v>
      </c>
      <c r="BJ24" s="48">
        <v>17</v>
      </c>
      <c r="BK24" s="49">
        <v>94.44444444444444</v>
      </c>
      <c r="BL24" s="48">
        <v>18</v>
      </c>
    </row>
    <row r="25" spans="1:64" ht="15">
      <c r="A25" s="64" t="s">
        <v>229</v>
      </c>
      <c r="B25" s="64" t="s">
        <v>265</v>
      </c>
      <c r="C25" s="65"/>
      <c r="D25" s="66"/>
      <c r="E25" s="67"/>
      <c r="F25" s="68"/>
      <c r="G25" s="65"/>
      <c r="H25" s="69"/>
      <c r="I25" s="70"/>
      <c r="J25" s="70"/>
      <c r="K25" s="34" t="s">
        <v>65</v>
      </c>
      <c r="L25" s="77">
        <v>37</v>
      </c>
      <c r="M25" s="77"/>
      <c r="N25" s="72"/>
      <c r="O25" s="79" t="s">
        <v>300</v>
      </c>
      <c r="P25" s="81">
        <v>43508.72518518518</v>
      </c>
      <c r="Q25" s="79" t="s">
        <v>322</v>
      </c>
      <c r="R25" s="82" t="s">
        <v>488</v>
      </c>
      <c r="S25" s="79" t="s">
        <v>599</v>
      </c>
      <c r="T25" s="79" t="s">
        <v>640</v>
      </c>
      <c r="U25" s="79"/>
      <c r="V25" s="82" t="s">
        <v>760</v>
      </c>
      <c r="W25" s="81">
        <v>43508.72518518518</v>
      </c>
      <c r="X25" s="82" t="s">
        <v>818</v>
      </c>
      <c r="Y25" s="79"/>
      <c r="Z25" s="79"/>
      <c r="AA25" s="85" t="s">
        <v>1019</v>
      </c>
      <c r="AB25" s="79"/>
      <c r="AC25" s="79" t="b">
        <v>0</v>
      </c>
      <c r="AD25" s="79">
        <v>0</v>
      </c>
      <c r="AE25" s="85" t="s">
        <v>1198</v>
      </c>
      <c r="AF25" s="79" t="b">
        <v>0</v>
      </c>
      <c r="AG25" s="79" t="s">
        <v>1200</v>
      </c>
      <c r="AH25" s="79"/>
      <c r="AI25" s="85" t="s">
        <v>1198</v>
      </c>
      <c r="AJ25" s="79" t="b">
        <v>0</v>
      </c>
      <c r="AK25" s="79">
        <v>1</v>
      </c>
      <c r="AL25" s="85" t="s">
        <v>1098</v>
      </c>
      <c r="AM25" s="79" t="s">
        <v>1206</v>
      </c>
      <c r="AN25" s="79" t="b">
        <v>0</v>
      </c>
      <c r="AO25" s="85" t="s">
        <v>1098</v>
      </c>
      <c r="AP25" s="79" t="s">
        <v>176</v>
      </c>
      <c r="AQ25" s="79">
        <v>0</v>
      </c>
      <c r="AR25" s="79">
        <v>0</v>
      </c>
      <c r="AS25" s="79"/>
      <c r="AT25" s="79"/>
      <c r="AU25" s="79"/>
      <c r="AV25" s="79"/>
      <c r="AW25" s="79"/>
      <c r="AX25" s="79"/>
      <c r="AY25" s="79"/>
      <c r="AZ25" s="79"/>
      <c r="BA25">
        <v>1</v>
      </c>
      <c r="BB25" s="78" t="str">
        <f>REPLACE(INDEX(GroupVertices[Group],MATCH(Edges24[[#This Row],[Vertex 1]],GroupVertices[Vertex],0)),1,1,"")</f>
        <v>5</v>
      </c>
      <c r="BC25" s="78" t="str">
        <f>REPLACE(INDEX(GroupVertices[Group],MATCH(Edges24[[#This Row],[Vertex 2]],GroupVertices[Vertex],0)),1,1,"")</f>
        <v>5</v>
      </c>
      <c r="BD25" s="48">
        <v>0</v>
      </c>
      <c r="BE25" s="49">
        <v>0</v>
      </c>
      <c r="BF25" s="48">
        <v>0</v>
      </c>
      <c r="BG25" s="49">
        <v>0</v>
      </c>
      <c r="BH25" s="48">
        <v>0</v>
      </c>
      <c r="BI25" s="49">
        <v>0</v>
      </c>
      <c r="BJ25" s="48">
        <v>15</v>
      </c>
      <c r="BK25" s="49">
        <v>100</v>
      </c>
      <c r="BL25" s="48">
        <v>15</v>
      </c>
    </row>
    <row r="26" spans="1:64" ht="15">
      <c r="A26" s="64" t="s">
        <v>230</v>
      </c>
      <c r="B26" s="64" t="s">
        <v>284</v>
      </c>
      <c r="C26" s="65"/>
      <c r="D26" s="66"/>
      <c r="E26" s="67"/>
      <c r="F26" s="68"/>
      <c r="G26" s="65"/>
      <c r="H26" s="69"/>
      <c r="I26" s="70"/>
      <c r="J26" s="70"/>
      <c r="K26" s="34" t="s">
        <v>65</v>
      </c>
      <c r="L26" s="77">
        <v>38</v>
      </c>
      <c r="M26" s="77"/>
      <c r="N26" s="72"/>
      <c r="O26" s="79" t="s">
        <v>300</v>
      </c>
      <c r="P26" s="81">
        <v>43507.18760416667</v>
      </c>
      <c r="Q26" s="79" t="s">
        <v>323</v>
      </c>
      <c r="R26" s="82" t="s">
        <v>489</v>
      </c>
      <c r="S26" s="79" t="s">
        <v>600</v>
      </c>
      <c r="T26" s="79" t="s">
        <v>641</v>
      </c>
      <c r="U26" s="79"/>
      <c r="V26" s="82" t="s">
        <v>761</v>
      </c>
      <c r="W26" s="81">
        <v>43507.18760416667</v>
      </c>
      <c r="X26" s="82" t="s">
        <v>819</v>
      </c>
      <c r="Y26" s="79"/>
      <c r="Z26" s="79"/>
      <c r="AA26" s="85" t="s">
        <v>1020</v>
      </c>
      <c r="AB26" s="79"/>
      <c r="AC26" s="79" t="b">
        <v>0</v>
      </c>
      <c r="AD26" s="79">
        <v>2</v>
      </c>
      <c r="AE26" s="85" t="s">
        <v>1198</v>
      </c>
      <c r="AF26" s="79" t="b">
        <v>0</v>
      </c>
      <c r="AG26" s="79" t="s">
        <v>1200</v>
      </c>
      <c r="AH26" s="79"/>
      <c r="AI26" s="85" t="s">
        <v>1198</v>
      </c>
      <c r="AJ26" s="79" t="b">
        <v>0</v>
      </c>
      <c r="AK26" s="79">
        <v>2</v>
      </c>
      <c r="AL26" s="85" t="s">
        <v>1198</v>
      </c>
      <c r="AM26" s="79" t="s">
        <v>1204</v>
      </c>
      <c r="AN26" s="79" t="b">
        <v>0</v>
      </c>
      <c r="AO26" s="85" t="s">
        <v>1020</v>
      </c>
      <c r="AP26" s="79" t="s">
        <v>176</v>
      </c>
      <c r="AQ26" s="79">
        <v>0</v>
      </c>
      <c r="AR26" s="79">
        <v>0</v>
      </c>
      <c r="AS26" s="79"/>
      <c r="AT26" s="79"/>
      <c r="AU26" s="79"/>
      <c r="AV26" s="79"/>
      <c r="AW26" s="79"/>
      <c r="AX26" s="79"/>
      <c r="AY26" s="79"/>
      <c r="AZ26" s="79"/>
      <c r="BA26">
        <v>2</v>
      </c>
      <c r="BB26" s="78" t="str">
        <f>REPLACE(INDEX(GroupVertices[Group],MATCH(Edges24[[#This Row],[Vertex 1]],GroupVertices[Vertex],0)),1,1,"")</f>
        <v>6</v>
      </c>
      <c r="BC26" s="78" t="str">
        <f>REPLACE(INDEX(GroupVertices[Group],MATCH(Edges24[[#This Row],[Vertex 2]],GroupVertices[Vertex],0)),1,1,"")</f>
        <v>6</v>
      </c>
      <c r="BD26" s="48"/>
      <c r="BE26" s="49"/>
      <c r="BF26" s="48"/>
      <c r="BG26" s="49"/>
      <c r="BH26" s="48"/>
      <c r="BI26" s="49"/>
      <c r="BJ26" s="48"/>
      <c r="BK26" s="49"/>
      <c r="BL26" s="48"/>
    </row>
    <row r="27" spans="1:64" ht="15">
      <c r="A27" s="64" t="s">
        <v>230</v>
      </c>
      <c r="B27" s="64" t="s">
        <v>284</v>
      </c>
      <c r="C27" s="65"/>
      <c r="D27" s="66"/>
      <c r="E27" s="67"/>
      <c r="F27" s="68"/>
      <c r="G27" s="65"/>
      <c r="H27" s="69"/>
      <c r="I27" s="70"/>
      <c r="J27" s="70"/>
      <c r="K27" s="34" t="s">
        <v>65</v>
      </c>
      <c r="L27" s="77">
        <v>39</v>
      </c>
      <c r="M27" s="77"/>
      <c r="N27" s="72"/>
      <c r="O27" s="79" t="s">
        <v>300</v>
      </c>
      <c r="P27" s="81">
        <v>43507.97571759259</v>
      </c>
      <c r="Q27" s="79" t="s">
        <v>324</v>
      </c>
      <c r="R27" s="82" t="s">
        <v>490</v>
      </c>
      <c r="S27" s="79" t="s">
        <v>601</v>
      </c>
      <c r="T27" s="79" t="s">
        <v>642</v>
      </c>
      <c r="U27" s="82" t="s">
        <v>698</v>
      </c>
      <c r="V27" s="82" t="s">
        <v>698</v>
      </c>
      <c r="W27" s="81">
        <v>43507.97571759259</v>
      </c>
      <c r="X27" s="82" t="s">
        <v>820</v>
      </c>
      <c r="Y27" s="79"/>
      <c r="Z27" s="79"/>
      <c r="AA27" s="85" t="s">
        <v>1021</v>
      </c>
      <c r="AB27" s="79"/>
      <c r="AC27" s="79" t="b">
        <v>0</v>
      </c>
      <c r="AD27" s="79">
        <v>0</v>
      </c>
      <c r="AE27" s="85" t="s">
        <v>1198</v>
      </c>
      <c r="AF27" s="79" t="b">
        <v>0</v>
      </c>
      <c r="AG27" s="79" t="s">
        <v>1200</v>
      </c>
      <c r="AH27" s="79"/>
      <c r="AI27" s="85" t="s">
        <v>1198</v>
      </c>
      <c r="AJ27" s="79" t="b">
        <v>0</v>
      </c>
      <c r="AK27" s="79">
        <v>0</v>
      </c>
      <c r="AL27" s="85" t="s">
        <v>1198</v>
      </c>
      <c r="AM27" s="79" t="s">
        <v>1210</v>
      </c>
      <c r="AN27" s="79" t="b">
        <v>0</v>
      </c>
      <c r="AO27" s="85" t="s">
        <v>1021</v>
      </c>
      <c r="AP27" s="79" t="s">
        <v>176</v>
      </c>
      <c r="AQ27" s="79">
        <v>0</v>
      </c>
      <c r="AR27" s="79">
        <v>0</v>
      </c>
      <c r="AS27" s="79"/>
      <c r="AT27" s="79"/>
      <c r="AU27" s="79"/>
      <c r="AV27" s="79"/>
      <c r="AW27" s="79"/>
      <c r="AX27" s="79"/>
      <c r="AY27" s="79"/>
      <c r="AZ27" s="79"/>
      <c r="BA27">
        <v>2</v>
      </c>
      <c r="BB27" s="78" t="str">
        <f>REPLACE(INDEX(GroupVertices[Group],MATCH(Edges24[[#This Row],[Vertex 1]],GroupVertices[Vertex],0)),1,1,"")</f>
        <v>6</v>
      </c>
      <c r="BC27" s="78" t="str">
        <f>REPLACE(INDEX(GroupVertices[Group],MATCH(Edges24[[#This Row],[Vertex 2]],GroupVertices[Vertex],0)),1,1,"")</f>
        <v>6</v>
      </c>
      <c r="BD27" s="48"/>
      <c r="BE27" s="49"/>
      <c r="BF27" s="48"/>
      <c r="BG27" s="49"/>
      <c r="BH27" s="48"/>
      <c r="BI27" s="49"/>
      <c r="BJ27" s="48"/>
      <c r="BK27" s="49"/>
      <c r="BL27" s="48"/>
    </row>
    <row r="28" spans="1:64" ht="15">
      <c r="A28" s="64" t="s">
        <v>230</v>
      </c>
      <c r="B28" s="64" t="s">
        <v>285</v>
      </c>
      <c r="C28" s="65"/>
      <c r="D28" s="66"/>
      <c r="E28" s="67"/>
      <c r="F28" s="68"/>
      <c r="G28" s="65"/>
      <c r="H28" s="69"/>
      <c r="I28" s="70"/>
      <c r="J28" s="70"/>
      <c r="K28" s="34" t="s">
        <v>65</v>
      </c>
      <c r="L28" s="77">
        <v>40</v>
      </c>
      <c r="M28" s="77"/>
      <c r="N28" s="72"/>
      <c r="O28" s="79" t="s">
        <v>300</v>
      </c>
      <c r="P28" s="81">
        <v>43508.92653935185</v>
      </c>
      <c r="Q28" s="79" t="s">
        <v>325</v>
      </c>
      <c r="R28" s="82" t="s">
        <v>490</v>
      </c>
      <c r="S28" s="79" t="s">
        <v>601</v>
      </c>
      <c r="T28" s="79" t="s">
        <v>643</v>
      </c>
      <c r="U28" s="79"/>
      <c r="V28" s="82" t="s">
        <v>761</v>
      </c>
      <c r="W28" s="81">
        <v>43508.92653935185</v>
      </c>
      <c r="X28" s="82" t="s">
        <v>821</v>
      </c>
      <c r="Y28" s="79"/>
      <c r="Z28" s="79"/>
      <c r="AA28" s="85" t="s">
        <v>1022</v>
      </c>
      <c r="AB28" s="79"/>
      <c r="AC28" s="79" t="b">
        <v>0</v>
      </c>
      <c r="AD28" s="79">
        <v>0</v>
      </c>
      <c r="AE28" s="85" t="s">
        <v>1198</v>
      </c>
      <c r="AF28" s="79" t="b">
        <v>0</v>
      </c>
      <c r="AG28" s="79" t="s">
        <v>1200</v>
      </c>
      <c r="AH28" s="79"/>
      <c r="AI28" s="85" t="s">
        <v>1198</v>
      </c>
      <c r="AJ28" s="79" t="b">
        <v>0</v>
      </c>
      <c r="AK28" s="79">
        <v>2</v>
      </c>
      <c r="AL28" s="85" t="s">
        <v>1021</v>
      </c>
      <c r="AM28" s="79" t="s">
        <v>1204</v>
      </c>
      <c r="AN28" s="79" t="b">
        <v>0</v>
      </c>
      <c r="AO28" s="85" t="s">
        <v>1021</v>
      </c>
      <c r="AP28" s="79" t="s">
        <v>176</v>
      </c>
      <c r="AQ28" s="79">
        <v>0</v>
      </c>
      <c r="AR28" s="79">
        <v>0</v>
      </c>
      <c r="AS28" s="79"/>
      <c r="AT28" s="79"/>
      <c r="AU28" s="79"/>
      <c r="AV28" s="79"/>
      <c r="AW28" s="79"/>
      <c r="AX28" s="79"/>
      <c r="AY28" s="79"/>
      <c r="AZ28" s="79"/>
      <c r="BA28">
        <v>1</v>
      </c>
      <c r="BB28" s="78" t="str">
        <f>REPLACE(INDEX(GroupVertices[Group],MATCH(Edges24[[#This Row],[Vertex 1]],GroupVertices[Vertex],0)),1,1,"")</f>
        <v>6</v>
      </c>
      <c r="BC28" s="78" t="str">
        <f>REPLACE(INDEX(GroupVertices[Group],MATCH(Edges24[[#This Row],[Vertex 2]],GroupVertices[Vertex],0)),1,1,"")</f>
        <v>6</v>
      </c>
      <c r="BD28" s="48"/>
      <c r="BE28" s="49"/>
      <c r="BF28" s="48"/>
      <c r="BG28" s="49"/>
      <c r="BH28" s="48"/>
      <c r="BI28" s="49"/>
      <c r="BJ28" s="48"/>
      <c r="BK28" s="49"/>
      <c r="BL28" s="48"/>
    </row>
    <row r="29" spans="1:64" ht="15">
      <c r="A29" s="64" t="s">
        <v>231</v>
      </c>
      <c r="B29" s="64" t="s">
        <v>285</v>
      </c>
      <c r="C29" s="65"/>
      <c r="D29" s="66"/>
      <c r="E29" s="67"/>
      <c r="F29" s="68"/>
      <c r="G29" s="65"/>
      <c r="H29" s="69"/>
      <c r="I29" s="70"/>
      <c r="J29" s="70"/>
      <c r="K29" s="34" t="s">
        <v>65</v>
      </c>
      <c r="L29" s="77">
        <v>41</v>
      </c>
      <c r="M29" s="77"/>
      <c r="N29" s="72"/>
      <c r="O29" s="79" t="s">
        <v>300</v>
      </c>
      <c r="P29" s="81">
        <v>43508.92681712963</v>
      </c>
      <c r="Q29" s="79" t="s">
        <v>325</v>
      </c>
      <c r="R29" s="82" t="s">
        <v>490</v>
      </c>
      <c r="S29" s="79" t="s">
        <v>601</v>
      </c>
      <c r="T29" s="79" t="s">
        <v>643</v>
      </c>
      <c r="U29" s="79"/>
      <c r="V29" s="82" t="s">
        <v>762</v>
      </c>
      <c r="W29" s="81">
        <v>43508.92681712963</v>
      </c>
      <c r="X29" s="82" t="s">
        <v>822</v>
      </c>
      <c r="Y29" s="79"/>
      <c r="Z29" s="79"/>
      <c r="AA29" s="85" t="s">
        <v>1023</v>
      </c>
      <c r="AB29" s="79"/>
      <c r="AC29" s="79" t="b">
        <v>0</v>
      </c>
      <c r="AD29" s="79">
        <v>0</v>
      </c>
      <c r="AE29" s="85" t="s">
        <v>1198</v>
      </c>
      <c r="AF29" s="79" t="b">
        <v>0</v>
      </c>
      <c r="AG29" s="79" t="s">
        <v>1200</v>
      </c>
      <c r="AH29" s="79"/>
      <c r="AI29" s="85" t="s">
        <v>1198</v>
      </c>
      <c r="AJ29" s="79" t="b">
        <v>0</v>
      </c>
      <c r="AK29" s="79">
        <v>2</v>
      </c>
      <c r="AL29" s="85" t="s">
        <v>1021</v>
      </c>
      <c r="AM29" s="79" t="s">
        <v>1204</v>
      </c>
      <c r="AN29" s="79" t="b">
        <v>0</v>
      </c>
      <c r="AO29" s="85" t="s">
        <v>1021</v>
      </c>
      <c r="AP29" s="79" t="s">
        <v>176</v>
      </c>
      <c r="AQ29" s="79">
        <v>0</v>
      </c>
      <c r="AR29" s="79">
        <v>0</v>
      </c>
      <c r="AS29" s="79"/>
      <c r="AT29" s="79"/>
      <c r="AU29" s="79"/>
      <c r="AV29" s="79"/>
      <c r="AW29" s="79"/>
      <c r="AX29" s="79"/>
      <c r="AY29" s="79"/>
      <c r="AZ29" s="79"/>
      <c r="BA29">
        <v>1</v>
      </c>
      <c r="BB29" s="78" t="str">
        <f>REPLACE(INDEX(GroupVertices[Group],MATCH(Edges24[[#This Row],[Vertex 1]],GroupVertices[Vertex],0)),1,1,"")</f>
        <v>6</v>
      </c>
      <c r="BC29" s="78" t="str">
        <f>REPLACE(INDEX(GroupVertices[Group],MATCH(Edges24[[#This Row],[Vertex 2]],GroupVertices[Vertex],0)),1,1,"")</f>
        <v>6</v>
      </c>
      <c r="BD29" s="48"/>
      <c r="BE29" s="49"/>
      <c r="BF29" s="48"/>
      <c r="BG29" s="49"/>
      <c r="BH29" s="48"/>
      <c r="BI29" s="49"/>
      <c r="BJ29" s="48"/>
      <c r="BK29" s="49"/>
      <c r="BL29" s="48"/>
    </row>
    <row r="30" spans="1:64" ht="15">
      <c r="A30" s="64" t="s">
        <v>230</v>
      </c>
      <c r="B30" s="64" t="s">
        <v>230</v>
      </c>
      <c r="C30" s="65"/>
      <c r="D30" s="66"/>
      <c r="E30" s="67"/>
      <c r="F30" s="68"/>
      <c r="G30" s="65"/>
      <c r="H30" s="69"/>
      <c r="I30" s="70"/>
      <c r="J30" s="70"/>
      <c r="K30" s="34" t="s">
        <v>65</v>
      </c>
      <c r="L30" s="77">
        <v>46</v>
      </c>
      <c r="M30" s="77"/>
      <c r="N30" s="72"/>
      <c r="O30" s="79" t="s">
        <v>176</v>
      </c>
      <c r="P30" s="81">
        <v>43507.862129629626</v>
      </c>
      <c r="Q30" s="79" t="s">
        <v>326</v>
      </c>
      <c r="R30" s="79"/>
      <c r="S30" s="79"/>
      <c r="T30" s="79" t="s">
        <v>644</v>
      </c>
      <c r="U30" s="79"/>
      <c r="V30" s="82" t="s">
        <v>761</v>
      </c>
      <c r="W30" s="81">
        <v>43507.862129629626</v>
      </c>
      <c r="X30" s="82" t="s">
        <v>823</v>
      </c>
      <c r="Y30" s="79"/>
      <c r="Z30" s="79"/>
      <c r="AA30" s="85" t="s">
        <v>1024</v>
      </c>
      <c r="AB30" s="79"/>
      <c r="AC30" s="79" t="b">
        <v>0</v>
      </c>
      <c r="AD30" s="79">
        <v>0</v>
      </c>
      <c r="AE30" s="85" t="s">
        <v>1198</v>
      </c>
      <c r="AF30" s="79" t="b">
        <v>0</v>
      </c>
      <c r="AG30" s="79" t="s">
        <v>1200</v>
      </c>
      <c r="AH30" s="79"/>
      <c r="AI30" s="85" t="s">
        <v>1198</v>
      </c>
      <c r="AJ30" s="79" t="b">
        <v>0</v>
      </c>
      <c r="AK30" s="79">
        <v>2</v>
      </c>
      <c r="AL30" s="85" t="s">
        <v>1020</v>
      </c>
      <c r="AM30" s="79" t="s">
        <v>1204</v>
      </c>
      <c r="AN30" s="79" t="b">
        <v>0</v>
      </c>
      <c r="AO30" s="85" t="s">
        <v>1020</v>
      </c>
      <c r="AP30" s="79" t="s">
        <v>176</v>
      </c>
      <c r="AQ30" s="79">
        <v>0</v>
      </c>
      <c r="AR30" s="79">
        <v>0</v>
      </c>
      <c r="AS30" s="79"/>
      <c r="AT30" s="79"/>
      <c r="AU30" s="79"/>
      <c r="AV30" s="79"/>
      <c r="AW30" s="79"/>
      <c r="AX30" s="79"/>
      <c r="AY30" s="79"/>
      <c r="AZ30" s="79"/>
      <c r="BA30">
        <v>1</v>
      </c>
      <c r="BB30" s="78" t="str">
        <f>REPLACE(INDEX(GroupVertices[Group],MATCH(Edges24[[#This Row],[Vertex 1]],GroupVertices[Vertex],0)),1,1,"")</f>
        <v>6</v>
      </c>
      <c r="BC30" s="78" t="str">
        <f>REPLACE(INDEX(GroupVertices[Group],MATCH(Edges24[[#This Row],[Vertex 2]],GroupVertices[Vertex],0)),1,1,"")</f>
        <v>6</v>
      </c>
      <c r="BD30" s="48">
        <v>0</v>
      </c>
      <c r="BE30" s="49">
        <v>0</v>
      </c>
      <c r="BF30" s="48">
        <v>0</v>
      </c>
      <c r="BG30" s="49">
        <v>0</v>
      </c>
      <c r="BH30" s="48">
        <v>0</v>
      </c>
      <c r="BI30" s="49">
        <v>0</v>
      </c>
      <c r="BJ30" s="48">
        <v>20</v>
      </c>
      <c r="BK30" s="49">
        <v>100</v>
      </c>
      <c r="BL30" s="48">
        <v>20</v>
      </c>
    </row>
    <row r="31" spans="1:64" ht="15">
      <c r="A31" s="64" t="s">
        <v>231</v>
      </c>
      <c r="B31" s="64" t="s">
        <v>230</v>
      </c>
      <c r="C31" s="65"/>
      <c r="D31" s="66"/>
      <c r="E31" s="67"/>
      <c r="F31" s="68"/>
      <c r="G31" s="65"/>
      <c r="H31" s="69"/>
      <c r="I31" s="70"/>
      <c r="J31" s="70"/>
      <c r="K31" s="34" t="s">
        <v>65</v>
      </c>
      <c r="L31" s="77">
        <v>47</v>
      </c>
      <c r="M31" s="77"/>
      <c r="N31" s="72"/>
      <c r="O31" s="79" t="s">
        <v>300</v>
      </c>
      <c r="P31" s="81">
        <v>43507.889236111114</v>
      </c>
      <c r="Q31" s="79" t="s">
        <v>326</v>
      </c>
      <c r="R31" s="79"/>
      <c r="S31" s="79"/>
      <c r="T31" s="79" t="s">
        <v>644</v>
      </c>
      <c r="U31" s="79"/>
      <c r="V31" s="82" t="s">
        <v>762</v>
      </c>
      <c r="W31" s="81">
        <v>43507.889236111114</v>
      </c>
      <c r="X31" s="82" t="s">
        <v>824</v>
      </c>
      <c r="Y31" s="79"/>
      <c r="Z31" s="79"/>
      <c r="AA31" s="85" t="s">
        <v>1025</v>
      </c>
      <c r="AB31" s="79"/>
      <c r="AC31" s="79" t="b">
        <v>0</v>
      </c>
      <c r="AD31" s="79">
        <v>0</v>
      </c>
      <c r="AE31" s="85" t="s">
        <v>1198</v>
      </c>
      <c r="AF31" s="79" t="b">
        <v>0</v>
      </c>
      <c r="AG31" s="79" t="s">
        <v>1200</v>
      </c>
      <c r="AH31" s="79"/>
      <c r="AI31" s="85" t="s">
        <v>1198</v>
      </c>
      <c r="AJ31" s="79" t="b">
        <v>0</v>
      </c>
      <c r="AK31" s="79">
        <v>2</v>
      </c>
      <c r="AL31" s="85" t="s">
        <v>1020</v>
      </c>
      <c r="AM31" s="79" t="s">
        <v>1204</v>
      </c>
      <c r="AN31" s="79" t="b">
        <v>0</v>
      </c>
      <c r="AO31" s="85" t="s">
        <v>1020</v>
      </c>
      <c r="AP31" s="79" t="s">
        <v>176</v>
      </c>
      <c r="AQ31" s="79">
        <v>0</v>
      </c>
      <c r="AR31" s="79">
        <v>0</v>
      </c>
      <c r="AS31" s="79"/>
      <c r="AT31" s="79"/>
      <c r="AU31" s="79"/>
      <c r="AV31" s="79"/>
      <c r="AW31" s="79"/>
      <c r="AX31" s="79"/>
      <c r="AY31" s="79"/>
      <c r="AZ31" s="79"/>
      <c r="BA31">
        <v>2</v>
      </c>
      <c r="BB31" s="78" t="str">
        <f>REPLACE(INDEX(GroupVertices[Group],MATCH(Edges24[[#This Row],[Vertex 1]],GroupVertices[Vertex],0)),1,1,"")</f>
        <v>6</v>
      </c>
      <c r="BC31" s="78" t="str">
        <f>REPLACE(INDEX(GroupVertices[Group],MATCH(Edges24[[#This Row],[Vertex 2]],GroupVertices[Vertex],0)),1,1,"")</f>
        <v>6</v>
      </c>
      <c r="BD31" s="48">
        <v>0</v>
      </c>
      <c r="BE31" s="49">
        <v>0</v>
      </c>
      <c r="BF31" s="48">
        <v>0</v>
      </c>
      <c r="BG31" s="49">
        <v>0</v>
      </c>
      <c r="BH31" s="48">
        <v>0</v>
      </c>
      <c r="BI31" s="49">
        <v>0</v>
      </c>
      <c r="BJ31" s="48">
        <v>20</v>
      </c>
      <c r="BK31" s="49">
        <v>100</v>
      </c>
      <c r="BL31" s="48">
        <v>20</v>
      </c>
    </row>
    <row r="32" spans="1:64" ht="15">
      <c r="A32" s="64" t="s">
        <v>232</v>
      </c>
      <c r="B32" s="64" t="s">
        <v>268</v>
      </c>
      <c r="C32" s="65"/>
      <c r="D32" s="66"/>
      <c r="E32" s="67"/>
      <c r="F32" s="68"/>
      <c r="G32" s="65"/>
      <c r="H32" s="69"/>
      <c r="I32" s="70"/>
      <c r="J32" s="70"/>
      <c r="K32" s="34" t="s">
        <v>65</v>
      </c>
      <c r="L32" s="77">
        <v>49</v>
      </c>
      <c r="M32" s="77"/>
      <c r="N32" s="72"/>
      <c r="O32" s="79" t="s">
        <v>300</v>
      </c>
      <c r="P32" s="81">
        <v>43509.250289351854</v>
      </c>
      <c r="Q32" s="79" t="s">
        <v>327</v>
      </c>
      <c r="R32" s="82" t="s">
        <v>491</v>
      </c>
      <c r="S32" s="79" t="s">
        <v>596</v>
      </c>
      <c r="T32" s="79" t="s">
        <v>645</v>
      </c>
      <c r="U32" s="79"/>
      <c r="V32" s="82" t="s">
        <v>763</v>
      </c>
      <c r="W32" s="81">
        <v>43509.250289351854</v>
      </c>
      <c r="X32" s="82" t="s">
        <v>825</v>
      </c>
      <c r="Y32" s="79"/>
      <c r="Z32" s="79"/>
      <c r="AA32" s="85" t="s">
        <v>1026</v>
      </c>
      <c r="AB32" s="79"/>
      <c r="AC32" s="79" t="b">
        <v>0</v>
      </c>
      <c r="AD32" s="79">
        <v>0</v>
      </c>
      <c r="AE32" s="85" t="s">
        <v>1198</v>
      </c>
      <c r="AF32" s="79" t="b">
        <v>0</v>
      </c>
      <c r="AG32" s="79" t="s">
        <v>1200</v>
      </c>
      <c r="AH32" s="79"/>
      <c r="AI32" s="85" t="s">
        <v>1198</v>
      </c>
      <c r="AJ32" s="79" t="b">
        <v>0</v>
      </c>
      <c r="AK32" s="79">
        <v>1</v>
      </c>
      <c r="AL32" s="85" t="s">
        <v>1118</v>
      </c>
      <c r="AM32" s="79" t="s">
        <v>1211</v>
      </c>
      <c r="AN32" s="79" t="b">
        <v>0</v>
      </c>
      <c r="AO32" s="85" t="s">
        <v>1118</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17</v>
      </c>
      <c r="BK32" s="49">
        <v>100</v>
      </c>
      <c r="BL32" s="48">
        <v>17</v>
      </c>
    </row>
    <row r="33" spans="1:64" ht="15">
      <c r="A33" s="64" t="s">
        <v>233</v>
      </c>
      <c r="B33" s="64" t="s">
        <v>268</v>
      </c>
      <c r="C33" s="65"/>
      <c r="D33" s="66"/>
      <c r="E33" s="67"/>
      <c r="F33" s="68"/>
      <c r="G33" s="65"/>
      <c r="H33" s="69"/>
      <c r="I33" s="70"/>
      <c r="J33" s="70"/>
      <c r="K33" s="34" t="s">
        <v>65</v>
      </c>
      <c r="L33" s="77">
        <v>50</v>
      </c>
      <c r="M33" s="77"/>
      <c r="N33" s="72"/>
      <c r="O33" s="79" t="s">
        <v>300</v>
      </c>
      <c r="P33" s="81">
        <v>43509.29106481482</v>
      </c>
      <c r="Q33" s="79" t="s">
        <v>305</v>
      </c>
      <c r="R33" s="82" t="s">
        <v>482</v>
      </c>
      <c r="S33" s="79" t="s">
        <v>595</v>
      </c>
      <c r="T33" s="79" t="s">
        <v>629</v>
      </c>
      <c r="U33" s="79"/>
      <c r="V33" s="82" t="s">
        <v>764</v>
      </c>
      <c r="W33" s="81">
        <v>43509.29106481482</v>
      </c>
      <c r="X33" s="82" t="s">
        <v>826</v>
      </c>
      <c r="Y33" s="79"/>
      <c r="Z33" s="79"/>
      <c r="AA33" s="85" t="s">
        <v>1027</v>
      </c>
      <c r="AB33" s="79"/>
      <c r="AC33" s="79" t="b">
        <v>0</v>
      </c>
      <c r="AD33" s="79">
        <v>0</v>
      </c>
      <c r="AE33" s="85" t="s">
        <v>1198</v>
      </c>
      <c r="AF33" s="79" t="b">
        <v>0</v>
      </c>
      <c r="AG33" s="79" t="s">
        <v>1200</v>
      </c>
      <c r="AH33" s="79"/>
      <c r="AI33" s="85" t="s">
        <v>1198</v>
      </c>
      <c r="AJ33" s="79" t="b">
        <v>0</v>
      </c>
      <c r="AK33" s="79">
        <v>4</v>
      </c>
      <c r="AL33" s="85" t="s">
        <v>1106</v>
      </c>
      <c r="AM33" s="79" t="s">
        <v>1206</v>
      </c>
      <c r="AN33" s="79" t="b">
        <v>0</v>
      </c>
      <c r="AO33" s="85" t="s">
        <v>1106</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11.764705882352942</v>
      </c>
      <c r="BF33" s="48">
        <v>1</v>
      </c>
      <c r="BG33" s="49">
        <v>5.882352941176471</v>
      </c>
      <c r="BH33" s="48">
        <v>0</v>
      </c>
      <c r="BI33" s="49">
        <v>0</v>
      </c>
      <c r="BJ33" s="48">
        <v>14</v>
      </c>
      <c r="BK33" s="49">
        <v>82.3529411764706</v>
      </c>
      <c r="BL33" s="48">
        <v>17</v>
      </c>
    </row>
    <row r="34" spans="1:64" ht="15">
      <c r="A34" s="64" t="s">
        <v>234</v>
      </c>
      <c r="B34" s="64" t="s">
        <v>287</v>
      </c>
      <c r="C34" s="65"/>
      <c r="D34" s="66"/>
      <c r="E34" s="67"/>
      <c r="F34" s="68"/>
      <c r="G34" s="65"/>
      <c r="H34" s="69"/>
      <c r="I34" s="70"/>
      <c r="J34" s="70"/>
      <c r="K34" s="34" t="s">
        <v>65</v>
      </c>
      <c r="L34" s="77">
        <v>51</v>
      </c>
      <c r="M34" s="77"/>
      <c r="N34" s="72"/>
      <c r="O34" s="79" t="s">
        <v>300</v>
      </c>
      <c r="P34" s="81">
        <v>43509.38858796296</v>
      </c>
      <c r="Q34" s="79" t="s">
        <v>328</v>
      </c>
      <c r="R34" s="79"/>
      <c r="S34" s="79"/>
      <c r="T34" s="79" t="s">
        <v>646</v>
      </c>
      <c r="U34" s="82" t="s">
        <v>699</v>
      </c>
      <c r="V34" s="82" t="s">
        <v>699</v>
      </c>
      <c r="W34" s="81">
        <v>43509.38858796296</v>
      </c>
      <c r="X34" s="82" t="s">
        <v>827</v>
      </c>
      <c r="Y34" s="79"/>
      <c r="Z34" s="79"/>
      <c r="AA34" s="85" t="s">
        <v>1028</v>
      </c>
      <c r="AB34" s="79"/>
      <c r="AC34" s="79" t="b">
        <v>0</v>
      </c>
      <c r="AD34" s="79">
        <v>0</v>
      </c>
      <c r="AE34" s="85" t="s">
        <v>1198</v>
      </c>
      <c r="AF34" s="79" t="b">
        <v>0</v>
      </c>
      <c r="AG34" s="79" t="s">
        <v>1201</v>
      </c>
      <c r="AH34" s="79"/>
      <c r="AI34" s="85" t="s">
        <v>1198</v>
      </c>
      <c r="AJ34" s="79" t="b">
        <v>0</v>
      </c>
      <c r="AK34" s="79">
        <v>0</v>
      </c>
      <c r="AL34" s="85" t="s">
        <v>1198</v>
      </c>
      <c r="AM34" s="79" t="s">
        <v>1204</v>
      </c>
      <c r="AN34" s="79" t="b">
        <v>0</v>
      </c>
      <c r="AO34" s="85" t="s">
        <v>1028</v>
      </c>
      <c r="AP34" s="79" t="s">
        <v>176</v>
      </c>
      <c r="AQ34" s="79">
        <v>0</v>
      </c>
      <c r="AR34" s="79">
        <v>0</v>
      </c>
      <c r="AS34" s="79"/>
      <c r="AT34" s="79"/>
      <c r="AU34" s="79"/>
      <c r="AV34" s="79"/>
      <c r="AW34" s="79"/>
      <c r="AX34" s="79"/>
      <c r="AY34" s="79"/>
      <c r="AZ34" s="79"/>
      <c r="BA34">
        <v>1</v>
      </c>
      <c r="BB34" s="78" t="str">
        <f>REPLACE(INDEX(GroupVertices[Group],MATCH(Edges24[[#This Row],[Vertex 1]],GroupVertices[Vertex],0)),1,1,"")</f>
        <v>10</v>
      </c>
      <c r="BC34" s="78" t="str">
        <f>REPLACE(INDEX(GroupVertices[Group],MATCH(Edges24[[#This Row],[Vertex 2]],GroupVertices[Vertex],0)),1,1,"")</f>
        <v>10</v>
      </c>
      <c r="BD34" s="48"/>
      <c r="BE34" s="49"/>
      <c r="BF34" s="48"/>
      <c r="BG34" s="49"/>
      <c r="BH34" s="48"/>
      <c r="BI34" s="49"/>
      <c r="BJ34" s="48"/>
      <c r="BK34" s="49"/>
      <c r="BL34" s="48"/>
    </row>
    <row r="35" spans="1:64" ht="15">
      <c r="A35" s="64" t="s">
        <v>234</v>
      </c>
      <c r="B35" s="64" t="s">
        <v>288</v>
      </c>
      <c r="C35" s="65"/>
      <c r="D35" s="66"/>
      <c r="E35" s="67"/>
      <c r="F35" s="68"/>
      <c r="G35" s="65"/>
      <c r="H35" s="69"/>
      <c r="I35" s="70"/>
      <c r="J35" s="70"/>
      <c r="K35" s="34" t="s">
        <v>65</v>
      </c>
      <c r="L35" s="77">
        <v>52</v>
      </c>
      <c r="M35" s="77"/>
      <c r="N35" s="72"/>
      <c r="O35" s="79" t="s">
        <v>300</v>
      </c>
      <c r="P35" s="81">
        <v>43507.422430555554</v>
      </c>
      <c r="Q35" s="79" t="s">
        <v>329</v>
      </c>
      <c r="R35" s="82" t="s">
        <v>492</v>
      </c>
      <c r="S35" s="79" t="s">
        <v>602</v>
      </c>
      <c r="T35" s="79" t="s">
        <v>647</v>
      </c>
      <c r="U35" s="82" t="s">
        <v>700</v>
      </c>
      <c r="V35" s="82" t="s">
        <v>700</v>
      </c>
      <c r="W35" s="81">
        <v>43507.422430555554</v>
      </c>
      <c r="X35" s="82" t="s">
        <v>828</v>
      </c>
      <c r="Y35" s="79"/>
      <c r="Z35" s="79"/>
      <c r="AA35" s="85" t="s">
        <v>1029</v>
      </c>
      <c r="AB35" s="79"/>
      <c r="AC35" s="79" t="b">
        <v>0</v>
      </c>
      <c r="AD35" s="79">
        <v>0</v>
      </c>
      <c r="AE35" s="85" t="s">
        <v>1198</v>
      </c>
      <c r="AF35" s="79" t="b">
        <v>0</v>
      </c>
      <c r="AG35" s="79" t="s">
        <v>1201</v>
      </c>
      <c r="AH35" s="79"/>
      <c r="AI35" s="85" t="s">
        <v>1198</v>
      </c>
      <c r="AJ35" s="79" t="b">
        <v>0</v>
      </c>
      <c r="AK35" s="79">
        <v>0</v>
      </c>
      <c r="AL35" s="85" t="s">
        <v>1198</v>
      </c>
      <c r="AM35" s="79" t="s">
        <v>1204</v>
      </c>
      <c r="AN35" s="79" t="b">
        <v>0</v>
      </c>
      <c r="AO35" s="85" t="s">
        <v>1029</v>
      </c>
      <c r="AP35" s="79" t="s">
        <v>176</v>
      </c>
      <c r="AQ35" s="79">
        <v>0</v>
      </c>
      <c r="AR35" s="79">
        <v>0</v>
      </c>
      <c r="AS35" s="79"/>
      <c r="AT35" s="79"/>
      <c r="AU35" s="79"/>
      <c r="AV35" s="79"/>
      <c r="AW35" s="79"/>
      <c r="AX35" s="79"/>
      <c r="AY35" s="79"/>
      <c r="AZ35" s="79"/>
      <c r="BA35">
        <v>2</v>
      </c>
      <c r="BB35" s="78" t="str">
        <f>REPLACE(INDEX(GroupVertices[Group],MATCH(Edges24[[#This Row],[Vertex 1]],GroupVertices[Vertex],0)),1,1,"")</f>
        <v>10</v>
      </c>
      <c r="BC35" s="78" t="str">
        <f>REPLACE(INDEX(GroupVertices[Group],MATCH(Edges24[[#This Row],[Vertex 2]],GroupVertices[Vertex],0)),1,1,"")</f>
        <v>10</v>
      </c>
      <c r="BD35" s="48">
        <v>0</v>
      </c>
      <c r="BE35" s="49">
        <v>0</v>
      </c>
      <c r="BF35" s="48">
        <v>0</v>
      </c>
      <c r="BG35" s="49">
        <v>0</v>
      </c>
      <c r="BH35" s="48">
        <v>0</v>
      </c>
      <c r="BI35" s="49">
        <v>0</v>
      </c>
      <c r="BJ35" s="48">
        <v>17</v>
      </c>
      <c r="BK35" s="49">
        <v>100</v>
      </c>
      <c r="BL35" s="48">
        <v>17</v>
      </c>
    </row>
    <row r="36" spans="1:64" ht="15">
      <c r="A36" s="64" t="s">
        <v>235</v>
      </c>
      <c r="B36" s="64" t="s">
        <v>235</v>
      </c>
      <c r="C36" s="65"/>
      <c r="D36" s="66"/>
      <c r="E36" s="67"/>
      <c r="F36" s="68"/>
      <c r="G36" s="65"/>
      <c r="H36" s="69"/>
      <c r="I36" s="70"/>
      <c r="J36" s="70"/>
      <c r="K36" s="34" t="s">
        <v>65</v>
      </c>
      <c r="L36" s="77">
        <v>55</v>
      </c>
      <c r="M36" s="77"/>
      <c r="N36" s="72"/>
      <c r="O36" s="79" t="s">
        <v>176</v>
      </c>
      <c r="P36" s="81">
        <v>43509.425208333334</v>
      </c>
      <c r="Q36" s="79" t="s">
        <v>330</v>
      </c>
      <c r="R36" s="82" t="s">
        <v>493</v>
      </c>
      <c r="S36" s="79" t="s">
        <v>603</v>
      </c>
      <c r="T36" s="79" t="s">
        <v>648</v>
      </c>
      <c r="U36" s="82" t="s">
        <v>701</v>
      </c>
      <c r="V36" s="82" t="s">
        <v>701</v>
      </c>
      <c r="W36" s="81">
        <v>43509.425208333334</v>
      </c>
      <c r="X36" s="82" t="s">
        <v>829</v>
      </c>
      <c r="Y36" s="79"/>
      <c r="Z36" s="79"/>
      <c r="AA36" s="85" t="s">
        <v>1030</v>
      </c>
      <c r="AB36" s="79"/>
      <c r="AC36" s="79" t="b">
        <v>0</v>
      </c>
      <c r="AD36" s="79">
        <v>0</v>
      </c>
      <c r="AE36" s="85" t="s">
        <v>1198</v>
      </c>
      <c r="AF36" s="79" t="b">
        <v>0</v>
      </c>
      <c r="AG36" s="79" t="s">
        <v>1200</v>
      </c>
      <c r="AH36" s="79"/>
      <c r="AI36" s="85" t="s">
        <v>1198</v>
      </c>
      <c r="AJ36" s="79" t="b">
        <v>0</v>
      </c>
      <c r="AK36" s="79">
        <v>1</v>
      </c>
      <c r="AL36" s="85" t="s">
        <v>1198</v>
      </c>
      <c r="AM36" s="79" t="s">
        <v>1204</v>
      </c>
      <c r="AN36" s="79" t="b">
        <v>0</v>
      </c>
      <c r="AO36" s="85" t="s">
        <v>1030</v>
      </c>
      <c r="AP36" s="79" t="s">
        <v>176</v>
      </c>
      <c r="AQ36" s="79">
        <v>0</v>
      </c>
      <c r="AR36" s="79">
        <v>0</v>
      </c>
      <c r="AS36" s="79"/>
      <c r="AT36" s="79"/>
      <c r="AU36" s="79"/>
      <c r="AV36" s="79"/>
      <c r="AW36" s="79"/>
      <c r="AX36" s="79"/>
      <c r="AY36" s="79"/>
      <c r="AZ36" s="79"/>
      <c r="BA36">
        <v>1</v>
      </c>
      <c r="BB36" s="78" t="str">
        <f>REPLACE(INDEX(GroupVertices[Group],MATCH(Edges24[[#This Row],[Vertex 1]],GroupVertices[Vertex],0)),1,1,"")</f>
        <v>16</v>
      </c>
      <c r="BC36" s="78" t="str">
        <f>REPLACE(INDEX(GroupVertices[Group],MATCH(Edges24[[#This Row],[Vertex 2]],GroupVertices[Vertex],0)),1,1,"")</f>
        <v>16</v>
      </c>
      <c r="BD36" s="48">
        <v>2</v>
      </c>
      <c r="BE36" s="49">
        <v>6.25</v>
      </c>
      <c r="BF36" s="48">
        <v>0</v>
      </c>
      <c r="BG36" s="49">
        <v>0</v>
      </c>
      <c r="BH36" s="48">
        <v>0</v>
      </c>
      <c r="BI36" s="49">
        <v>0</v>
      </c>
      <c r="BJ36" s="48">
        <v>30</v>
      </c>
      <c r="BK36" s="49">
        <v>93.75</v>
      </c>
      <c r="BL36" s="48">
        <v>32</v>
      </c>
    </row>
    <row r="37" spans="1:64" ht="15">
      <c r="A37" s="64" t="s">
        <v>236</v>
      </c>
      <c r="B37" s="64" t="s">
        <v>235</v>
      </c>
      <c r="C37" s="65"/>
      <c r="D37" s="66"/>
      <c r="E37" s="67"/>
      <c r="F37" s="68"/>
      <c r="G37" s="65"/>
      <c r="H37" s="69"/>
      <c r="I37" s="70"/>
      <c r="J37" s="70"/>
      <c r="K37" s="34" t="s">
        <v>65</v>
      </c>
      <c r="L37" s="77">
        <v>56</v>
      </c>
      <c r="M37" s="77"/>
      <c r="N37" s="72"/>
      <c r="O37" s="79" t="s">
        <v>300</v>
      </c>
      <c r="P37" s="81">
        <v>43509.42569444444</v>
      </c>
      <c r="Q37" s="79" t="s">
        <v>331</v>
      </c>
      <c r="R37" s="79"/>
      <c r="S37" s="79"/>
      <c r="T37" s="79"/>
      <c r="U37" s="79"/>
      <c r="V37" s="82" t="s">
        <v>765</v>
      </c>
      <c r="W37" s="81">
        <v>43509.42569444444</v>
      </c>
      <c r="X37" s="82" t="s">
        <v>830</v>
      </c>
      <c r="Y37" s="79"/>
      <c r="Z37" s="79"/>
      <c r="AA37" s="85" t="s">
        <v>1031</v>
      </c>
      <c r="AB37" s="79"/>
      <c r="AC37" s="79" t="b">
        <v>0</v>
      </c>
      <c r="AD37" s="79">
        <v>0</v>
      </c>
      <c r="AE37" s="85" t="s">
        <v>1198</v>
      </c>
      <c r="AF37" s="79" t="b">
        <v>0</v>
      </c>
      <c r="AG37" s="79" t="s">
        <v>1200</v>
      </c>
      <c r="AH37" s="79"/>
      <c r="AI37" s="85" t="s">
        <v>1198</v>
      </c>
      <c r="AJ37" s="79" t="b">
        <v>0</v>
      </c>
      <c r="AK37" s="79">
        <v>1</v>
      </c>
      <c r="AL37" s="85" t="s">
        <v>1030</v>
      </c>
      <c r="AM37" s="79" t="s">
        <v>1206</v>
      </c>
      <c r="AN37" s="79" t="b">
        <v>0</v>
      </c>
      <c r="AO37" s="85" t="s">
        <v>1030</v>
      </c>
      <c r="AP37" s="79" t="s">
        <v>176</v>
      </c>
      <c r="AQ37" s="79">
        <v>0</v>
      </c>
      <c r="AR37" s="79">
        <v>0</v>
      </c>
      <c r="AS37" s="79"/>
      <c r="AT37" s="79"/>
      <c r="AU37" s="79"/>
      <c r="AV37" s="79"/>
      <c r="AW37" s="79"/>
      <c r="AX37" s="79"/>
      <c r="AY37" s="79"/>
      <c r="AZ37" s="79"/>
      <c r="BA37">
        <v>1</v>
      </c>
      <c r="BB37" s="78" t="str">
        <f>REPLACE(INDEX(GroupVertices[Group],MATCH(Edges24[[#This Row],[Vertex 1]],GroupVertices[Vertex],0)),1,1,"")</f>
        <v>16</v>
      </c>
      <c r="BC37" s="78" t="str">
        <f>REPLACE(INDEX(GroupVertices[Group],MATCH(Edges24[[#This Row],[Vertex 2]],GroupVertices[Vertex],0)),1,1,"")</f>
        <v>16</v>
      </c>
      <c r="BD37" s="48">
        <v>2</v>
      </c>
      <c r="BE37" s="49">
        <v>9.523809523809524</v>
      </c>
      <c r="BF37" s="48">
        <v>0</v>
      </c>
      <c r="BG37" s="49">
        <v>0</v>
      </c>
      <c r="BH37" s="48">
        <v>0</v>
      </c>
      <c r="BI37" s="49">
        <v>0</v>
      </c>
      <c r="BJ37" s="48">
        <v>19</v>
      </c>
      <c r="BK37" s="49">
        <v>90.47619047619048</v>
      </c>
      <c r="BL37" s="48">
        <v>21</v>
      </c>
    </row>
    <row r="38" spans="1:64" ht="15">
      <c r="A38" s="64" t="s">
        <v>237</v>
      </c>
      <c r="B38" s="64" t="s">
        <v>265</v>
      </c>
      <c r="C38" s="65"/>
      <c r="D38" s="66"/>
      <c r="E38" s="67"/>
      <c r="F38" s="68"/>
      <c r="G38" s="65"/>
      <c r="H38" s="69"/>
      <c r="I38" s="70"/>
      <c r="J38" s="70"/>
      <c r="K38" s="34" t="s">
        <v>65</v>
      </c>
      <c r="L38" s="77">
        <v>57</v>
      </c>
      <c r="M38" s="77"/>
      <c r="N38" s="72"/>
      <c r="O38" s="79" t="s">
        <v>300</v>
      </c>
      <c r="P38" s="81">
        <v>43509.44158564815</v>
      </c>
      <c r="Q38" s="79" t="s">
        <v>322</v>
      </c>
      <c r="R38" s="82" t="s">
        <v>488</v>
      </c>
      <c r="S38" s="79" t="s">
        <v>599</v>
      </c>
      <c r="T38" s="79" t="s">
        <v>640</v>
      </c>
      <c r="U38" s="79"/>
      <c r="V38" s="82" t="s">
        <v>766</v>
      </c>
      <c r="W38" s="81">
        <v>43509.44158564815</v>
      </c>
      <c r="X38" s="82" t="s">
        <v>831</v>
      </c>
      <c r="Y38" s="79"/>
      <c r="Z38" s="79"/>
      <c r="AA38" s="85" t="s">
        <v>1032</v>
      </c>
      <c r="AB38" s="79"/>
      <c r="AC38" s="79" t="b">
        <v>0</v>
      </c>
      <c r="AD38" s="79">
        <v>0</v>
      </c>
      <c r="AE38" s="85" t="s">
        <v>1198</v>
      </c>
      <c r="AF38" s="79" t="b">
        <v>0</v>
      </c>
      <c r="AG38" s="79" t="s">
        <v>1200</v>
      </c>
      <c r="AH38" s="79"/>
      <c r="AI38" s="85" t="s">
        <v>1198</v>
      </c>
      <c r="AJ38" s="79" t="b">
        <v>0</v>
      </c>
      <c r="AK38" s="79">
        <v>2</v>
      </c>
      <c r="AL38" s="85" t="s">
        <v>1098</v>
      </c>
      <c r="AM38" s="79" t="s">
        <v>1204</v>
      </c>
      <c r="AN38" s="79" t="b">
        <v>0</v>
      </c>
      <c r="AO38" s="85" t="s">
        <v>1098</v>
      </c>
      <c r="AP38" s="79" t="s">
        <v>176</v>
      </c>
      <c r="AQ38" s="79">
        <v>0</v>
      </c>
      <c r="AR38" s="79">
        <v>0</v>
      </c>
      <c r="AS38" s="79"/>
      <c r="AT38" s="79"/>
      <c r="AU38" s="79"/>
      <c r="AV38" s="79"/>
      <c r="AW38" s="79"/>
      <c r="AX38" s="79"/>
      <c r="AY38" s="79"/>
      <c r="AZ38" s="79"/>
      <c r="BA38">
        <v>1</v>
      </c>
      <c r="BB38" s="78" t="str">
        <f>REPLACE(INDEX(GroupVertices[Group],MATCH(Edges24[[#This Row],[Vertex 1]],GroupVertices[Vertex],0)),1,1,"")</f>
        <v>5</v>
      </c>
      <c r="BC38" s="78" t="str">
        <f>REPLACE(INDEX(GroupVertices[Group],MATCH(Edges24[[#This Row],[Vertex 2]],GroupVertices[Vertex],0)),1,1,"")</f>
        <v>5</v>
      </c>
      <c r="BD38" s="48">
        <v>0</v>
      </c>
      <c r="BE38" s="49">
        <v>0</v>
      </c>
      <c r="BF38" s="48">
        <v>0</v>
      </c>
      <c r="BG38" s="49">
        <v>0</v>
      </c>
      <c r="BH38" s="48">
        <v>0</v>
      </c>
      <c r="BI38" s="49">
        <v>0</v>
      </c>
      <c r="BJ38" s="48">
        <v>15</v>
      </c>
      <c r="BK38" s="49">
        <v>100</v>
      </c>
      <c r="BL38" s="48">
        <v>15</v>
      </c>
    </row>
    <row r="39" spans="1:64" ht="15">
      <c r="A39" s="64" t="s">
        <v>238</v>
      </c>
      <c r="B39" s="64" t="s">
        <v>238</v>
      </c>
      <c r="C39" s="65"/>
      <c r="D39" s="66"/>
      <c r="E39" s="67"/>
      <c r="F39" s="68"/>
      <c r="G39" s="65"/>
      <c r="H39" s="69"/>
      <c r="I39" s="70"/>
      <c r="J39" s="70"/>
      <c r="K39" s="34" t="s">
        <v>65</v>
      </c>
      <c r="L39" s="77">
        <v>58</v>
      </c>
      <c r="M39" s="77"/>
      <c r="N39" s="72"/>
      <c r="O39" s="79" t="s">
        <v>176</v>
      </c>
      <c r="P39" s="81">
        <v>43509.614641203705</v>
      </c>
      <c r="Q39" s="79" t="s">
        <v>332</v>
      </c>
      <c r="R39" s="82" t="s">
        <v>494</v>
      </c>
      <c r="S39" s="79" t="s">
        <v>604</v>
      </c>
      <c r="T39" s="79" t="s">
        <v>637</v>
      </c>
      <c r="U39" s="79"/>
      <c r="V39" s="82" t="s">
        <v>767</v>
      </c>
      <c r="W39" s="81">
        <v>43509.614641203705</v>
      </c>
      <c r="X39" s="82" t="s">
        <v>832</v>
      </c>
      <c r="Y39" s="79"/>
      <c r="Z39" s="79"/>
      <c r="AA39" s="85" t="s">
        <v>1033</v>
      </c>
      <c r="AB39" s="79"/>
      <c r="AC39" s="79" t="b">
        <v>0</v>
      </c>
      <c r="AD39" s="79">
        <v>0</v>
      </c>
      <c r="AE39" s="85" t="s">
        <v>1198</v>
      </c>
      <c r="AF39" s="79" t="b">
        <v>0</v>
      </c>
      <c r="AG39" s="79" t="s">
        <v>1200</v>
      </c>
      <c r="AH39" s="79"/>
      <c r="AI39" s="85" t="s">
        <v>1198</v>
      </c>
      <c r="AJ39" s="79" t="b">
        <v>0</v>
      </c>
      <c r="AK39" s="79">
        <v>0</v>
      </c>
      <c r="AL39" s="85" t="s">
        <v>1198</v>
      </c>
      <c r="AM39" s="79" t="s">
        <v>1212</v>
      </c>
      <c r="AN39" s="79" t="b">
        <v>0</v>
      </c>
      <c r="AO39" s="85" t="s">
        <v>1033</v>
      </c>
      <c r="AP39" s="79" t="s">
        <v>176</v>
      </c>
      <c r="AQ39" s="79">
        <v>0</v>
      </c>
      <c r="AR39" s="79">
        <v>0</v>
      </c>
      <c r="AS39" s="79"/>
      <c r="AT39" s="79"/>
      <c r="AU39" s="79"/>
      <c r="AV39" s="79"/>
      <c r="AW39" s="79"/>
      <c r="AX39" s="79"/>
      <c r="AY39" s="79"/>
      <c r="AZ39" s="79"/>
      <c r="BA39">
        <v>1</v>
      </c>
      <c r="BB39" s="78" t="str">
        <f>REPLACE(INDEX(GroupVertices[Group],MATCH(Edges24[[#This Row],[Vertex 1]],GroupVertices[Vertex],0)),1,1,"")</f>
        <v>14</v>
      </c>
      <c r="BC39" s="78" t="str">
        <f>REPLACE(INDEX(GroupVertices[Group],MATCH(Edges24[[#This Row],[Vertex 2]],GroupVertices[Vertex],0)),1,1,"")</f>
        <v>14</v>
      </c>
      <c r="BD39" s="48">
        <v>0</v>
      </c>
      <c r="BE39" s="49">
        <v>0</v>
      </c>
      <c r="BF39" s="48">
        <v>0</v>
      </c>
      <c r="BG39" s="49">
        <v>0</v>
      </c>
      <c r="BH39" s="48">
        <v>0</v>
      </c>
      <c r="BI39" s="49">
        <v>0</v>
      </c>
      <c r="BJ39" s="48">
        <v>33</v>
      </c>
      <c r="BK39" s="49">
        <v>100</v>
      </c>
      <c r="BL39" s="48">
        <v>33</v>
      </c>
    </row>
    <row r="40" spans="1:64" ht="15">
      <c r="A40" s="64" t="s">
        <v>239</v>
      </c>
      <c r="B40" s="64" t="s">
        <v>239</v>
      </c>
      <c r="C40" s="65"/>
      <c r="D40" s="66"/>
      <c r="E40" s="67"/>
      <c r="F40" s="68"/>
      <c r="G40" s="65"/>
      <c r="H40" s="69"/>
      <c r="I40" s="70"/>
      <c r="J40" s="70"/>
      <c r="K40" s="34" t="s">
        <v>65</v>
      </c>
      <c r="L40" s="77">
        <v>59</v>
      </c>
      <c r="M40" s="77"/>
      <c r="N40" s="72"/>
      <c r="O40" s="79" t="s">
        <v>176</v>
      </c>
      <c r="P40" s="81">
        <v>43509.63622685185</v>
      </c>
      <c r="Q40" s="79" t="s">
        <v>333</v>
      </c>
      <c r="R40" s="79" t="s">
        <v>495</v>
      </c>
      <c r="S40" s="79" t="s">
        <v>605</v>
      </c>
      <c r="T40" s="79" t="s">
        <v>649</v>
      </c>
      <c r="U40" s="79"/>
      <c r="V40" s="82" t="s">
        <v>768</v>
      </c>
      <c r="W40" s="81">
        <v>43509.63622685185</v>
      </c>
      <c r="X40" s="82" t="s">
        <v>833</v>
      </c>
      <c r="Y40" s="79"/>
      <c r="Z40" s="79"/>
      <c r="AA40" s="85" t="s">
        <v>1034</v>
      </c>
      <c r="AB40" s="79"/>
      <c r="AC40" s="79" t="b">
        <v>0</v>
      </c>
      <c r="AD40" s="79">
        <v>0</v>
      </c>
      <c r="AE40" s="85" t="s">
        <v>1198</v>
      </c>
      <c r="AF40" s="79" t="b">
        <v>0</v>
      </c>
      <c r="AG40" s="79" t="s">
        <v>1200</v>
      </c>
      <c r="AH40" s="79"/>
      <c r="AI40" s="85" t="s">
        <v>1198</v>
      </c>
      <c r="AJ40" s="79" t="b">
        <v>0</v>
      </c>
      <c r="AK40" s="79">
        <v>0</v>
      </c>
      <c r="AL40" s="85" t="s">
        <v>1198</v>
      </c>
      <c r="AM40" s="79" t="s">
        <v>1204</v>
      </c>
      <c r="AN40" s="79" t="b">
        <v>0</v>
      </c>
      <c r="AO40" s="85" t="s">
        <v>1034</v>
      </c>
      <c r="AP40" s="79" t="s">
        <v>176</v>
      </c>
      <c r="AQ40" s="79">
        <v>0</v>
      </c>
      <c r="AR40" s="79">
        <v>0</v>
      </c>
      <c r="AS40" s="79"/>
      <c r="AT40" s="79"/>
      <c r="AU40" s="79"/>
      <c r="AV40" s="79"/>
      <c r="AW40" s="79"/>
      <c r="AX40" s="79"/>
      <c r="AY40" s="79"/>
      <c r="AZ40" s="79"/>
      <c r="BA40">
        <v>1</v>
      </c>
      <c r="BB40" s="78" t="str">
        <f>REPLACE(INDEX(GroupVertices[Group],MATCH(Edges24[[#This Row],[Vertex 1]],GroupVertices[Vertex],0)),1,1,"")</f>
        <v>14</v>
      </c>
      <c r="BC40" s="78" t="str">
        <f>REPLACE(INDEX(GroupVertices[Group],MATCH(Edges24[[#This Row],[Vertex 2]],GroupVertices[Vertex],0)),1,1,"")</f>
        <v>14</v>
      </c>
      <c r="BD40" s="48">
        <v>0</v>
      </c>
      <c r="BE40" s="49">
        <v>0</v>
      </c>
      <c r="BF40" s="48">
        <v>2</v>
      </c>
      <c r="BG40" s="49">
        <v>6.25</v>
      </c>
      <c r="BH40" s="48">
        <v>0</v>
      </c>
      <c r="BI40" s="49">
        <v>0</v>
      </c>
      <c r="BJ40" s="48">
        <v>30</v>
      </c>
      <c r="BK40" s="49">
        <v>93.75</v>
      </c>
      <c r="BL40" s="48">
        <v>32</v>
      </c>
    </row>
    <row r="41" spans="1:64" ht="15">
      <c r="A41" s="64" t="s">
        <v>240</v>
      </c>
      <c r="B41" s="64" t="s">
        <v>242</v>
      </c>
      <c r="C41" s="65"/>
      <c r="D41" s="66"/>
      <c r="E41" s="67"/>
      <c r="F41" s="68"/>
      <c r="G41" s="65"/>
      <c r="H41" s="69"/>
      <c r="I41" s="70"/>
      <c r="J41" s="70"/>
      <c r="K41" s="34" t="s">
        <v>66</v>
      </c>
      <c r="L41" s="77">
        <v>60</v>
      </c>
      <c r="M41" s="77"/>
      <c r="N41" s="72"/>
      <c r="O41" s="79" t="s">
        <v>300</v>
      </c>
      <c r="P41" s="81">
        <v>43509.820023148146</v>
      </c>
      <c r="Q41" s="79" t="s">
        <v>334</v>
      </c>
      <c r="R41" s="79"/>
      <c r="S41" s="79"/>
      <c r="T41" s="79"/>
      <c r="U41" s="79"/>
      <c r="V41" s="82" t="s">
        <v>769</v>
      </c>
      <c r="W41" s="81">
        <v>43509.820023148146</v>
      </c>
      <c r="X41" s="82" t="s">
        <v>834</v>
      </c>
      <c r="Y41" s="79"/>
      <c r="Z41" s="79"/>
      <c r="AA41" s="85" t="s">
        <v>1035</v>
      </c>
      <c r="AB41" s="79"/>
      <c r="AC41" s="79" t="b">
        <v>0</v>
      </c>
      <c r="AD41" s="79">
        <v>0</v>
      </c>
      <c r="AE41" s="85" t="s">
        <v>1198</v>
      </c>
      <c r="AF41" s="79" t="b">
        <v>0</v>
      </c>
      <c r="AG41" s="79" t="s">
        <v>1200</v>
      </c>
      <c r="AH41" s="79"/>
      <c r="AI41" s="85" t="s">
        <v>1198</v>
      </c>
      <c r="AJ41" s="79" t="b">
        <v>0</v>
      </c>
      <c r="AK41" s="79">
        <v>2</v>
      </c>
      <c r="AL41" s="85" t="s">
        <v>1036</v>
      </c>
      <c r="AM41" s="79" t="s">
        <v>1204</v>
      </c>
      <c r="AN41" s="79" t="b">
        <v>0</v>
      </c>
      <c r="AO41" s="85" t="s">
        <v>1036</v>
      </c>
      <c r="AP41" s="79" t="s">
        <v>176</v>
      </c>
      <c r="AQ41" s="79">
        <v>0</v>
      </c>
      <c r="AR41" s="79">
        <v>0</v>
      </c>
      <c r="AS41" s="79"/>
      <c r="AT41" s="79"/>
      <c r="AU41" s="79"/>
      <c r="AV41" s="79"/>
      <c r="AW41" s="79"/>
      <c r="AX41" s="79"/>
      <c r="AY41" s="79"/>
      <c r="AZ41" s="79"/>
      <c r="BA41">
        <v>1</v>
      </c>
      <c r="BB41" s="78" t="str">
        <f>REPLACE(INDEX(GroupVertices[Group],MATCH(Edges24[[#This Row],[Vertex 1]],GroupVertices[Vertex],0)),1,1,"")</f>
        <v>13</v>
      </c>
      <c r="BC41" s="78" t="str">
        <f>REPLACE(INDEX(GroupVertices[Group],MATCH(Edges24[[#This Row],[Vertex 2]],GroupVertices[Vertex],0)),1,1,"")</f>
        <v>13</v>
      </c>
      <c r="BD41" s="48"/>
      <c r="BE41" s="49"/>
      <c r="BF41" s="48"/>
      <c r="BG41" s="49"/>
      <c r="BH41" s="48"/>
      <c r="BI41" s="49"/>
      <c r="BJ41" s="48"/>
      <c r="BK41" s="49"/>
      <c r="BL41" s="48"/>
    </row>
    <row r="42" spans="1:64" ht="15">
      <c r="A42" s="64" t="s">
        <v>241</v>
      </c>
      <c r="B42" s="64" t="s">
        <v>240</v>
      </c>
      <c r="C42" s="65"/>
      <c r="D42" s="66"/>
      <c r="E42" s="67"/>
      <c r="F42" s="68"/>
      <c r="G42" s="65"/>
      <c r="H42" s="69"/>
      <c r="I42" s="70"/>
      <c r="J42" s="70"/>
      <c r="K42" s="34" t="s">
        <v>66</v>
      </c>
      <c r="L42" s="77">
        <v>62</v>
      </c>
      <c r="M42" s="77"/>
      <c r="N42" s="72"/>
      <c r="O42" s="79" t="s">
        <v>300</v>
      </c>
      <c r="P42" s="81">
        <v>43509.81383101852</v>
      </c>
      <c r="Q42" s="79" t="s">
        <v>335</v>
      </c>
      <c r="R42" s="79"/>
      <c r="S42" s="79"/>
      <c r="T42" s="79" t="s">
        <v>650</v>
      </c>
      <c r="U42" s="82" t="s">
        <v>702</v>
      </c>
      <c r="V42" s="82" t="s">
        <v>702</v>
      </c>
      <c r="W42" s="81">
        <v>43509.81383101852</v>
      </c>
      <c r="X42" s="82" t="s">
        <v>835</v>
      </c>
      <c r="Y42" s="79"/>
      <c r="Z42" s="79"/>
      <c r="AA42" s="85" t="s">
        <v>1036</v>
      </c>
      <c r="AB42" s="79"/>
      <c r="AC42" s="79" t="b">
        <v>0</v>
      </c>
      <c r="AD42" s="79">
        <v>3</v>
      </c>
      <c r="AE42" s="85" t="s">
        <v>1198</v>
      </c>
      <c r="AF42" s="79" t="b">
        <v>0</v>
      </c>
      <c r="AG42" s="79" t="s">
        <v>1200</v>
      </c>
      <c r="AH42" s="79"/>
      <c r="AI42" s="85" t="s">
        <v>1198</v>
      </c>
      <c r="AJ42" s="79" t="b">
        <v>0</v>
      </c>
      <c r="AK42" s="79">
        <v>2</v>
      </c>
      <c r="AL42" s="85" t="s">
        <v>1198</v>
      </c>
      <c r="AM42" s="79" t="s">
        <v>1203</v>
      </c>
      <c r="AN42" s="79" t="b">
        <v>0</v>
      </c>
      <c r="AO42" s="85" t="s">
        <v>1036</v>
      </c>
      <c r="AP42" s="79" t="s">
        <v>176</v>
      </c>
      <c r="AQ42" s="79">
        <v>0</v>
      </c>
      <c r="AR42" s="79">
        <v>0</v>
      </c>
      <c r="AS42" s="79"/>
      <c r="AT42" s="79"/>
      <c r="AU42" s="79"/>
      <c r="AV42" s="79"/>
      <c r="AW42" s="79"/>
      <c r="AX42" s="79"/>
      <c r="AY42" s="79"/>
      <c r="AZ42" s="79"/>
      <c r="BA42">
        <v>1</v>
      </c>
      <c r="BB42" s="78" t="str">
        <f>REPLACE(INDEX(GroupVertices[Group],MATCH(Edges24[[#This Row],[Vertex 1]],GroupVertices[Vertex],0)),1,1,"")</f>
        <v>13</v>
      </c>
      <c r="BC42" s="78" t="str">
        <f>REPLACE(INDEX(GroupVertices[Group],MATCH(Edges24[[#This Row],[Vertex 2]],GroupVertices[Vertex],0)),1,1,"")</f>
        <v>13</v>
      </c>
      <c r="BD42" s="48"/>
      <c r="BE42" s="49"/>
      <c r="BF42" s="48"/>
      <c r="BG42" s="49"/>
      <c r="BH42" s="48"/>
      <c r="BI42" s="49"/>
      <c r="BJ42" s="48"/>
      <c r="BK42" s="49"/>
      <c r="BL42" s="48"/>
    </row>
    <row r="43" spans="1:64" ht="15">
      <c r="A43" s="64" t="s">
        <v>242</v>
      </c>
      <c r="B43" s="64" t="s">
        <v>240</v>
      </c>
      <c r="C43" s="65"/>
      <c r="D43" s="66"/>
      <c r="E43" s="67"/>
      <c r="F43" s="68"/>
      <c r="G43" s="65"/>
      <c r="H43" s="69"/>
      <c r="I43" s="70"/>
      <c r="J43" s="70"/>
      <c r="K43" s="34" t="s">
        <v>66</v>
      </c>
      <c r="L43" s="77">
        <v>63</v>
      </c>
      <c r="M43" s="77"/>
      <c r="N43" s="72"/>
      <c r="O43" s="79" t="s">
        <v>300</v>
      </c>
      <c r="P43" s="81">
        <v>43509.814108796294</v>
      </c>
      <c r="Q43" s="79" t="s">
        <v>334</v>
      </c>
      <c r="R43" s="79"/>
      <c r="S43" s="79"/>
      <c r="T43" s="79"/>
      <c r="U43" s="79"/>
      <c r="V43" s="82" t="s">
        <v>770</v>
      </c>
      <c r="W43" s="81">
        <v>43509.814108796294</v>
      </c>
      <c r="X43" s="82" t="s">
        <v>836</v>
      </c>
      <c r="Y43" s="79"/>
      <c r="Z43" s="79"/>
      <c r="AA43" s="85" t="s">
        <v>1037</v>
      </c>
      <c r="AB43" s="79"/>
      <c r="AC43" s="79" t="b">
        <v>0</v>
      </c>
      <c r="AD43" s="79">
        <v>0</v>
      </c>
      <c r="AE43" s="85" t="s">
        <v>1198</v>
      </c>
      <c r="AF43" s="79" t="b">
        <v>0</v>
      </c>
      <c r="AG43" s="79" t="s">
        <v>1200</v>
      </c>
      <c r="AH43" s="79"/>
      <c r="AI43" s="85" t="s">
        <v>1198</v>
      </c>
      <c r="AJ43" s="79" t="b">
        <v>0</v>
      </c>
      <c r="AK43" s="79">
        <v>2</v>
      </c>
      <c r="AL43" s="85" t="s">
        <v>1036</v>
      </c>
      <c r="AM43" s="79" t="s">
        <v>1203</v>
      </c>
      <c r="AN43" s="79" t="b">
        <v>0</v>
      </c>
      <c r="AO43" s="85" t="s">
        <v>1036</v>
      </c>
      <c r="AP43" s="79" t="s">
        <v>176</v>
      </c>
      <c r="AQ43" s="79">
        <v>0</v>
      </c>
      <c r="AR43" s="79">
        <v>0</v>
      </c>
      <c r="AS43" s="79"/>
      <c r="AT43" s="79"/>
      <c r="AU43" s="79"/>
      <c r="AV43" s="79"/>
      <c r="AW43" s="79"/>
      <c r="AX43" s="79"/>
      <c r="AY43" s="79"/>
      <c r="AZ43" s="79"/>
      <c r="BA43">
        <v>1</v>
      </c>
      <c r="BB43" s="78" t="str">
        <f>REPLACE(INDEX(GroupVertices[Group],MATCH(Edges24[[#This Row],[Vertex 1]],GroupVertices[Vertex],0)),1,1,"")</f>
        <v>13</v>
      </c>
      <c r="BC43" s="78" t="str">
        <f>REPLACE(INDEX(GroupVertices[Group],MATCH(Edges24[[#This Row],[Vertex 2]],GroupVertices[Vertex],0)),1,1,"")</f>
        <v>13</v>
      </c>
      <c r="BD43" s="48"/>
      <c r="BE43" s="49"/>
      <c r="BF43" s="48"/>
      <c r="BG43" s="49"/>
      <c r="BH43" s="48"/>
      <c r="BI43" s="49"/>
      <c r="BJ43" s="48"/>
      <c r="BK43" s="49"/>
      <c r="BL43" s="48"/>
    </row>
    <row r="44" spans="1:64" ht="15">
      <c r="A44" s="64" t="s">
        <v>241</v>
      </c>
      <c r="B44" s="64" t="s">
        <v>241</v>
      </c>
      <c r="C44" s="65"/>
      <c r="D44" s="66"/>
      <c r="E44" s="67"/>
      <c r="F44" s="68"/>
      <c r="G44" s="65"/>
      <c r="H44" s="69"/>
      <c r="I44" s="70"/>
      <c r="J44" s="70"/>
      <c r="K44" s="34" t="s">
        <v>65</v>
      </c>
      <c r="L44" s="77">
        <v>65</v>
      </c>
      <c r="M44" s="77"/>
      <c r="N44" s="72"/>
      <c r="O44" s="79" t="s">
        <v>176</v>
      </c>
      <c r="P44" s="81">
        <v>43509.93454861111</v>
      </c>
      <c r="Q44" s="79" t="s">
        <v>336</v>
      </c>
      <c r="R44" s="79"/>
      <c r="S44" s="79"/>
      <c r="T44" s="79" t="s">
        <v>651</v>
      </c>
      <c r="U44" s="82" t="s">
        <v>703</v>
      </c>
      <c r="V44" s="82" t="s">
        <v>703</v>
      </c>
      <c r="W44" s="81">
        <v>43509.93454861111</v>
      </c>
      <c r="X44" s="82" t="s">
        <v>837</v>
      </c>
      <c r="Y44" s="79"/>
      <c r="Z44" s="79"/>
      <c r="AA44" s="85" t="s">
        <v>1038</v>
      </c>
      <c r="AB44" s="79"/>
      <c r="AC44" s="79" t="b">
        <v>0</v>
      </c>
      <c r="AD44" s="79">
        <v>6</v>
      </c>
      <c r="AE44" s="85" t="s">
        <v>1198</v>
      </c>
      <c r="AF44" s="79" t="b">
        <v>0</v>
      </c>
      <c r="AG44" s="79" t="s">
        <v>1200</v>
      </c>
      <c r="AH44" s="79"/>
      <c r="AI44" s="85" t="s">
        <v>1198</v>
      </c>
      <c r="AJ44" s="79" t="b">
        <v>0</v>
      </c>
      <c r="AK44" s="79">
        <v>1</v>
      </c>
      <c r="AL44" s="85" t="s">
        <v>1198</v>
      </c>
      <c r="AM44" s="79" t="s">
        <v>1203</v>
      </c>
      <c r="AN44" s="79" t="b">
        <v>0</v>
      </c>
      <c r="AO44" s="85" t="s">
        <v>1038</v>
      </c>
      <c r="AP44" s="79" t="s">
        <v>176</v>
      </c>
      <c r="AQ44" s="79">
        <v>0</v>
      </c>
      <c r="AR44" s="79">
        <v>0</v>
      </c>
      <c r="AS44" s="79"/>
      <c r="AT44" s="79"/>
      <c r="AU44" s="79"/>
      <c r="AV44" s="79"/>
      <c r="AW44" s="79"/>
      <c r="AX44" s="79"/>
      <c r="AY44" s="79"/>
      <c r="AZ44" s="79"/>
      <c r="BA44">
        <v>1</v>
      </c>
      <c r="BB44" s="78" t="str">
        <f>REPLACE(INDEX(GroupVertices[Group],MATCH(Edges24[[#This Row],[Vertex 1]],GroupVertices[Vertex],0)),1,1,"")</f>
        <v>13</v>
      </c>
      <c r="BC44" s="78" t="str">
        <f>REPLACE(INDEX(GroupVertices[Group],MATCH(Edges24[[#This Row],[Vertex 2]],GroupVertices[Vertex],0)),1,1,"")</f>
        <v>13</v>
      </c>
      <c r="BD44" s="48">
        <v>2</v>
      </c>
      <c r="BE44" s="49">
        <v>5.714285714285714</v>
      </c>
      <c r="BF44" s="48">
        <v>0</v>
      </c>
      <c r="BG44" s="49">
        <v>0</v>
      </c>
      <c r="BH44" s="48">
        <v>0</v>
      </c>
      <c r="BI44" s="49">
        <v>0</v>
      </c>
      <c r="BJ44" s="48">
        <v>33</v>
      </c>
      <c r="BK44" s="49">
        <v>94.28571428571429</v>
      </c>
      <c r="BL44" s="48">
        <v>35</v>
      </c>
    </row>
    <row r="45" spans="1:64" ht="15">
      <c r="A45" s="64" t="s">
        <v>242</v>
      </c>
      <c r="B45" s="64" t="s">
        <v>241</v>
      </c>
      <c r="C45" s="65"/>
      <c r="D45" s="66"/>
      <c r="E45" s="67"/>
      <c r="F45" s="68"/>
      <c r="G45" s="65"/>
      <c r="H45" s="69"/>
      <c r="I45" s="70"/>
      <c r="J45" s="70"/>
      <c r="K45" s="34" t="s">
        <v>66</v>
      </c>
      <c r="L45" s="77">
        <v>67</v>
      </c>
      <c r="M45" s="77"/>
      <c r="N45" s="72"/>
      <c r="O45" s="79" t="s">
        <v>300</v>
      </c>
      <c r="P45" s="81">
        <v>43509.935277777775</v>
      </c>
      <c r="Q45" s="79" t="s">
        <v>337</v>
      </c>
      <c r="R45" s="79"/>
      <c r="S45" s="79"/>
      <c r="T45" s="79"/>
      <c r="U45" s="79"/>
      <c r="V45" s="82" t="s">
        <v>770</v>
      </c>
      <c r="W45" s="81">
        <v>43509.935277777775</v>
      </c>
      <c r="X45" s="82" t="s">
        <v>838</v>
      </c>
      <c r="Y45" s="79"/>
      <c r="Z45" s="79"/>
      <c r="AA45" s="85" t="s">
        <v>1039</v>
      </c>
      <c r="AB45" s="79"/>
      <c r="AC45" s="79" t="b">
        <v>0</v>
      </c>
      <c r="AD45" s="79">
        <v>0</v>
      </c>
      <c r="AE45" s="85" t="s">
        <v>1198</v>
      </c>
      <c r="AF45" s="79" t="b">
        <v>0</v>
      </c>
      <c r="AG45" s="79" t="s">
        <v>1200</v>
      </c>
      <c r="AH45" s="79"/>
      <c r="AI45" s="85" t="s">
        <v>1198</v>
      </c>
      <c r="AJ45" s="79" t="b">
        <v>0</v>
      </c>
      <c r="AK45" s="79">
        <v>1</v>
      </c>
      <c r="AL45" s="85" t="s">
        <v>1038</v>
      </c>
      <c r="AM45" s="79" t="s">
        <v>1203</v>
      </c>
      <c r="AN45" s="79" t="b">
        <v>0</v>
      </c>
      <c r="AO45" s="85" t="s">
        <v>1038</v>
      </c>
      <c r="AP45" s="79" t="s">
        <v>176</v>
      </c>
      <c r="AQ45" s="79">
        <v>0</v>
      </c>
      <c r="AR45" s="79">
        <v>0</v>
      </c>
      <c r="AS45" s="79"/>
      <c r="AT45" s="79"/>
      <c r="AU45" s="79"/>
      <c r="AV45" s="79"/>
      <c r="AW45" s="79"/>
      <c r="AX45" s="79"/>
      <c r="AY45" s="79"/>
      <c r="AZ45" s="79"/>
      <c r="BA45">
        <v>2</v>
      </c>
      <c r="BB45" s="78" t="str">
        <f>REPLACE(INDEX(GroupVertices[Group],MATCH(Edges24[[#This Row],[Vertex 1]],GroupVertices[Vertex],0)),1,1,"")</f>
        <v>13</v>
      </c>
      <c r="BC45" s="78" t="str">
        <f>REPLACE(INDEX(GroupVertices[Group],MATCH(Edges24[[#This Row],[Vertex 2]],GroupVertices[Vertex],0)),1,1,"")</f>
        <v>13</v>
      </c>
      <c r="BD45" s="48">
        <v>1</v>
      </c>
      <c r="BE45" s="49">
        <v>3.7037037037037037</v>
      </c>
      <c r="BF45" s="48">
        <v>0</v>
      </c>
      <c r="BG45" s="49">
        <v>0</v>
      </c>
      <c r="BH45" s="48">
        <v>0</v>
      </c>
      <c r="BI45" s="49">
        <v>0</v>
      </c>
      <c r="BJ45" s="48">
        <v>26</v>
      </c>
      <c r="BK45" s="49">
        <v>96.29629629629629</v>
      </c>
      <c r="BL45" s="48">
        <v>27</v>
      </c>
    </row>
    <row r="46" spans="1:64" ht="15">
      <c r="A46" s="64" t="s">
        <v>243</v>
      </c>
      <c r="B46" s="64" t="s">
        <v>265</v>
      </c>
      <c r="C46" s="65"/>
      <c r="D46" s="66"/>
      <c r="E46" s="67"/>
      <c r="F46" s="68"/>
      <c r="G46" s="65"/>
      <c r="H46" s="69"/>
      <c r="I46" s="70"/>
      <c r="J46" s="70"/>
      <c r="K46" s="34" t="s">
        <v>65</v>
      </c>
      <c r="L46" s="77">
        <v>68</v>
      </c>
      <c r="M46" s="77"/>
      <c r="N46" s="72"/>
      <c r="O46" s="79" t="s">
        <v>300</v>
      </c>
      <c r="P46" s="81">
        <v>43510.315034722225</v>
      </c>
      <c r="Q46" s="79" t="s">
        <v>322</v>
      </c>
      <c r="R46" s="82" t="s">
        <v>488</v>
      </c>
      <c r="S46" s="79" t="s">
        <v>599</v>
      </c>
      <c r="T46" s="79" t="s">
        <v>640</v>
      </c>
      <c r="U46" s="79"/>
      <c r="V46" s="82" t="s">
        <v>771</v>
      </c>
      <c r="W46" s="81">
        <v>43510.315034722225</v>
      </c>
      <c r="X46" s="82" t="s">
        <v>839</v>
      </c>
      <c r="Y46" s="79"/>
      <c r="Z46" s="79"/>
      <c r="AA46" s="85" t="s">
        <v>1040</v>
      </c>
      <c r="AB46" s="79"/>
      <c r="AC46" s="79" t="b">
        <v>0</v>
      </c>
      <c r="AD46" s="79">
        <v>0</v>
      </c>
      <c r="AE46" s="85" t="s">
        <v>1198</v>
      </c>
      <c r="AF46" s="79" t="b">
        <v>0</v>
      </c>
      <c r="AG46" s="79" t="s">
        <v>1200</v>
      </c>
      <c r="AH46" s="79"/>
      <c r="AI46" s="85" t="s">
        <v>1198</v>
      </c>
      <c r="AJ46" s="79" t="b">
        <v>0</v>
      </c>
      <c r="AK46" s="79">
        <v>3</v>
      </c>
      <c r="AL46" s="85" t="s">
        <v>1098</v>
      </c>
      <c r="AM46" s="79" t="s">
        <v>1206</v>
      </c>
      <c r="AN46" s="79" t="b">
        <v>0</v>
      </c>
      <c r="AO46" s="85" t="s">
        <v>1098</v>
      </c>
      <c r="AP46" s="79" t="s">
        <v>176</v>
      </c>
      <c r="AQ46" s="79">
        <v>0</v>
      </c>
      <c r="AR46" s="79">
        <v>0</v>
      </c>
      <c r="AS46" s="79"/>
      <c r="AT46" s="79"/>
      <c r="AU46" s="79"/>
      <c r="AV46" s="79"/>
      <c r="AW46" s="79"/>
      <c r="AX46" s="79"/>
      <c r="AY46" s="79"/>
      <c r="AZ46" s="79"/>
      <c r="BA46">
        <v>1</v>
      </c>
      <c r="BB46" s="78" t="str">
        <f>REPLACE(INDEX(GroupVertices[Group],MATCH(Edges24[[#This Row],[Vertex 1]],GroupVertices[Vertex],0)),1,1,"")</f>
        <v>5</v>
      </c>
      <c r="BC46" s="78" t="str">
        <f>REPLACE(INDEX(GroupVertices[Group],MATCH(Edges24[[#This Row],[Vertex 2]],GroupVertices[Vertex],0)),1,1,"")</f>
        <v>5</v>
      </c>
      <c r="BD46" s="48">
        <v>0</v>
      </c>
      <c r="BE46" s="49">
        <v>0</v>
      </c>
      <c r="BF46" s="48">
        <v>0</v>
      </c>
      <c r="BG46" s="49">
        <v>0</v>
      </c>
      <c r="BH46" s="48">
        <v>0</v>
      </c>
      <c r="BI46" s="49">
        <v>0</v>
      </c>
      <c r="BJ46" s="48">
        <v>15</v>
      </c>
      <c r="BK46" s="49">
        <v>100</v>
      </c>
      <c r="BL46" s="48">
        <v>15</v>
      </c>
    </row>
    <row r="47" spans="1:64" ht="15">
      <c r="A47" s="64" t="s">
        <v>244</v>
      </c>
      <c r="B47" s="64" t="s">
        <v>290</v>
      </c>
      <c r="C47" s="65"/>
      <c r="D47" s="66"/>
      <c r="E47" s="67"/>
      <c r="F47" s="68"/>
      <c r="G47" s="65"/>
      <c r="H47" s="69"/>
      <c r="I47" s="70"/>
      <c r="J47" s="70"/>
      <c r="K47" s="34" t="s">
        <v>65</v>
      </c>
      <c r="L47" s="77">
        <v>69</v>
      </c>
      <c r="M47" s="77"/>
      <c r="N47" s="72"/>
      <c r="O47" s="79" t="s">
        <v>300</v>
      </c>
      <c r="P47" s="81">
        <v>43510.696597222224</v>
      </c>
      <c r="Q47" s="79" t="s">
        <v>338</v>
      </c>
      <c r="R47" s="79" t="s">
        <v>496</v>
      </c>
      <c r="S47" s="79" t="s">
        <v>606</v>
      </c>
      <c r="T47" s="79" t="s">
        <v>652</v>
      </c>
      <c r="U47" s="79"/>
      <c r="V47" s="82" t="s">
        <v>772</v>
      </c>
      <c r="W47" s="81">
        <v>43510.696597222224</v>
      </c>
      <c r="X47" s="82" t="s">
        <v>840</v>
      </c>
      <c r="Y47" s="79"/>
      <c r="Z47" s="79"/>
      <c r="AA47" s="85" t="s">
        <v>1041</v>
      </c>
      <c r="AB47" s="79"/>
      <c r="AC47" s="79" t="b">
        <v>0</v>
      </c>
      <c r="AD47" s="79">
        <v>1</v>
      </c>
      <c r="AE47" s="85" t="s">
        <v>1198</v>
      </c>
      <c r="AF47" s="79" t="b">
        <v>1</v>
      </c>
      <c r="AG47" s="79" t="s">
        <v>1200</v>
      </c>
      <c r="AH47" s="79"/>
      <c r="AI47" s="85" t="s">
        <v>1202</v>
      </c>
      <c r="AJ47" s="79" t="b">
        <v>0</v>
      </c>
      <c r="AK47" s="79">
        <v>0</v>
      </c>
      <c r="AL47" s="85" t="s">
        <v>1198</v>
      </c>
      <c r="AM47" s="79" t="s">
        <v>1204</v>
      </c>
      <c r="AN47" s="79" t="b">
        <v>0</v>
      </c>
      <c r="AO47" s="85" t="s">
        <v>1041</v>
      </c>
      <c r="AP47" s="79" t="s">
        <v>176</v>
      </c>
      <c r="AQ47" s="79">
        <v>0</v>
      </c>
      <c r="AR47" s="79">
        <v>0</v>
      </c>
      <c r="AS47" s="79"/>
      <c r="AT47" s="79"/>
      <c r="AU47" s="79"/>
      <c r="AV47" s="79"/>
      <c r="AW47" s="79"/>
      <c r="AX47" s="79"/>
      <c r="AY47" s="79"/>
      <c r="AZ47" s="79"/>
      <c r="BA47">
        <v>1</v>
      </c>
      <c r="BB47" s="78" t="str">
        <f>REPLACE(INDEX(GroupVertices[Group],MATCH(Edges24[[#This Row],[Vertex 1]],GroupVertices[Vertex],0)),1,1,"")</f>
        <v>15</v>
      </c>
      <c r="BC47" s="78" t="str">
        <f>REPLACE(INDEX(GroupVertices[Group],MATCH(Edges24[[#This Row],[Vertex 2]],GroupVertices[Vertex],0)),1,1,"")</f>
        <v>15</v>
      </c>
      <c r="BD47" s="48">
        <v>1</v>
      </c>
      <c r="BE47" s="49">
        <v>5.555555555555555</v>
      </c>
      <c r="BF47" s="48">
        <v>0</v>
      </c>
      <c r="BG47" s="49">
        <v>0</v>
      </c>
      <c r="BH47" s="48">
        <v>0</v>
      </c>
      <c r="BI47" s="49">
        <v>0</v>
      </c>
      <c r="BJ47" s="48">
        <v>17</v>
      </c>
      <c r="BK47" s="49">
        <v>94.44444444444444</v>
      </c>
      <c r="BL47" s="48">
        <v>18</v>
      </c>
    </row>
    <row r="48" spans="1:64" ht="15">
      <c r="A48" s="64" t="s">
        <v>245</v>
      </c>
      <c r="B48" s="64" t="s">
        <v>291</v>
      </c>
      <c r="C48" s="65"/>
      <c r="D48" s="66"/>
      <c r="E48" s="67"/>
      <c r="F48" s="68"/>
      <c r="G48" s="65"/>
      <c r="H48" s="69"/>
      <c r="I48" s="70"/>
      <c r="J48" s="70"/>
      <c r="K48" s="34" t="s">
        <v>65</v>
      </c>
      <c r="L48" s="77">
        <v>70</v>
      </c>
      <c r="M48" s="77"/>
      <c r="N48" s="72"/>
      <c r="O48" s="79" t="s">
        <v>300</v>
      </c>
      <c r="P48" s="81">
        <v>43510.71109953704</v>
      </c>
      <c r="Q48" s="79" t="s">
        <v>339</v>
      </c>
      <c r="R48" s="82" t="s">
        <v>497</v>
      </c>
      <c r="S48" s="79" t="s">
        <v>596</v>
      </c>
      <c r="T48" s="79" t="s">
        <v>653</v>
      </c>
      <c r="U48" s="79"/>
      <c r="V48" s="82" t="s">
        <v>773</v>
      </c>
      <c r="W48" s="81">
        <v>43510.71109953704</v>
      </c>
      <c r="X48" s="82" t="s">
        <v>841</v>
      </c>
      <c r="Y48" s="79"/>
      <c r="Z48" s="79"/>
      <c r="AA48" s="85" t="s">
        <v>1042</v>
      </c>
      <c r="AB48" s="79"/>
      <c r="AC48" s="79" t="b">
        <v>0</v>
      </c>
      <c r="AD48" s="79">
        <v>0</v>
      </c>
      <c r="AE48" s="85" t="s">
        <v>1198</v>
      </c>
      <c r="AF48" s="79" t="b">
        <v>0</v>
      </c>
      <c r="AG48" s="79" t="s">
        <v>1200</v>
      </c>
      <c r="AH48" s="79"/>
      <c r="AI48" s="85" t="s">
        <v>1198</v>
      </c>
      <c r="AJ48" s="79" t="b">
        <v>0</v>
      </c>
      <c r="AK48" s="79">
        <v>0</v>
      </c>
      <c r="AL48" s="85" t="s">
        <v>1198</v>
      </c>
      <c r="AM48" s="79" t="s">
        <v>1204</v>
      </c>
      <c r="AN48" s="79" t="b">
        <v>0</v>
      </c>
      <c r="AO48" s="85" t="s">
        <v>1042</v>
      </c>
      <c r="AP48" s="79" t="s">
        <v>176</v>
      </c>
      <c r="AQ48" s="79">
        <v>0</v>
      </c>
      <c r="AR48" s="79">
        <v>0</v>
      </c>
      <c r="AS48" s="79"/>
      <c r="AT48" s="79"/>
      <c r="AU48" s="79"/>
      <c r="AV48" s="79"/>
      <c r="AW48" s="79"/>
      <c r="AX48" s="79"/>
      <c r="AY48" s="79"/>
      <c r="AZ48" s="79"/>
      <c r="BA48">
        <v>1</v>
      </c>
      <c r="BB48" s="78" t="str">
        <f>REPLACE(INDEX(GroupVertices[Group],MATCH(Edges24[[#This Row],[Vertex 1]],GroupVertices[Vertex],0)),1,1,"")</f>
        <v>9</v>
      </c>
      <c r="BC48" s="78" t="str">
        <f>REPLACE(INDEX(GroupVertices[Group],MATCH(Edges24[[#This Row],[Vertex 2]],GroupVertices[Vertex],0)),1,1,"")</f>
        <v>9</v>
      </c>
      <c r="BD48" s="48"/>
      <c r="BE48" s="49"/>
      <c r="BF48" s="48"/>
      <c r="BG48" s="49"/>
      <c r="BH48" s="48"/>
      <c r="BI48" s="49"/>
      <c r="BJ48" s="48"/>
      <c r="BK48" s="49"/>
      <c r="BL48" s="48"/>
    </row>
    <row r="49" spans="1:64" ht="15">
      <c r="A49" s="64" t="s">
        <v>246</v>
      </c>
      <c r="B49" s="64" t="s">
        <v>265</v>
      </c>
      <c r="C49" s="65"/>
      <c r="D49" s="66"/>
      <c r="E49" s="67"/>
      <c r="F49" s="68"/>
      <c r="G49" s="65"/>
      <c r="H49" s="69"/>
      <c r="I49" s="70"/>
      <c r="J49" s="70"/>
      <c r="K49" s="34" t="s">
        <v>65</v>
      </c>
      <c r="L49" s="77">
        <v>73</v>
      </c>
      <c r="M49" s="77"/>
      <c r="N49" s="72"/>
      <c r="O49" s="79" t="s">
        <v>300</v>
      </c>
      <c r="P49" s="81">
        <v>43510.76440972222</v>
      </c>
      <c r="Q49" s="79" t="s">
        <v>340</v>
      </c>
      <c r="R49" s="79"/>
      <c r="S49" s="79"/>
      <c r="T49" s="79"/>
      <c r="U49" s="79"/>
      <c r="V49" s="82" t="s">
        <v>774</v>
      </c>
      <c r="W49" s="81">
        <v>43510.76440972222</v>
      </c>
      <c r="X49" s="82" t="s">
        <v>842</v>
      </c>
      <c r="Y49" s="79"/>
      <c r="Z49" s="79"/>
      <c r="AA49" s="85" t="s">
        <v>1043</v>
      </c>
      <c r="AB49" s="79"/>
      <c r="AC49" s="79" t="b">
        <v>0</v>
      </c>
      <c r="AD49" s="79">
        <v>0</v>
      </c>
      <c r="AE49" s="85" t="s">
        <v>1198</v>
      </c>
      <c r="AF49" s="79" t="b">
        <v>0</v>
      </c>
      <c r="AG49" s="79" t="s">
        <v>1200</v>
      </c>
      <c r="AH49" s="79"/>
      <c r="AI49" s="85" t="s">
        <v>1198</v>
      </c>
      <c r="AJ49" s="79" t="b">
        <v>0</v>
      </c>
      <c r="AK49" s="79">
        <v>1</v>
      </c>
      <c r="AL49" s="85" t="s">
        <v>1099</v>
      </c>
      <c r="AM49" s="79" t="s">
        <v>1213</v>
      </c>
      <c r="AN49" s="79" t="b">
        <v>0</v>
      </c>
      <c r="AO49" s="85" t="s">
        <v>1099</v>
      </c>
      <c r="AP49" s="79" t="s">
        <v>176</v>
      </c>
      <c r="AQ49" s="79">
        <v>0</v>
      </c>
      <c r="AR49" s="79">
        <v>0</v>
      </c>
      <c r="AS49" s="79"/>
      <c r="AT49" s="79"/>
      <c r="AU49" s="79"/>
      <c r="AV49" s="79"/>
      <c r="AW49" s="79"/>
      <c r="AX49" s="79"/>
      <c r="AY49" s="79"/>
      <c r="AZ49" s="79"/>
      <c r="BA49">
        <v>1</v>
      </c>
      <c r="BB49" s="78" t="str">
        <f>REPLACE(INDEX(GroupVertices[Group],MATCH(Edges24[[#This Row],[Vertex 1]],GroupVertices[Vertex],0)),1,1,"")</f>
        <v>5</v>
      </c>
      <c r="BC49" s="78" t="str">
        <f>REPLACE(INDEX(GroupVertices[Group],MATCH(Edges24[[#This Row],[Vertex 2]],GroupVertices[Vertex],0)),1,1,"")</f>
        <v>5</v>
      </c>
      <c r="BD49" s="48">
        <v>0</v>
      </c>
      <c r="BE49" s="49">
        <v>0</v>
      </c>
      <c r="BF49" s="48">
        <v>0</v>
      </c>
      <c r="BG49" s="49">
        <v>0</v>
      </c>
      <c r="BH49" s="48">
        <v>0</v>
      </c>
      <c r="BI49" s="49">
        <v>0</v>
      </c>
      <c r="BJ49" s="48">
        <v>26</v>
      </c>
      <c r="BK49" s="49">
        <v>100</v>
      </c>
      <c r="BL49" s="48">
        <v>26</v>
      </c>
    </row>
    <row r="50" spans="1:64" ht="15">
      <c r="A50" s="64" t="s">
        <v>247</v>
      </c>
      <c r="B50" s="64" t="s">
        <v>268</v>
      </c>
      <c r="C50" s="65"/>
      <c r="D50" s="66"/>
      <c r="E50" s="67"/>
      <c r="F50" s="68"/>
      <c r="G50" s="65"/>
      <c r="H50" s="69"/>
      <c r="I50" s="70"/>
      <c r="J50" s="70"/>
      <c r="K50" s="34" t="s">
        <v>65</v>
      </c>
      <c r="L50" s="77">
        <v>74</v>
      </c>
      <c r="M50" s="77"/>
      <c r="N50" s="72"/>
      <c r="O50" s="79" t="s">
        <v>300</v>
      </c>
      <c r="P50" s="81">
        <v>43511.76476851852</v>
      </c>
      <c r="Q50" s="79" t="s">
        <v>341</v>
      </c>
      <c r="R50" s="82" t="s">
        <v>498</v>
      </c>
      <c r="S50" s="79" t="s">
        <v>607</v>
      </c>
      <c r="T50" s="79"/>
      <c r="U50" s="79"/>
      <c r="V50" s="82" t="s">
        <v>775</v>
      </c>
      <c r="W50" s="81">
        <v>43511.76476851852</v>
      </c>
      <c r="X50" s="82" t="s">
        <v>843</v>
      </c>
      <c r="Y50" s="79"/>
      <c r="Z50" s="79"/>
      <c r="AA50" s="85" t="s">
        <v>1044</v>
      </c>
      <c r="AB50" s="79"/>
      <c r="AC50" s="79" t="b">
        <v>0</v>
      </c>
      <c r="AD50" s="79">
        <v>0</v>
      </c>
      <c r="AE50" s="85" t="s">
        <v>1198</v>
      </c>
      <c r="AF50" s="79" t="b">
        <v>0</v>
      </c>
      <c r="AG50" s="79" t="s">
        <v>1201</v>
      </c>
      <c r="AH50" s="79"/>
      <c r="AI50" s="85" t="s">
        <v>1198</v>
      </c>
      <c r="AJ50" s="79" t="b">
        <v>0</v>
      </c>
      <c r="AK50" s="79">
        <v>1</v>
      </c>
      <c r="AL50" s="85" t="s">
        <v>1121</v>
      </c>
      <c r="AM50" s="79" t="s">
        <v>1204</v>
      </c>
      <c r="AN50" s="79" t="b">
        <v>0</v>
      </c>
      <c r="AO50" s="85" t="s">
        <v>1121</v>
      </c>
      <c r="AP50" s="79" t="s">
        <v>176</v>
      </c>
      <c r="AQ50" s="79">
        <v>0</v>
      </c>
      <c r="AR50" s="79">
        <v>0</v>
      </c>
      <c r="AS50" s="79"/>
      <c r="AT50" s="79"/>
      <c r="AU50" s="79"/>
      <c r="AV50" s="79"/>
      <c r="AW50" s="79"/>
      <c r="AX50" s="79"/>
      <c r="AY50" s="79"/>
      <c r="AZ50" s="79"/>
      <c r="BA50">
        <v>7</v>
      </c>
      <c r="BB50" s="78" t="str">
        <f>REPLACE(INDEX(GroupVertices[Group],MATCH(Edges24[[#This Row],[Vertex 1]],GroupVertices[Vertex],0)),1,1,"")</f>
        <v>1</v>
      </c>
      <c r="BC50" s="78" t="str">
        <f>REPLACE(INDEX(GroupVertices[Group],MATCH(Edges24[[#This Row],[Vertex 2]],GroupVertices[Vertex],0)),1,1,"")</f>
        <v>1</v>
      </c>
      <c r="BD50" s="48">
        <v>1</v>
      </c>
      <c r="BE50" s="49">
        <v>5.882352941176471</v>
      </c>
      <c r="BF50" s="48">
        <v>0</v>
      </c>
      <c r="BG50" s="49">
        <v>0</v>
      </c>
      <c r="BH50" s="48">
        <v>0</v>
      </c>
      <c r="BI50" s="49">
        <v>0</v>
      </c>
      <c r="BJ50" s="48">
        <v>16</v>
      </c>
      <c r="BK50" s="49">
        <v>94.11764705882354</v>
      </c>
      <c r="BL50" s="48">
        <v>17</v>
      </c>
    </row>
    <row r="51" spans="1:64" ht="15">
      <c r="A51" s="64" t="s">
        <v>247</v>
      </c>
      <c r="B51" s="64" t="s">
        <v>268</v>
      </c>
      <c r="C51" s="65"/>
      <c r="D51" s="66"/>
      <c r="E51" s="67"/>
      <c r="F51" s="68"/>
      <c r="G51" s="65"/>
      <c r="H51" s="69"/>
      <c r="I51" s="70"/>
      <c r="J51" s="70"/>
      <c r="K51" s="34" t="s">
        <v>65</v>
      </c>
      <c r="L51" s="77">
        <v>75</v>
      </c>
      <c r="M51" s="77"/>
      <c r="N51" s="72"/>
      <c r="O51" s="79" t="s">
        <v>300</v>
      </c>
      <c r="P51" s="81">
        <v>43511.76489583333</v>
      </c>
      <c r="Q51" s="79" t="s">
        <v>327</v>
      </c>
      <c r="R51" s="82" t="s">
        <v>491</v>
      </c>
      <c r="S51" s="79" t="s">
        <v>596</v>
      </c>
      <c r="T51" s="79" t="s">
        <v>645</v>
      </c>
      <c r="U51" s="79"/>
      <c r="V51" s="82" t="s">
        <v>775</v>
      </c>
      <c r="W51" s="81">
        <v>43511.76489583333</v>
      </c>
      <c r="X51" s="82" t="s">
        <v>844</v>
      </c>
      <c r="Y51" s="79"/>
      <c r="Z51" s="79"/>
      <c r="AA51" s="85" t="s">
        <v>1045</v>
      </c>
      <c r="AB51" s="79"/>
      <c r="AC51" s="79" t="b">
        <v>0</v>
      </c>
      <c r="AD51" s="79">
        <v>0</v>
      </c>
      <c r="AE51" s="85" t="s">
        <v>1198</v>
      </c>
      <c r="AF51" s="79" t="b">
        <v>0</v>
      </c>
      <c r="AG51" s="79" t="s">
        <v>1200</v>
      </c>
      <c r="AH51" s="79"/>
      <c r="AI51" s="85" t="s">
        <v>1198</v>
      </c>
      <c r="AJ51" s="79" t="b">
        <v>0</v>
      </c>
      <c r="AK51" s="79">
        <v>2</v>
      </c>
      <c r="AL51" s="85" t="s">
        <v>1118</v>
      </c>
      <c r="AM51" s="79" t="s">
        <v>1204</v>
      </c>
      <c r="AN51" s="79" t="b">
        <v>0</v>
      </c>
      <c r="AO51" s="85" t="s">
        <v>1118</v>
      </c>
      <c r="AP51" s="79" t="s">
        <v>176</v>
      </c>
      <c r="AQ51" s="79">
        <v>0</v>
      </c>
      <c r="AR51" s="79">
        <v>0</v>
      </c>
      <c r="AS51" s="79"/>
      <c r="AT51" s="79"/>
      <c r="AU51" s="79"/>
      <c r="AV51" s="79"/>
      <c r="AW51" s="79"/>
      <c r="AX51" s="79"/>
      <c r="AY51" s="79"/>
      <c r="AZ51" s="79"/>
      <c r="BA51">
        <v>7</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17</v>
      </c>
      <c r="BK51" s="49">
        <v>100</v>
      </c>
      <c r="BL51" s="48">
        <v>17</v>
      </c>
    </row>
    <row r="52" spans="1:64" ht="15">
      <c r="A52" s="64" t="s">
        <v>247</v>
      </c>
      <c r="B52" s="64" t="s">
        <v>268</v>
      </c>
      <c r="C52" s="65"/>
      <c r="D52" s="66"/>
      <c r="E52" s="67"/>
      <c r="F52" s="68"/>
      <c r="G52" s="65"/>
      <c r="H52" s="69"/>
      <c r="I52" s="70"/>
      <c r="J52" s="70"/>
      <c r="K52" s="34" t="s">
        <v>65</v>
      </c>
      <c r="L52" s="77">
        <v>76</v>
      </c>
      <c r="M52" s="77"/>
      <c r="N52" s="72"/>
      <c r="O52" s="79" t="s">
        <v>300</v>
      </c>
      <c r="P52" s="81">
        <v>43511.76556712963</v>
      </c>
      <c r="Q52" s="79" t="s">
        <v>342</v>
      </c>
      <c r="R52" s="79"/>
      <c r="S52" s="79"/>
      <c r="T52" s="79"/>
      <c r="U52" s="79"/>
      <c r="V52" s="82" t="s">
        <v>775</v>
      </c>
      <c r="W52" s="81">
        <v>43511.76556712963</v>
      </c>
      <c r="X52" s="82" t="s">
        <v>845</v>
      </c>
      <c r="Y52" s="79"/>
      <c r="Z52" s="79"/>
      <c r="AA52" s="85" t="s">
        <v>1046</v>
      </c>
      <c r="AB52" s="79"/>
      <c r="AC52" s="79" t="b">
        <v>0</v>
      </c>
      <c r="AD52" s="79">
        <v>0</v>
      </c>
      <c r="AE52" s="85" t="s">
        <v>1198</v>
      </c>
      <c r="AF52" s="79" t="b">
        <v>0</v>
      </c>
      <c r="AG52" s="79" t="s">
        <v>1201</v>
      </c>
      <c r="AH52" s="79"/>
      <c r="AI52" s="85" t="s">
        <v>1198</v>
      </c>
      <c r="AJ52" s="79" t="b">
        <v>0</v>
      </c>
      <c r="AK52" s="79">
        <v>0</v>
      </c>
      <c r="AL52" s="85" t="s">
        <v>1122</v>
      </c>
      <c r="AM52" s="79" t="s">
        <v>1204</v>
      </c>
      <c r="AN52" s="79" t="b">
        <v>0</v>
      </c>
      <c r="AO52" s="85" t="s">
        <v>1122</v>
      </c>
      <c r="AP52" s="79" t="s">
        <v>176</v>
      </c>
      <c r="AQ52" s="79">
        <v>0</v>
      </c>
      <c r="AR52" s="79">
        <v>0</v>
      </c>
      <c r="AS52" s="79"/>
      <c r="AT52" s="79"/>
      <c r="AU52" s="79"/>
      <c r="AV52" s="79"/>
      <c r="AW52" s="79"/>
      <c r="AX52" s="79"/>
      <c r="AY52" s="79"/>
      <c r="AZ52" s="79"/>
      <c r="BA52">
        <v>7</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22</v>
      </c>
      <c r="BK52" s="49">
        <v>100</v>
      </c>
      <c r="BL52" s="48">
        <v>22</v>
      </c>
    </row>
    <row r="53" spans="1:64" ht="15">
      <c r="A53" s="64" t="s">
        <v>247</v>
      </c>
      <c r="B53" s="64" t="s">
        <v>268</v>
      </c>
      <c r="C53" s="65"/>
      <c r="D53" s="66"/>
      <c r="E53" s="67"/>
      <c r="F53" s="68"/>
      <c r="G53" s="65"/>
      <c r="H53" s="69"/>
      <c r="I53" s="70"/>
      <c r="J53" s="70"/>
      <c r="K53" s="34" t="s">
        <v>65</v>
      </c>
      <c r="L53" s="77">
        <v>77</v>
      </c>
      <c r="M53" s="77"/>
      <c r="N53" s="72"/>
      <c r="O53" s="79" t="s">
        <v>300</v>
      </c>
      <c r="P53" s="81">
        <v>43511.76582175926</v>
      </c>
      <c r="Q53" s="79" t="s">
        <v>312</v>
      </c>
      <c r="R53" s="82" t="s">
        <v>483</v>
      </c>
      <c r="S53" s="79" t="s">
        <v>596</v>
      </c>
      <c r="T53" s="79" t="s">
        <v>634</v>
      </c>
      <c r="U53" s="79"/>
      <c r="V53" s="82" t="s">
        <v>775</v>
      </c>
      <c r="W53" s="81">
        <v>43511.76582175926</v>
      </c>
      <c r="X53" s="82" t="s">
        <v>846</v>
      </c>
      <c r="Y53" s="79"/>
      <c r="Z53" s="79"/>
      <c r="AA53" s="85" t="s">
        <v>1047</v>
      </c>
      <c r="AB53" s="79"/>
      <c r="AC53" s="79" t="b">
        <v>0</v>
      </c>
      <c r="AD53" s="79">
        <v>0</v>
      </c>
      <c r="AE53" s="85" t="s">
        <v>1198</v>
      </c>
      <c r="AF53" s="79" t="b">
        <v>0</v>
      </c>
      <c r="AG53" s="79" t="s">
        <v>1200</v>
      </c>
      <c r="AH53" s="79"/>
      <c r="AI53" s="85" t="s">
        <v>1198</v>
      </c>
      <c r="AJ53" s="79" t="b">
        <v>0</v>
      </c>
      <c r="AK53" s="79">
        <v>2</v>
      </c>
      <c r="AL53" s="85" t="s">
        <v>1111</v>
      </c>
      <c r="AM53" s="79" t="s">
        <v>1204</v>
      </c>
      <c r="AN53" s="79" t="b">
        <v>0</v>
      </c>
      <c r="AO53" s="85" t="s">
        <v>1111</v>
      </c>
      <c r="AP53" s="79" t="s">
        <v>176</v>
      </c>
      <c r="AQ53" s="79">
        <v>0</v>
      </c>
      <c r="AR53" s="79">
        <v>0</v>
      </c>
      <c r="AS53" s="79"/>
      <c r="AT53" s="79"/>
      <c r="AU53" s="79"/>
      <c r="AV53" s="79"/>
      <c r="AW53" s="79"/>
      <c r="AX53" s="79"/>
      <c r="AY53" s="79"/>
      <c r="AZ53" s="79"/>
      <c r="BA53">
        <v>7</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16</v>
      </c>
      <c r="BK53" s="49">
        <v>100</v>
      </c>
      <c r="BL53" s="48">
        <v>16</v>
      </c>
    </row>
    <row r="54" spans="1:64" ht="15">
      <c r="A54" s="64" t="s">
        <v>247</v>
      </c>
      <c r="B54" s="64" t="s">
        <v>268</v>
      </c>
      <c r="C54" s="65"/>
      <c r="D54" s="66"/>
      <c r="E54" s="67"/>
      <c r="F54" s="68"/>
      <c r="G54" s="65"/>
      <c r="H54" s="69"/>
      <c r="I54" s="70"/>
      <c r="J54" s="70"/>
      <c r="K54" s="34" t="s">
        <v>65</v>
      </c>
      <c r="L54" s="77">
        <v>78</v>
      </c>
      <c r="M54" s="77"/>
      <c r="N54" s="72"/>
      <c r="O54" s="79" t="s">
        <v>300</v>
      </c>
      <c r="P54" s="81">
        <v>43511.76600694445</v>
      </c>
      <c r="Q54" s="79" t="s">
        <v>305</v>
      </c>
      <c r="R54" s="82" t="s">
        <v>482</v>
      </c>
      <c r="S54" s="79" t="s">
        <v>595</v>
      </c>
      <c r="T54" s="79" t="s">
        <v>629</v>
      </c>
      <c r="U54" s="79"/>
      <c r="V54" s="82" t="s">
        <v>775</v>
      </c>
      <c r="W54" s="81">
        <v>43511.76600694445</v>
      </c>
      <c r="X54" s="82" t="s">
        <v>847</v>
      </c>
      <c r="Y54" s="79"/>
      <c r="Z54" s="79"/>
      <c r="AA54" s="85" t="s">
        <v>1048</v>
      </c>
      <c r="AB54" s="79"/>
      <c r="AC54" s="79" t="b">
        <v>0</v>
      </c>
      <c r="AD54" s="79">
        <v>0</v>
      </c>
      <c r="AE54" s="85" t="s">
        <v>1198</v>
      </c>
      <c r="AF54" s="79" t="b">
        <v>0</v>
      </c>
      <c r="AG54" s="79" t="s">
        <v>1200</v>
      </c>
      <c r="AH54" s="79"/>
      <c r="AI54" s="85" t="s">
        <v>1198</v>
      </c>
      <c r="AJ54" s="79" t="b">
        <v>0</v>
      </c>
      <c r="AK54" s="79">
        <v>5</v>
      </c>
      <c r="AL54" s="85" t="s">
        <v>1106</v>
      </c>
      <c r="AM54" s="79" t="s">
        <v>1204</v>
      </c>
      <c r="AN54" s="79" t="b">
        <v>0</v>
      </c>
      <c r="AO54" s="85" t="s">
        <v>1106</v>
      </c>
      <c r="AP54" s="79" t="s">
        <v>176</v>
      </c>
      <c r="AQ54" s="79">
        <v>0</v>
      </c>
      <c r="AR54" s="79">
        <v>0</v>
      </c>
      <c r="AS54" s="79"/>
      <c r="AT54" s="79"/>
      <c r="AU54" s="79"/>
      <c r="AV54" s="79"/>
      <c r="AW54" s="79"/>
      <c r="AX54" s="79"/>
      <c r="AY54" s="79"/>
      <c r="AZ54" s="79"/>
      <c r="BA54">
        <v>7</v>
      </c>
      <c r="BB54" s="78" t="str">
        <f>REPLACE(INDEX(GroupVertices[Group],MATCH(Edges24[[#This Row],[Vertex 1]],GroupVertices[Vertex],0)),1,1,"")</f>
        <v>1</v>
      </c>
      <c r="BC54" s="78" t="str">
        <f>REPLACE(INDEX(GroupVertices[Group],MATCH(Edges24[[#This Row],[Vertex 2]],GroupVertices[Vertex],0)),1,1,"")</f>
        <v>1</v>
      </c>
      <c r="BD54" s="48">
        <v>2</v>
      </c>
      <c r="BE54" s="49">
        <v>11.764705882352942</v>
      </c>
      <c r="BF54" s="48">
        <v>1</v>
      </c>
      <c r="BG54" s="49">
        <v>5.882352941176471</v>
      </c>
      <c r="BH54" s="48">
        <v>0</v>
      </c>
      <c r="BI54" s="49">
        <v>0</v>
      </c>
      <c r="BJ54" s="48">
        <v>14</v>
      </c>
      <c r="BK54" s="49">
        <v>82.3529411764706</v>
      </c>
      <c r="BL54" s="48">
        <v>17</v>
      </c>
    </row>
    <row r="55" spans="1:64" ht="15">
      <c r="A55" s="64" t="s">
        <v>247</v>
      </c>
      <c r="B55" s="64" t="s">
        <v>268</v>
      </c>
      <c r="C55" s="65"/>
      <c r="D55" s="66"/>
      <c r="E55" s="67"/>
      <c r="F55" s="68"/>
      <c r="G55" s="65"/>
      <c r="H55" s="69"/>
      <c r="I55" s="70"/>
      <c r="J55" s="70"/>
      <c r="K55" s="34" t="s">
        <v>65</v>
      </c>
      <c r="L55" s="77">
        <v>79</v>
      </c>
      <c r="M55" s="77"/>
      <c r="N55" s="72"/>
      <c r="O55" s="79" t="s">
        <v>300</v>
      </c>
      <c r="P55" s="81">
        <v>43511.76621527778</v>
      </c>
      <c r="Q55" s="79" t="s">
        <v>343</v>
      </c>
      <c r="R55" s="79"/>
      <c r="S55" s="79"/>
      <c r="T55" s="79"/>
      <c r="U55" s="79"/>
      <c r="V55" s="82" t="s">
        <v>775</v>
      </c>
      <c r="W55" s="81">
        <v>43511.76621527778</v>
      </c>
      <c r="X55" s="82" t="s">
        <v>848</v>
      </c>
      <c r="Y55" s="79"/>
      <c r="Z55" s="79"/>
      <c r="AA55" s="85" t="s">
        <v>1049</v>
      </c>
      <c r="AB55" s="79"/>
      <c r="AC55" s="79" t="b">
        <v>0</v>
      </c>
      <c r="AD55" s="79">
        <v>0</v>
      </c>
      <c r="AE55" s="85" t="s">
        <v>1198</v>
      </c>
      <c r="AF55" s="79" t="b">
        <v>0</v>
      </c>
      <c r="AG55" s="79" t="s">
        <v>1201</v>
      </c>
      <c r="AH55" s="79"/>
      <c r="AI55" s="85" t="s">
        <v>1198</v>
      </c>
      <c r="AJ55" s="79" t="b">
        <v>0</v>
      </c>
      <c r="AK55" s="79">
        <v>5</v>
      </c>
      <c r="AL55" s="85" t="s">
        <v>1107</v>
      </c>
      <c r="AM55" s="79" t="s">
        <v>1204</v>
      </c>
      <c r="AN55" s="79" t="b">
        <v>0</v>
      </c>
      <c r="AO55" s="85" t="s">
        <v>1107</v>
      </c>
      <c r="AP55" s="79" t="s">
        <v>176</v>
      </c>
      <c r="AQ55" s="79">
        <v>0</v>
      </c>
      <c r="AR55" s="79">
        <v>0</v>
      </c>
      <c r="AS55" s="79"/>
      <c r="AT55" s="79"/>
      <c r="AU55" s="79"/>
      <c r="AV55" s="79"/>
      <c r="AW55" s="79"/>
      <c r="AX55" s="79"/>
      <c r="AY55" s="79"/>
      <c r="AZ55" s="79"/>
      <c r="BA55">
        <v>7</v>
      </c>
      <c r="BB55" s="78" t="str">
        <f>REPLACE(INDEX(GroupVertices[Group],MATCH(Edges24[[#This Row],[Vertex 1]],GroupVertices[Vertex],0)),1,1,"")</f>
        <v>1</v>
      </c>
      <c r="BC55" s="78" t="str">
        <f>REPLACE(INDEX(GroupVertices[Group],MATCH(Edges24[[#This Row],[Vertex 2]],GroupVertices[Vertex],0)),1,1,"")</f>
        <v>1</v>
      </c>
      <c r="BD55" s="48">
        <v>1</v>
      </c>
      <c r="BE55" s="49">
        <v>4.166666666666667</v>
      </c>
      <c r="BF55" s="48">
        <v>1</v>
      </c>
      <c r="BG55" s="49">
        <v>4.166666666666667</v>
      </c>
      <c r="BH55" s="48">
        <v>0</v>
      </c>
      <c r="BI55" s="49">
        <v>0</v>
      </c>
      <c r="BJ55" s="48">
        <v>22</v>
      </c>
      <c r="BK55" s="49">
        <v>91.66666666666667</v>
      </c>
      <c r="BL55" s="48">
        <v>24</v>
      </c>
    </row>
    <row r="56" spans="1:64" ht="15">
      <c r="A56" s="64" t="s">
        <v>247</v>
      </c>
      <c r="B56" s="64" t="s">
        <v>268</v>
      </c>
      <c r="C56" s="65"/>
      <c r="D56" s="66"/>
      <c r="E56" s="67"/>
      <c r="F56" s="68"/>
      <c r="G56" s="65"/>
      <c r="H56" s="69"/>
      <c r="I56" s="70"/>
      <c r="J56" s="70"/>
      <c r="K56" s="34" t="s">
        <v>65</v>
      </c>
      <c r="L56" s="77">
        <v>80</v>
      </c>
      <c r="M56" s="77"/>
      <c r="N56" s="72"/>
      <c r="O56" s="79" t="s">
        <v>300</v>
      </c>
      <c r="P56" s="81">
        <v>43511.76631944445</v>
      </c>
      <c r="Q56" s="79" t="s">
        <v>344</v>
      </c>
      <c r="R56" s="79"/>
      <c r="S56" s="79"/>
      <c r="T56" s="79"/>
      <c r="U56" s="79"/>
      <c r="V56" s="82" t="s">
        <v>775</v>
      </c>
      <c r="W56" s="81">
        <v>43511.76631944445</v>
      </c>
      <c r="X56" s="82" t="s">
        <v>849</v>
      </c>
      <c r="Y56" s="79"/>
      <c r="Z56" s="79"/>
      <c r="AA56" s="85" t="s">
        <v>1050</v>
      </c>
      <c r="AB56" s="79"/>
      <c r="AC56" s="79" t="b">
        <v>0</v>
      </c>
      <c r="AD56" s="79">
        <v>0</v>
      </c>
      <c r="AE56" s="85" t="s">
        <v>1198</v>
      </c>
      <c r="AF56" s="79" t="b">
        <v>0</v>
      </c>
      <c r="AG56" s="79" t="s">
        <v>1201</v>
      </c>
      <c r="AH56" s="79"/>
      <c r="AI56" s="85" t="s">
        <v>1198</v>
      </c>
      <c r="AJ56" s="79" t="b">
        <v>0</v>
      </c>
      <c r="AK56" s="79">
        <v>3</v>
      </c>
      <c r="AL56" s="85" t="s">
        <v>1108</v>
      </c>
      <c r="AM56" s="79" t="s">
        <v>1204</v>
      </c>
      <c r="AN56" s="79" t="b">
        <v>0</v>
      </c>
      <c r="AO56" s="85" t="s">
        <v>1108</v>
      </c>
      <c r="AP56" s="79" t="s">
        <v>176</v>
      </c>
      <c r="AQ56" s="79">
        <v>0</v>
      </c>
      <c r="AR56" s="79">
        <v>0</v>
      </c>
      <c r="AS56" s="79"/>
      <c r="AT56" s="79"/>
      <c r="AU56" s="79"/>
      <c r="AV56" s="79"/>
      <c r="AW56" s="79"/>
      <c r="AX56" s="79"/>
      <c r="AY56" s="79"/>
      <c r="AZ56" s="79"/>
      <c r="BA56">
        <v>7</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18</v>
      </c>
      <c r="BK56" s="49">
        <v>100</v>
      </c>
      <c r="BL56" s="48">
        <v>18</v>
      </c>
    </row>
    <row r="57" spans="1:64" ht="15">
      <c r="A57" s="64" t="s">
        <v>248</v>
      </c>
      <c r="B57" s="64" t="s">
        <v>256</v>
      </c>
      <c r="C57" s="65"/>
      <c r="D57" s="66"/>
      <c r="E57" s="67"/>
      <c r="F57" s="68"/>
      <c r="G57" s="65"/>
      <c r="H57" s="69"/>
      <c r="I57" s="70"/>
      <c r="J57" s="70"/>
      <c r="K57" s="34" t="s">
        <v>65</v>
      </c>
      <c r="L57" s="77">
        <v>81</v>
      </c>
      <c r="M57" s="77"/>
      <c r="N57" s="72"/>
      <c r="O57" s="79" t="s">
        <v>300</v>
      </c>
      <c r="P57" s="81">
        <v>43511.91599537037</v>
      </c>
      <c r="Q57" s="79" t="s">
        <v>345</v>
      </c>
      <c r="R57" s="79"/>
      <c r="S57" s="79"/>
      <c r="T57" s="79" t="s">
        <v>630</v>
      </c>
      <c r="U57" s="79"/>
      <c r="V57" s="82" t="s">
        <v>776</v>
      </c>
      <c r="W57" s="81">
        <v>43511.91599537037</v>
      </c>
      <c r="X57" s="82" t="s">
        <v>850</v>
      </c>
      <c r="Y57" s="79"/>
      <c r="Z57" s="79"/>
      <c r="AA57" s="85" t="s">
        <v>1051</v>
      </c>
      <c r="AB57" s="79"/>
      <c r="AC57" s="79" t="b">
        <v>0</v>
      </c>
      <c r="AD57" s="79">
        <v>0</v>
      </c>
      <c r="AE57" s="85" t="s">
        <v>1198</v>
      </c>
      <c r="AF57" s="79" t="b">
        <v>0</v>
      </c>
      <c r="AG57" s="79" t="s">
        <v>1201</v>
      </c>
      <c r="AH57" s="79"/>
      <c r="AI57" s="85" t="s">
        <v>1198</v>
      </c>
      <c r="AJ57" s="79" t="b">
        <v>0</v>
      </c>
      <c r="AK57" s="79">
        <v>3</v>
      </c>
      <c r="AL57" s="85" t="s">
        <v>1080</v>
      </c>
      <c r="AM57" s="79" t="s">
        <v>1203</v>
      </c>
      <c r="AN57" s="79" t="b">
        <v>0</v>
      </c>
      <c r="AO57" s="85" t="s">
        <v>1080</v>
      </c>
      <c r="AP57" s="79" t="s">
        <v>176</v>
      </c>
      <c r="AQ57" s="79">
        <v>0</v>
      </c>
      <c r="AR57" s="79">
        <v>0</v>
      </c>
      <c r="AS57" s="79"/>
      <c r="AT57" s="79"/>
      <c r="AU57" s="79"/>
      <c r="AV57" s="79"/>
      <c r="AW57" s="79"/>
      <c r="AX57" s="79"/>
      <c r="AY57" s="79"/>
      <c r="AZ57" s="79"/>
      <c r="BA57">
        <v>1</v>
      </c>
      <c r="BB57" s="78" t="str">
        <f>REPLACE(INDEX(GroupVertices[Group],MATCH(Edges24[[#This Row],[Vertex 1]],GroupVertices[Vertex],0)),1,1,"")</f>
        <v>2</v>
      </c>
      <c r="BC57" s="78" t="str">
        <f>REPLACE(INDEX(GroupVertices[Group],MATCH(Edges24[[#This Row],[Vertex 2]],GroupVertices[Vertex],0)),1,1,"")</f>
        <v>2</v>
      </c>
      <c r="BD57" s="48">
        <v>0</v>
      </c>
      <c r="BE57" s="49">
        <v>0</v>
      </c>
      <c r="BF57" s="48">
        <v>0</v>
      </c>
      <c r="BG57" s="49">
        <v>0</v>
      </c>
      <c r="BH57" s="48">
        <v>0</v>
      </c>
      <c r="BI57" s="49">
        <v>0</v>
      </c>
      <c r="BJ57" s="48">
        <v>22</v>
      </c>
      <c r="BK57" s="49">
        <v>100</v>
      </c>
      <c r="BL57" s="48">
        <v>22</v>
      </c>
    </row>
    <row r="58" spans="1:64" ht="15">
      <c r="A58" s="64" t="s">
        <v>249</v>
      </c>
      <c r="B58" s="64" t="s">
        <v>256</v>
      </c>
      <c r="C58" s="65"/>
      <c r="D58" s="66"/>
      <c r="E58" s="67"/>
      <c r="F58" s="68"/>
      <c r="G58" s="65"/>
      <c r="H58" s="69"/>
      <c r="I58" s="70"/>
      <c r="J58" s="70"/>
      <c r="K58" s="34" t="s">
        <v>65</v>
      </c>
      <c r="L58" s="77">
        <v>82</v>
      </c>
      <c r="M58" s="77"/>
      <c r="N58" s="72"/>
      <c r="O58" s="79" t="s">
        <v>300</v>
      </c>
      <c r="P58" s="81">
        <v>43512.37494212963</v>
      </c>
      <c r="Q58" s="79" t="s">
        <v>346</v>
      </c>
      <c r="R58" s="79"/>
      <c r="S58" s="79"/>
      <c r="T58" s="79"/>
      <c r="U58" s="79"/>
      <c r="V58" s="82" t="s">
        <v>777</v>
      </c>
      <c r="W58" s="81">
        <v>43512.37494212963</v>
      </c>
      <c r="X58" s="82" t="s">
        <v>851</v>
      </c>
      <c r="Y58" s="79"/>
      <c r="Z58" s="79"/>
      <c r="AA58" s="85" t="s">
        <v>1052</v>
      </c>
      <c r="AB58" s="79"/>
      <c r="AC58" s="79" t="b">
        <v>0</v>
      </c>
      <c r="AD58" s="79">
        <v>0</v>
      </c>
      <c r="AE58" s="85" t="s">
        <v>1198</v>
      </c>
      <c r="AF58" s="79" t="b">
        <v>0</v>
      </c>
      <c r="AG58" s="79" t="s">
        <v>1201</v>
      </c>
      <c r="AH58" s="79"/>
      <c r="AI58" s="85" t="s">
        <v>1198</v>
      </c>
      <c r="AJ58" s="79" t="b">
        <v>0</v>
      </c>
      <c r="AK58" s="79">
        <v>1</v>
      </c>
      <c r="AL58" s="85" t="s">
        <v>1062</v>
      </c>
      <c r="AM58" s="79" t="s">
        <v>1203</v>
      </c>
      <c r="AN58" s="79" t="b">
        <v>0</v>
      </c>
      <c r="AO58" s="85" t="s">
        <v>1062</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2</v>
      </c>
      <c r="BD58" s="48">
        <v>0</v>
      </c>
      <c r="BE58" s="49">
        <v>0</v>
      </c>
      <c r="BF58" s="48">
        <v>0</v>
      </c>
      <c r="BG58" s="49">
        <v>0</v>
      </c>
      <c r="BH58" s="48">
        <v>0</v>
      </c>
      <c r="BI58" s="49">
        <v>0</v>
      </c>
      <c r="BJ58" s="48">
        <v>28</v>
      </c>
      <c r="BK58" s="49">
        <v>100</v>
      </c>
      <c r="BL58" s="48">
        <v>28</v>
      </c>
    </row>
    <row r="59" spans="1:64" ht="15">
      <c r="A59" s="64" t="s">
        <v>250</v>
      </c>
      <c r="B59" s="64" t="s">
        <v>269</v>
      </c>
      <c r="C59" s="65"/>
      <c r="D59" s="66"/>
      <c r="E59" s="67"/>
      <c r="F59" s="68"/>
      <c r="G59" s="65"/>
      <c r="H59" s="69"/>
      <c r="I59" s="70"/>
      <c r="J59" s="70"/>
      <c r="K59" s="34" t="s">
        <v>65</v>
      </c>
      <c r="L59" s="77">
        <v>83</v>
      </c>
      <c r="M59" s="77"/>
      <c r="N59" s="72"/>
      <c r="O59" s="79" t="s">
        <v>300</v>
      </c>
      <c r="P59" s="81">
        <v>43512.38130787037</v>
      </c>
      <c r="Q59" s="79" t="s">
        <v>347</v>
      </c>
      <c r="R59" s="82" t="s">
        <v>499</v>
      </c>
      <c r="S59" s="79" t="s">
        <v>608</v>
      </c>
      <c r="T59" s="79" t="s">
        <v>637</v>
      </c>
      <c r="U59" s="79"/>
      <c r="V59" s="82" t="s">
        <v>778</v>
      </c>
      <c r="W59" s="81">
        <v>43512.38130787037</v>
      </c>
      <c r="X59" s="82" t="s">
        <v>852</v>
      </c>
      <c r="Y59" s="79"/>
      <c r="Z59" s="79"/>
      <c r="AA59" s="85" t="s">
        <v>1053</v>
      </c>
      <c r="AB59" s="79"/>
      <c r="AC59" s="79" t="b">
        <v>0</v>
      </c>
      <c r="AD59" s="79">
        <v>0</v>
      </c>
      <c r="AE59" s="85" t="s">
        <v>1198</v>
      </c>
      <c r="AF59" s="79" t="b">
        <v>0</v>
      </c>
      <c r="AG59" s="79" t="s">
        <v>1200</v>
      </c>
      <c r="AH59" s="79"/>
      <c r="AI59" s="85" t="s">
        <v>1198</v>
      </c>
      <c r="AJ59" s="79" t="b">
        <v>0</v>
      </c>
      <c r="AK59" s="79">
        <v>1</v>
      </c>
      <c r="AL59" s="85" t="s">
        <v>1181</v>
      </c>
      <c r="AM59" s="79" t="s">
        <v>1214</v>
      </c>
      <c r="AN59" s="79" t="b">
        <v>0</v>
      </c>
      <c r="AO59" s="85" t="s">
        <v>1181</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3</v>
      </c>
      <c r="BD59" s="48">
        <v>1</v>
      </c>
      <c r="BE59" s="49">
        <v>7.142857142857143</v>
      </c>
      <c r="BF59" s="48">
        <v>2</v>
      </c>
      <c r="BG59" s="49">
        <v>14.285714285714286</v>
      </c>
      <c r="BH59" s="48">
        <v>0</v>
      </c>
      <c r="BI59" s="49">
        <v>0</v>
      </c>
      <c r="BJ59" s="48">
        <v>11</v>
      </c>
      <c r="BK59" s="49">
        <v>78.57142857142857</v>
      </c>
      <c r="BL59" s="48">
        <v>14</v>
      </c>
    </row>
    <row r="60" spans="1:64" ht="15">
      <c r="A60" s="64" t="s">
        <v>251</v>
      </c>
      <c r="B60" s="64" t="s">
        <v>268</v>
      </c>
      <c r="C60" s="65"/>
      <c r="D60" s="66"/>
      <c r="E60" s="67"/>
      <c r="F60" s="68"/>
      <c r="G60" s="65"/>
      <c r="H60" s="69"/>
      <c r="I60" s="70"/>
      <c r="J60" s="70"/>
      <c r="K60" s="34" t="s">
        <v>65</v>
      </c>
      <c r="L60" s="77">
        <v>84</v>
      </c>
      <c r="M60" s="77"/>
      <c r="N60" s="72"/>
      <c r="O60" s="79" t="s">
        <v>300</v>
      </c>
      <c r="P60" s="81">
        <v>43512.415289351855</v>
      </c>
      <c r="Q60" s="79" t="s">
        <v>348</v>
      </c>
      <c r="R60" s="79"/>
      <c r="S60" s="79"/>
      <c r="T60" s="79" t="s">
        <v>630</v>
      </c>
      <c r="U60" s="79"/>
      <c r="V60" s="82" t="s">
        <v>779</v>
      </c>
      <c r="W60" s="81">
        <v>43512.415289351855</v>
      </c>
      <c r="X60" s="82" t="s">
        <v>853</v>
      </c>
      <c r="Y60" s="79"/>
      <c r="Z60" s="79"/>
      <c r="AA60" s="85" t="s">
        <v>1054</v>
      </c>
      <c r="AB60" s="79"/>
      <c r="AC60" s="79" t="b">
        <v>0</v>
      </c>
      <c r="AD60" s="79">
        <v>0</v>
      </c>
      <c r="AE60" s="85" t="s">
        <v>1198</v>
      </c>
      <c r="AF60" s="79" t="b">
        <v>0</v>
      </c>
      <c r="AG60" s="79" t="s">
        <v>1201</v>
      </c>
      <c r="AH60" s="79"/>
      <c r="AI60" s="85" t="s">
        <v>1198</v>
      </c>
      <c r="AJ60" s="79" t="b">
        <v>0</v>
      </c>
      <c r="AK60" s="79">
        <v>2</v>
      </c>
      <c r="AL60" s="85" t="s">
        <v>1082</v>
      </c>
      <c r="AM60" s="79" t="s">
        <v>1203</v>
      </c>
      <c r="AN60" s="79" t="b">
        <v>0</v>
      </c>
      <c r="AO60" s="85" t="s">
        <v>1082</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c r="BE60" s="49"/>
      <c r="BF60" s="48"/>
      <c r="BG60" s="49"/>
      <c r="BH60" s="48"/>
      <c r="BI60" s="49"/>
      <c r="BJ60" s="48"/>
      <c r="BK60" s="49"/>
      <c r="BL60" s="48"/>
    </row>
    <row r="61" spans="1:64" ht="15">
      <c r="A61" s="64" t="s">
        <v>252</v>
      </c>
      <c r="B61" s="64" t="s">
        <v>256</v>
      </c>
      <c r="C61" s="65"/>
      <c r="D61" s="66"/>
      <c r="E61" s="67"/>
      <c r="F61" s="68"/>
      <c r="G61" s="65"/>
      <c r="H61" s="69"/>
      <c r="I61" s="70"/>
      <c r="J61" s="70"/>
      <c r="K61" s="34" t="s">
        <v>65</v>
      </c>
      <c r="L61" s="77">
        <v>86</v>
      </c>
      <c r="M61" s="77"/>
      <c r="N61" s="72"/>
      <c r="O61" s="79" t="s">
        <v>300</v>
      </c>
      <c r="P61" s="81">
        <v>43512.45167824074</v>
      </c>
      <c r="Q61" s="79" t="s">
        <v>349</v>
      </c>
      <c r="R61" s="79"/>
      <c r="S61" s="79"/>
      <c r="T61" s="79" t="s">
        <v>637</v>
      </c>
      <c r="U61" s="79"/>
      <c r="V61" s="82" t="s">
        <v>780</v>
      </c>
      <c r="W61" s="81">
        <v>43512.45167824074</v>
      </c>
      <c r="X61" s="82" t="s">
        <v>854</v>
      </c>
      <c r="Y61" s="79"/>
      <c r="Z61" s="79"/>
      <c r="AA61" s="85" t="s">
        <v>1055</v>
      </c>
      <c r="AB61" s="79"/>
      <c r="AC61" s="79" t="b">
        <v>0</v>
      </c>
      <c r="AD61" s="79">
        <v>0</v>
      </c>
      <c r="AE61" s="85" t="s">
        <v>1198</v>
      </c>
      <c r="AF61" s="79" t="b">
        <v>0</v>
      </c>
      <c r="AG61" s="79" t="s">
        <v>1201</v>
      </c>
      <c r="AH61" s="79"/>
      <c r="AI61" s="85" t="s">
        <v>1198</v>
      </c>
      <c r="AJ61" s="79" t="b">
        <v>0</v>
      </c>
      <c r="AK61" s="79">
        <v>2</v>
      </c>
      <c r="AL61" s="85" t="s">
        <v>1086</v>
      </c>
      <c r="AM61" s="79" t="s">
        <v>1206</v>
      </c>
      <c r="AN61" s="79" t="b">
        <v>0</v>
      </c>
      <c r="AO61" s="85" t="s">
        <v>1086</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v>0</v>
      </c>
      <c r="BE61" s="49">
        <v>0</v>
      </c>
      <c r="BF61" s="48">
        <v>0</v>
      </c>
      <c r="BG61" s="49">
        <v>0</v>
      </c>
      <c r="BH61" s="48">
        <v>0</v>
      </c>
      <c r="BI61" s="49">
        <v>0</v>
      </c>
      <c r="BJ61" s="48">
        <v>26</v>
      </c>
      <c r="BK61" s="49">
        <v>100</v>
      </c>
      <c r="BL61" s="48">
        <v>26</v>
      </c>
    </row>
    <row r="62" spans="1:64" ht="15">
      <c r="A62" s="64" t="s">
        <v>253</v>
      </c>
      <c r="B62" s="64" t="s">
        <v>257</v>
      </c>
      <c r="C62" s="65"/>
      <c r="D62" s="66"/>
      <c r="E62" s="67"/>
      <c r="F62" s="68"/>
      <c r="G62" s="65"/>
      <c r="H62" s="69"/>
      <c r="I62" s="70"/>
      <c r="J62" s="70"/>
      <c r="K62" s="34" t="s">
        <v>65</v>
      </c>
      <c r="L62" s="77">
        <v>87</v>
      </c>
      <c r="M62" s="77"/>
      <c r="N62" s="72"/>
      <c r="O62" s="79" t="s">
        <v>300</v>
      </c>
      <c r="P62" s="81">
        <v>43512.48019675926</v>
      </c>
      <c r="Q62" s="79" t="s">
        <v>350</v>
      </c>
      <c r="R62" s="79"/>
      <c r="S62" s="79"/>
      <c r="T62" s="79" t="s">
        <v>654</v>
      </c>
      <c r="U62" s="79"/>
      <c r="V62" s="82" t="s">
        <v>781</v>
      </c>
      <c r="W62" s="81">
        <v>43512.48019675926</v>
      </c>
      <c r="X62" s="82" t="s">
        <v>855</v>
      </c>
      <c r="Y62" s="79"/>
      <c r="Z62" s="79"/>
      <c r="AA62" s="85" t="s">
        <v>1056</v>
      </c>
      <c r="AB62" s="79"/>
      <c r="AC62" s="79" t="b">
        <v>0</v>
      </c>
      <c r="AD62" s="79">
        <v>0</v>
      </c>
      <c r="AE62" s="85" t="s">
        <v>1198</v>
      </c>
      <c r="AF62" s="79" t="b">
        <v>0</v>
      </c>
      <c r="AG62" s="79" t="s">
        <v>1201</v>
      </c>
      <c r="AH62" s="79"/>
      <c r="AI62" s="85" t="s">
        <v>1198</v>
      </c>
      <c r="AJ62" s="79" t="b">
        <v>0</v>
      </c>
      <c r="AK62" s="79">
        <v>2</v>
      </c>
      <c r="AL62" s="85" t="s">
        <v>1064</v>
      </c>
      <c r="AM62" s="79" t="s">
        <v>1206</v>
      </c>
      <c r="AN62" s="79" t="b">
        <v>0</v>
      </c>
      <c r="AO62" s="85" t="s">
        <v>1064</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v>0</v>
      </c>
      <c r="BE62" s="49">
        <v>0</v>
      </c>
      <c r="BF62" s="48">
        <v>0</v>
      </c>
      <c r="BG62" s="49">
        <v>0</v>
      </c>
      <c r="BH62" s="48">
        <v>0</v>
      </c>
      <c r="BI62" s="49">
        <v>0</v>
      </c>
      <c r="BJ62" s="48">
        <v>21</v>
      </c>
      <c r="BK62" s="49">
        <v>100</v>
      </c>
      <c r="BL62" s="48">
        <v>21</v>
      </c>
    </row>
    <row r="63" spans="1:64" ht="15">
      <c r="A63" s="64" t="s">
        <v>254</v>
      </c>
      <c r="B63" s="64" t="s">
        <v>268</v>
      </c>
      <c r="C63" s="65"/>
      <c r="D63" s="66"/>
      <c r="E63" s="67"/>
      <c r="F63" s="68"/>
      <c r="G63" s="65"/>
      <c r="H63" s="69"/>
      <c r="I63" s="70"/>
      <c r="J63" s="70"/>
      <c r="K63" s="34" t="s">
        <v>65</v>
      </c>
      <c r="L63" s="77">
        <v>88</v>
      </c>
      <c r="M63" s="77"/>
      <c r="N63" s="72"/>
      <c r="O63" s="79" t="s">
        <v>300</v>
      </c>
      <c r="P63" s="81">
        <v>43508.3025462963</v>
      </c>
      <c r="Q63" s="79" t="s">
        <v>351</v>
      </c>
      <c r="R63" s="82" t="s">
        <v>500</v>
      </c>
      <c r="S63" s="79" t="s">
        <v>609</v>
      </c>
      <c r="T63" s="79" t="s">
        <v>655</v>
      </c>
      <c r="U63" s="79"/>
      <c r="V63" s="82" t="s">
        <v>782</v>
      </c>
      <c r="W63" s="81">
        <v>43508.3025462963</v>
      </c>
      <c r="X63" s="82" t="s">
        <v>856</v>
      </c>
      <c r="Y63" s="79"/>
      <c r="Z63" s="79"/>
      <c r="AA63" s="85" t="s">
        <v>1057</v>
      </c>
      <c r="AB63" s="79"/>
      <c r="AC63" s="79" t="b">
        <v>0</v>
      </c>
      <c r="AD63" s="79">
        <v>0</v>
      </c>
      <c r="AE63" s="85" t="s">
        <v>1198</v>
      </c>
      <c r="AF63" s="79" t="b">
        <v>0</v>
      </c>
      <c r="AG63" s="79" t="s">
        <v>1201</v>
      </c>
      <c r="AH63" s="79"/>
      <c r="AI63" s="85" t="s">
        <v>1198</v>
      </c>
      <c r="AJ63" s="79" t="b">
        <v>0</v>
      </c>
      <c r="AK63" s="79">
        <v>1</v>
      </c>
      <c r="AL63" s="85" t="s">
        <v>1116</v>
      </c>
      <c r="AM63" s="79" t="s">
        <v>1206</v>
      </c>
      <c r="AN63" s="79" t="b">
        <v>0</v>
      </c>
      <c r="AO63" s="85" t="s">
        <v>1116</v>
      </c>
      <c r="AP63" s="79" t="s">
        <v>176</v>
      </c>
      <c r="AQ63" s="79">
        <v>0</v>
      </c>
      <c r="AR63" s="79">
        <v>0</v>
      </c>
      <c r="AS63" s="79"/>
      <c r="AT63" s="79"/>
      <c r="AU63" s="79"/>
      <c r="AV63" s="79"/>
      <c r="AW63" s="79"/>
      <c r="AX63" s="79"/>
      <c r="AY63" s="79"/>
      <c r="AZ63" s="79"/>
      <c r="BA63">
        <v>1</v>
      </c>
      <c r="BB63" s="78" t="str">
        <f>REPLACE(INDEX(GroupVertices[Group],MATCH(Edges24[[#This Row],[Vertex 1]],GroupVertices[Vertex],0)),1,1,"")</f>
        <v>2</v>
      </c>
      <c r="BC63" s="78" t="str">
        <f>REPLACE(INDEX(GroupVertices[Group],MATCH(Edges24[[#This Row],[Vertex 2]],GroupVertices[Vertex],0)),1,1,"")</f>
        <v>1</v>
      </c>
      <c r="BD63" s="48">
        <v>0</v>
      </c>
      <c r="BE63" s="49">
        <v>0</v>
      </c>
      <c r="BF63" s="48">
        <v>0</v>
      </c>
      <c r="BG63" s="49">
        <v>0</v>
      </c>
      <c r="BH63" s="48">
        <v>0</v>
      </c>
      <c r="BI63" s="49">
        <v>0</v>
      </c>
      <c r="BJ63" s="48">
        <v>17</v>
      </c>
      <c r="BK63" s="49">
        <v>100</v>
      </c>
      <c r="BL63" s="48">
        <v>17</v>
      </c>
    </row>
    <row r="64" spans="1:64" ht="15">
      <c r="A64" s="64" t="s">
        <v>254</v>
      </c>
      <c r="B64" s="64" t="s">
        <v>256</v>
      </c>
      <c r="C64" s="65"/>
      <c r="D64" s="66"/>
      <c r="E64" s="67"/>
      <c r="F64" s="68"/>
      <c r="G64" s="65"/>
      <c r="H64" s="69"/>
      <c r="I64" s="70"/>
      <c r="J64" s="70"/>
      <c r="K64" s="34" t="s">
        <v>65</v>
      </c>
      <c r="L64" s="77">
        <v>89</v>
      </c>
      <c r="M64" s="77"/>
      <c r="N64" s="72"/>
      <c r="O64" s="79" t="s">
        <v>300</v>
      </c>
      <c r="P64" s="81">
        <v>43509.3044212963</v>
      </c>
      <c r="Q64" s="79" t="s">
        <v>352</v>
      </c>
      <c r="R64" s="79"/>
      <c r="S64" s="79"/>
      <c r="T64" s="79" t="s">
        <v>656</v>
      </c>
      <c r="U64" s="79"/>
      <c r="V64" s="82" t="s">
        <v>782</v>
      </c>
      <c r="W64" s="81">
        <v>43509.3044212963</v>
      </c>
      <c r="X64" s="82" t="s">
        <v>857</v>
      </c>
      <c r="Y64" s="79"/>
      <c r="Z64" s="79"/>
      <c r="AA64" s="85" t="s">
        <v>1058</v>
      </c>
      <c r="AB64" s="79"/>
      <c r="AC64" s="79" t="b">
        <v>0</v>
      </c>
      <c r="AD64" s="79">
        <v>0</v>
      </c>
      <c r="AE64" s="85" t="s">
        <v>1198</v>
      </c>
      <c r="AF64" s="79" t="b">
        <v>1</v>
      </c>
      <c r="AG64" s="79" t="s">
        <v>1201</v>
      </c>
      <c r="AH64" s="79"/>
      <c r="AI64" s="85" t="s">
        <v>1079</v>
      </c>
      <c r="AJ64" s="79" t="b">
        <v>0</v>
      </c>
      <c r="AK64" s="79">
        <v>3</v>
      </c>
      <c r="AL64" s="85" t="s">
        <v>1090</v>
      </c>
      <c r="AM64" s="79" t="s">
        <v>1206</v>
      </c>
      <c r="AN64" s="79" t="b">
        <v>0</v>
      </c>
      <c r="AO64" s="85" t="s">
        <v>1090</v>
      </c>
      <c r="AP64" s="79" t="s">
        <v>176</v>
      </c>
      <c r="AQ64" s="79">
        <v>0</v>
      </c>
      <c r="AR64" s="79">
        <v>0</v>
      </c>
      <c r="AS64" s="79"/>
      <c r="AT64" s="79"/>
      <c r="AU64" s="79"/>
      <c r="AV64" s="79"/>
      <c r="AW64" s="79"/>
      <c r="AX64" s="79"/>
      <c r="AY64" s="79"/>
      <c r="AZ64" s="79"/>
      <c r="BA64">
        <v>2</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254</v>
      </c>
      <c r="B65" s="64" t="s">
        <v>256</v>
      </c>
      <c r="C65" s="65"/>
      <c r="D65" s="66"/>
      <c r="E65" s="67"/>
      <c r="F65" s="68"/>
      <c r="G65" s="65"/>
      <c r="H65" s="69"/>
      <c r="I65" s="70"/>
      <c r="J65" s="70"/>
      <c r="K65" s="34" t="s">
        <v>65</v>
      </c>
      <c r="L65" s="77">
        <v>91</v>
      </c>
      <c r="M65" s="77"/>
      <c r="N65" s="72"/>
      <c r="O65" s="79" t="s">
        <v>300</v>
      </c>
      <c r="P65" s="81">
        <v>43511.30452546296</v>
      </c>
      <c r="Q65" s="79" t="s">
        <v>345</v>
      </c>
      <c r="R65" s="79"/>
      <c r="S65" s="79"/>
      <c r="T65" s="79" t="s">
        <v>630</v>
      </c>
      <c r="U65" s="79"/>
      <c r="V65" s="82" t="s">
        <v>782</v>
      </c>
      <c r="W65" s="81">
        <v>43511.30452546296</v>
      </c>
      <c r="X65" s="82" t="s">
        <v>858</v>
      </c>
      <c r="Y65" s="79"/>
      <c r="Z65" s="79"/>
      <c r="AA65" s="85" t="s">
        <v>1059</v>
      </c>
      <c r="AB65" s="79"/>
      <c r="AC65" s="79" t="b">
        <v>0</v>
      </c>
      <c r="AD65" s="79">
        <v>0</v>
      </c>
      <c r="AE65" s="85" t="s">
        <v>1198</v>
      </c>
      <c r="AF65" s="79" t="b">
        <v>0</v>
      </c>
      <c r="AG65" s="79" t="s">
        <v>1201</v>
      </c>
      <c r="AH65" s="79"/>
      <c r="AI65" s="85" t="s">
        <v>1198</v>
      </c>
      <c r="AJ65" s="79" t="b">
        <v>0</v>
      </c>
      <c r="AK65" s="79">
        <v>3</v>
      </c>
      <c r="AL65" s="85" t="s">
        <v>1080</v>
      </c>
      <c r="AM65" s="79" t="s">
        <v>1206</v>
      </c>
      <c r="AN65" s="79" t="b">
        <v>0</v>
      </c>
      <c r="AO65" s="85" t="s">
        <v>1080</v>
      </c>
      <c r="AP65" s="79" t="s">
        <v>176</v>
      </c>
      <c r="AQ65" s="79">
        <v>0</v>
      </c>
      <c r="AR65" s="79">
        <v>0</v>
      </c>
      <c r="AS65" s="79"/>
      <c r="AT65" s="79"/>
      <c r="AU65" s="79"/>
      <c r="AV65" s="79"/>
      <c r="AW65" s="79"/>
      <c r="AX65" s="79"/>
      <c r="AY65" s="79"/>
      <c r="AZ65" s="79"/>
      <c r="BA65">
        <v>2</v>
      </c>
      <c r="BB65" s="78" t="str">
        <f>REPLACE(INDEX(GroupVertices[Group],MATCH(Edges24[[#This Row],[Vertex 1]],GroupVertices[Vertex],0)),1,1,"")</f>
        <v>2</v>
      </c>
      <c r="BC65" s="78" t="str">
        <f>REPLACE(INDEX(GroupVertices[Group],MATCH(Edges24[[#This Row],[Vertex 2]],GroupVertices[Vertex],0)),1,1,"")</f>
        <v>2</v>
      </c>
      <c r="BD65" s="48">
        <v>0</v>
      </c>
      <c r="BE65" s="49">
        <v>0</v>
      </c>
      <c r="BF65" s="48">
        <v>0</v>
      </c>
      <c r="BG65" s="49">
        <v>0</v>
      </c>
      <c r="BH65" s="48">
        <v>0</v>
      </c>
      <c r="BI65" s="49">
        <v>0</v>
      </c>
      <c r="BJ65" s="48">
        <v>22</v>
      </c>
      <c r="BK65" s="49">
        <v>100</v>
      </c>
      <c r="BL65" s="48">
        <v>22</v>
      </c>
    </row>
    <row r="66" spans="1:64" ht="15">
      <c r="A66" s="64" t="s">
        <v>254</v>
      </c>
      <c r="B66" s="64" t="s">
        <v>257</v>
      </c>
      <c r="C66" s="65"/>
      <c r="D66" s="66"/>
      <c r="E66" s="67"/>
      <c r="F66" s="68"/>
      <c r="G66" s="65"/>
      <c r="H66" s="69"/>
      <c r="I66" s="70"/>
      <c r="J66" s="70"/>
      <c r="K66" s="34" t="s">
        <v>65</v>
      </c>
      <c r="L66" s="77">
        <v>92</v>
      </c>
      <c r="M66" s="77"/>
      <c r="N66" s="72"/>
      <c r="O66" s="79" t="s">
        <v>300</v>
      </c>
      <c r="P66" s="81">
        <v>43512.51005787037</v>
      </c>
      <c r="Q66" s="79" t="s">
        <v>350</v>
      </c>
      <c r="R66" s="79"/>
      <c r="S66" s="79"/>
      <c r="T66" s="79" t="s">
        <v>654</v>
      </c>
      <c r="U66" s="79"/>
      <c r="V66" s="82" t="s">
        <v>782</v>
      </c>
      <c r="W66" s="81">
        <v>43512.51005787037</v>
      </c>
      <c r="X66" s="82" t="s">
        <v>859</v>
      </c>
      <c r="Y66" s="79"/>
      <c r="Z66" s="79"/>
      <c r="AA66" s="85" t="s">
        <v>1060</v>
      </c>
      <c r="AB66" s="79"/>
      <c r="AC66" s="79" t="b">
        <v>0</v>
      </c>
      <c r="AD66" s="79">
        <v>0</v>
      </c>
      <c r="AE66" s="85" t="s">
        <v>1198</v>
      </c>
      <c r="AF66" s="79" t="b">
        <v>0</v>
      </c>
      <c r="AG66" s="79" t="s">
        <v>1201</v>
      </c>
      <c r="AH66" s="79"/>
      <c r="AI66" s="85" t="s">
        <v>1198</v>
      </c>
      <c r="AJ66" s="79" t="b">
        <v>0</v>
      </c>
      <c r="AK66" s="79">
        <v>2</v>
      </c>
      <c r="AL66" s="85" t="s">
        <v>1064</v>
      </c>
      <c r="AM66" s="79" t="s">
        <v>1206</v>
      </c>
      <c r="AN66" s="79" t="b">
        <v>0</v>
      </c>
      <c r="AO66" s="85" t="s">
        <v>1064</v>
      </c>
      <c r="AP66" s="79" t="s">
        <v>176</v>
      </c>
      <c r="AQ66" s="79">
        <v>0</v>
      </c>
      <c r="AR66" s="79">
        <v>0</v>
      </c>
      <c r="AS66" s="79"/>
      <c r="AT66" s="79"/>
      <c r="AU66" s="79"/>
      <c r="AV66" s="79"/>
      <c r="AW66" s="79"/>
      <c r="AX66" s="79"/>
      <c r="AY66" s="79"/>
      <c r="AZ66" s="79"/>
      <c r="BA66">
        <v>1</v>
      </c>
      <c r="BB66" s="78" t="str">
        <f>REPLACE(INDEX(GroupVertices[Group],MATCH(Edges24[[#This Row],[Vertex 1]],GroupVertices[Vertex],0)),1,1,"")</f>
        <v>2</v>
      </c>
      <c r="BC66" s="78" t="str">
        <f>REPLACE(INDEX(GroupVertices[Group],MATCH(Edges24[[#This Row],[Vertex 2]],GroupVertices[Vertex],0)),1,1,"")</f>
        <v>2</v>
      </c>
      <c r="BD66" s="48">
        <v>0</v>
      </c>
      <c r="BE66" s="49">
        <v>0</v>
      </c>
      <c r="BF66" s="48">
        <v>0</v>
      </c>
      <c r="BG66" s="49">
        <v>0</v>
      </c>
      <c r="BH66" s="48">
        <v>0</v>
      </c>
      <c r="BI66" s="49">
        <v>0</v>
      </c>
      <c r="BJ66" s="48">
        <v>21</v>
      </c>
      <c r="BK66" s="49">
        <v>100</v>
      </c>
      <c r="BL66" s="48">
        <v>21</v>
      </c>
    </row>
    <row r="67" spans="1:64" ht="15">
      <c r="A67" s="64" t="s">
        <v>255</v>
      </c>
      <c r="B67" s="64" t="s">
        <v>256</v>
      </c>
      <c r="C67" s="65"/>
      <c r="D67" s="66"/>
      <c r="E67" s="67"/>
      <c r="F67" s="68"/>
      <c r="G67" s="65"/>
      <c r="H67" s="69"/>
      <c r="I67" s="70"/>
      <c r="J67" s="70"/>
      <c r="K67" s="34" t="s">
        <v>66</v>
      </c>
      <c r="L67" s="77">
        <v>93</v>
      </c>
      <c r="M67" s="77"/>
      <c r="N67" s="72"/>
      <c r="O67" s="79" t="s">
        <v>300</v>
      </c>
      <c r="P67" s="81">
        <v>43509.735127314816</v>
      </c>
      <c r="Q67" s="79" t="s">
        <v>352</v>
      </c>
      <c r="R67" s="79"/>
      <c r="S67" s="79"/>
      <c r="T67" s="79" t="s">
        <v>656</v>
      </c>
      <c r="U67" s="79"/>
      <c r="V67" s="82" t="s">
        <v>783</v>
      </c>
      <c r="W67" s="81">
        <v>43509.735127314816</v>
      </c>
      <c r="X67" s="82" t="s">
        <v>860</v>
      </c>
      <c r="Y67" s="79"/>
      <c r="Z67" s="79"/>
      <c r="AA67" s="85" t="s">
        <v>1061</v>
      </c>
      <c r="AB67" s="79"/>
      <c r="AC67" s="79" t="b">
        <v>0</v>
      </c>
      <c r="AD67" s="79">
        <v>0</v>
      </c>
      <c r="AE67" s="85" t="s">
        <v>1198</v>
      </c>
      <c r="AF67" s="79" t="b">
        <v>1</v>
      </c>
      <c r="AG67" s="79" t="s">
        <v>1201</v>
      </c>
      <c r="AH67" s="79"/>
      <c r="AI67" s="85" t="s">
        <v>1079</v>
      </c>
      <c r="AJ67" s="79" t="b">
        <v>0</v>
      </c>
      <c r="AK67" s="79">
        <v>3</v>
      </c>
      <c r="AL67" s="85" t="s">
        <v>1090</v>
      </c>
      <c r="AM67" s="79" t="s">
        <v>1206</v>
      </c>
      <c r="AN67" s="79" t="b">
        <v>0</v>
      </c>
      <c r="AO67" s="85" t="s">
        <v>1090</v>
      </c>
      <c r="AP67" s="79" t="s">
        <v>176</v>
      </c>
      <c r="AQ67" s="79">
        <v>0</v>
      </c>
      <c r="AR67" s="79">
        <v>0</v>
      </c>
      <c r="AS67" s="79"/>
      <c r="AT67" s="79"/>
      <c r="AU67" s="79"/>
      <c r="AV67" s="79"/>
      <c r="AW67" s="79"/>
      <c r="AX67" s="79"/>
      <c r="AY67" s="79"/>
      <c r="AZ67" s="79"/>
      <c r="BA67">
        <v>1</v>
      </c>
      <c r="BB67" s="78" t="str">
        <f>REPLACE(INDEX(GroupVertices[Group],MATCH(Edges24[[#This Row],[Vertex 1]],GroupVertices[Vertex],0)),1,1,"")</f>
        <v>2</v>
      </c>
      <c r="BC67" s="78" t="str">
        <f>REPLACE(INDEX(GroupVertices[Group],MATCH(Edges24[[#This Row],[Vertex 2]],GroupVertices[Vertex],0)),1,1,"")</f>
        <v>2</v>
      </c>
      <c r="BD67" s="48"/>
      <c r="BE67" s="49"/>
      <c r="BF67" s="48"/>
      <c r="BG67" s="49"/>
      <c r="BH67" s="48"/>
      <c r="BI67" s="49"/>
      <c r="BJ67" s="48"/>
      <c r="BK67" s="49"/>
      <c r="BL67" s="48"/>
    </row>
    <row r="68" spans="1:64" ht="15">
      <c r="A68" s="64" t="s">
        <v>256</v>
      </c>
      <c r="B68" s="64" t="s">
        <v>255</v>
      </c>
      <c r="C68" s="65"/>
      <c r="D68" s="66"/>
      <c r="E68" s="67"/>
      <c r="F68" s="68"/>
      <c r="G68" s="65"/>
      <c r="H68" s="69"/>
      <c r="I68" s="70"/>
      <c r="J68" s="70"/>
      <c r="K68" s="34" t="s">
        <v>66</v>
      </c>
      <c r="L68" s="77">
        <v>95</v>
      </c>
      <c r="M68" s="77"/>
      <c r="N68" s="72"/>
      <c r="O68" s="79" t="s">
        <v>300</v>
      </c>
      <c r="P68" s="81">
        <v>43512.37394675926</v>
      </c>
      <c r="Q68" s="79" t="s">
        <v>353</v>
      </c>
      <c r="R68" s="79"/>
      <c r="S68" s="79"/>
      <c r="T68" s="79" t="s">
        <v>656</v>
      </c>
      <c r="U68" s="82" t="s">
        <v>704</v>
      </c>
      <c r="V68" s="82" t="s">
        <v>704</v>
      </c>
      <c r="W68" s="81">
        <v>43512.37394675926</v>
      </c>
      <c r="X68" s="82" t="s">
        <v>861</v>
      </c>
      <c r="Y68" s="79"/>
      <c r="Z68" s="79"/>
      <c r="AA68" s="85" t="s">
        <v>1062</v>
      </c>
      <c r="AB68" s="79"/>
      <c r="AC68" s="79" t="b">
        <v>0</v>
      </c>
      <c r="AD68" s="79">
        <v>2</v>
      </c>
      <c r="AE68" s="85" t="s">
        <v>1198</v>
      </c>
      <c r="AF68" s="79" t="b">
        <v>0</v>
      </c>
      <c r="AG68" s="79" t="s">
        <v>1201</v>
      </c>
      <c r="AH68" s="79"/>
      <c r="AI68" s="85" t="s">
        <v>1198</v>
      </c>
      <c r="AJ68" s="79" t="b">
        <v>0</v>
      </c>
      <c r="AK68" s="79">
        <v>1</v>
      </c>
      <c r="AL68" s="85" t="s">
        <v>1198</v>
      </c>
      <c r="AM68" s="79" t="s">
        <v>1206</v>
      </c>
      <c r="AN68" s="79" t="b">
        <v>0</v>
      </c>
      <c r="AO68" s="85" t="s">
        <v>1062</v>
      </c>
      <c r="AP68" s="79" t="s">
        <v>176</v>
      </c>
      <c r="AQ68" s="79">
        <v>0</v>
      </c>
      <c r="AR68" s="79">
        <v>0</v>
      </c>
      <c r="AS68" s="79"/>
      <c r="AT68" s="79"/>
      <c r="AU68" s="79"/>
      <c r="AV68" s="79"/>
      <c r="AW68" s="79"/>
      <c r="AX68" s="79"/>
      <c r="AY68" s="79"/>
      <c r="AZ68" s="79"/>
      <c r="BA68">
        <v>1</v>
      </c>
      <c r="BB68" s="78" t="str">
        <f>REPLACE(INDEX(GroupVertices[Group],MATCH(Edges24[[#This Row],[Vertex 1]],GroupVertices[Vertex],0)),1,1,"")</f>
        <v>2</v>
      </c>
      <c r="BC68" s="78" t="str">
        <f>REPLACE(INDEX(GroupVertices[Group],MATCH(Edges24[[#This Row],[Vertex 2]],GroupVertices[Vertex],0)),1,1,"")</f>
        <v>2</v>
      </c>
      <c r="BD68" s="48">
        <v>0</v>
      </c>
      <c r="BE68" s="49">
        <v>0</v>
      </c>
      <c r="BF68" s="48">
        <v>0</v>
      </c>
      <c r="BG68" s="49">
        <v>0</v>
      </c>
      <c r="BH68" s="48">
        <v>0</v>
      </c>
      <c r="BI68" s="49">
        <v>0</v>
      </c>
      <c r="BJ68" s="48">
        <v>40</v>
      </c>
      <c r="BK68" s="49">
        <v>100</v>
      </c>
      <c r="BL68" s="48">
        <v>40</v>
      </c>
    </row>
    <row r="69" spans="1:64" ht="15">
      <c r="A69" s="64" t="s">
        <v>257</v>
      </c>
      <c r="B69" s="64" t="s">
        <v>256</v>
      </c>
      <c r="C69" s="65"/>
      <c r="D69" s="66"/>
      <c r="E69" s="67"/>
      <c r="F69" s="68"/>
      <c r="G69" s="65"/>
      <c r="H69" s="69"/>
      <c r="I69" s="70"/>
      <c r="J69" s="70"/>
      <c r="K69" s="34" t="s">
        <v>65</v>
      </c>
      <c r="L69" s="77">
        <v>96</v>
      </c>
      <c r="M69" s="77"/>
      <c r="N69" s="72"/>
      <c r="O69" s="79" t="s">
        <v>300</v>
      </c>
      <c r="P69" s="81">
        <v>43509.51237268518</v>
      </c>
      <c r="Q69" s="79" t="s">
        <v>352</v>
      </c>
      <c r="R69" s="79"/>
      <c r="S69" s="79"/>
      <c r="T69" s="79" t="s">
        <v>656</v>
      </c>
      <c r="U69" s="79"/>
      <c r="V69" s="82" t="s">
        <v>784</v>
      </c>
      <c r="W69" s="81">
        <v>43509.51237268518</v>
      </c>
      <c r="X69" s="82" t="s">
        <v>862</v>
      </c>
      <c r="Y69" s="79"/>
      <c r="Z69" s="79"/>
      <c r="AA69" s="85" t="s">
        <v>1063</v>
      </c>
      <c r="AB69" s="79"/>
      <c r="AC69" s="79" t="b">
        <v>0</v>
      </c>
      <c r="AD69" s="79">
        <v>0</v>
      </c>
      <c r="AE69" s="85" t="s">
        <v>1198</v>
      </c>
      <c r="AF69" s="79" t="b">
        <v>1</v>
      </c>
      <c r="AG69" s="79" t="s">
        <v>1201</v>
      </c>
      <c r="AH69" s="79"/>
      <c r="AI69" s="85" t="s">
        <v>1079</v>
      </c>
      <c r="AJ69" s="79" t="b">
        <v>0</v>
      </c>
      <c r="AK69" s="79">
        <v>3</v>
      </c>
      <c r="AL69" s="85" t="s">
        <v>1090</v>
      </c>
      <c r="AM69" s="79" t="s">
        <v>1206</v>
      </c>
      <c r="AN69" s="79" t="b">
        <v>0</v>
      </c>
      <c r="AO69" s="85" t="s">
        <v>1090</v>
      </c>
      <c r="AP69" s="79" t="s">
        <v>176</v>
      </c>
      <c r="AQ69" s="79">
        <v>0</v>
      </c>
      <c r="AR69" s="79">
        <v>0</v>
      </c>
      <c r="AS69" s="79"/>
      <c r="AT69" s="79"/>
      <c r="AU69" s="79"/>
      <c r="AV69" s="79"/>
      <c r="AW69" s="79"/>
      <c r="AX69" s="79"/>
      <c r="AY69" s="79"/>
      <c r="AZ69" s="79"/>
      <c r="BA69">
        <v>6</v>
      </c>
      <c r="BB69" s="78" t="str">
        <f>REPLACE(INDEX(GroupVertices[Group],MATCH(Edges24[[#This Row],[Vertex 1]],GroupVertices[Vertex],0)),1,1,"")</f>
        <v>2</v>
      </c>
      <c r="BC69" s="78" t="str">
        <f>REPLACE(INDEX(GroupVertices[Group],MATCH(Edges24[[#This Row],[Vertex 2]],GroupVertices[Vertex],0)),1,1,"")</f>
        <v>2</v>
      </c>
      <c r="BD69" s="48"/>
      <c r="BE69" s="49"/>
      <c r="BF69" s="48"/>
      <c r="BG69" s="49"/>
      <c r="BH69" s="48"/>
      <c r="BI69" s="49"/>
      <c r="BJ69" s="48"/>
      <c r="BK69" s="49"/>
      <c r="BL69" s="48"/>
    </row>
    <row r="70" spans="1:64" ht="15">
      <c r="A70" s="64" t="s">
        <v>257</v>
      </c>
      <c r="B70" s="64" t="s">
        <v>257</v>
      </c>
      <c r="C70" s="65"/>
      <c r="D70" s="66"/>
      <c r="E70" s="67"/>
      <c r="F70" s="68"/>
      <c r="G70" s="65"/>
      <c r="H70" s="69"/>
      <c r="I70" s="70"/>
      <c r="J70" s="70"/>
      <c r="K70" s="34" t="s">
        <v>65</v>
      </c>
      <c r="L70" s="77">
        <v>98</v>
      </c>
      <c r="M70" s="77"/>
      <c r="N70" s="72"/>
      <c r="O70" s="79" t="s">
        <v>176</v>
      </c>
      <c r="P70" s="81">
        <v>43512.372662037036</v>
      </c>
      <c r="Q70" s="79" t="s">
        <v>354</v>
      </c>
      <c r="R70" s="79"/>
      <c r="S70" s="79"/>
      <c r="T70" s="79" t="s">
        <v>657</v>
      </c>
      <c r="U70" s="82" t="s">
        <v>705</v>
      </c>
      <c r="V70" s="82" t="s">
        <v>705</v>
      </c>
      <c r="W70" s="81">
        <v>43512.372662037036</v>
      </c>
      <c r="X70" s="82" t="s">
        <v>863</v>
      </c>
      <c r="Y70" s="79"/>
      <c r="Z70" s="79"/>
      <c r="AA70" s="85" t="s">
        <v>1064</v>
      </c>
      <c r="AB70" s="79"/>
      <c r="AC70" s="79" t="b">
        <v>0</v>
      </c>
      <c r="AD70" s="79">
        <v>4</v>
      </c>
      <c r="AE70" s="85" t="s">
        <v>1198</v>
      </c>
      <c r="AF70" s="79" t="b">
        <v>0</v>
      </c>
      <c r="AG70" s="79" t="s">
        <v>1201</v>
      </c>
      <c r="AH70" s="79"/>
      <c r="AI70" s="85" t="s">
        <v>1198</v>
      </c>
      <c r="AJ70" s="79" t="b">
        <v>0</v>
      </c>
      <c r="AK70" s="79">
        <v>2</v>
      </c>
      <c r="AL70" s="85" t="s">
        <v>1198</v>
      </c>
      <c r="AM70" s="79" t="s">
        <v>1206</v>
      </c>
      <c r="AN70" s="79" t="b">
        <v>0</v>
      </c>
      <c r="AO70" s="85" t="s">
        <v>1064</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v>0</v>
      </c>
      <c r="BE70" s="49">
        <v>0</v>
      </c>
      <c r="BF70" s="48">
        <v>0</v>
      </c>
      <c r="BG70" s="49">
        <v>0</v>
      </c>
      <c r="BH70" s="48">
        <v>0</v>
      </c>
      <c r="BI70" s="49">
        <v>0</v>
      </c>
      <c r="BJ70" s="48">
        <v>19</v>
      </c>
      <c r="BK70" s="49">
        <v>100</v>
      </c>
      <c r="BL70" s="48">
        <v>19</v>
      </c>
    </row>
    <row r="71" spans="1:64" ht="15">
      <c r="A71" s="64" t="s">
        <v>257</v>
      </c>
      <c r="B71" s="64" t="s">
        <v>256</v>
      </c>
      <c r="C71" s="65"/>
      <c r="D71" s="66"/>
      <c r="E71" s="67"/>
      <c r="F71" s="68"/>
      <c r="G71" s="65"/>
      <c r="H71" s="69"/>
      <c r="I71" s="70"/>
      <c r="J71" s="70"/>
      <c r="K71" s="34" t="s">
        <v>65</v>
      </c>
      <c r="L71" s="77">
        <v>99</v>
      </c>
      <c r="M71" s="77"/>
      <c r="N71" s="72"/>
      <c r="O71" s="79" t="s">
        <v>300</v>
      </c>
      <c r="P71" s="81">
        <v>43512.43777777778</v>
      </c>
      <c r="Q71" s="79" t="s">
        <v>349</v>
      </c>
      <c r="R71" s="79"/>
      <c r="S71" s="79"/>
      <c r="T71" s="79" t="s">
        <v>637</v>
      </c>
      <c r="U71" s="79"/>
      <c r="V71" s="82" t="s">
        <v>784</v>
      </c>
      <c r="W71" s="81">
        <v>43512.43777777778</v>
      </c>
      <c r="X71" s="82" t="s">
        <v>864</v>
      </c>
      <c r="Y71" s="79"/>
      <c r="Z71" s="79"/>
      <c r="AA71" s="85" t="s">
        <v>1065</v>
      </c>
      <c r="AB71" s="79"/>
      <c r="AC71" s="79" t="b">
        <v>0</v>
      </c>
      <c r="AD71" s="79">
        <v>0</v>
      </c>
      <c r="AE71" s="85" t="s">
        <v>1198</v>
      </c>
      <c r="AF71" s="79" t="b">
        <v>0</v>
      </c>
      <c r="AG71" s="79" t="s">
        <v>1201</v>
      </c>
      <c r="AH71" s="79"/>
      <c r="AI71" s="85" t="s">
        <v>1198</v>
      </c>
      <c r="AJ71" s="79" t="b">
        <v>0</v>
      </c>
      <c r="AK71" s="79">
        <v>2</v>
      </c>
      <c r="AL71" s="85" t="s">
        <v>1086</v>
      </c>
      <c r="AM71" s="79" t="s">
        <v>1206</v>
      </c>
      <c r="AN71" s="79" t="b">
        <v>0</v>
      </c>
      <c r="AO71" s="85" t="s">
        <v>1086</v>
      </c>
      <c r="AP71" s="79" t="s">
        <v>176</v>
      </c>
      <c r="AQ71" s="79">
        <v>0</v>
      </c>
      <c r="AR71" s="79">
        <v>0</v>
      </c>
      <c r="AS71" s="79"/>
      <c r="AT71" s="79"/>
      <c r="AU71" s="79"/>
      <c r="AV71" s="79"/>
      <c r="AW71" s="79"/>
      <c r="AX71" s="79"/>
      <c r="AY71" s="79"/>
      <c r="AZ71" s="79"/>
      <c r="BA71">
        <v>6</v>
      </c>
      <c r="BB71" s="78" t="str">
        <f>REPLACE(INDEX(GroupVertices[Group],MATCH(Edges24[[#This Row],[Vertex 1]],GroupVertices[Vertex],0)),1,1,"")</f>
        <v>2</v>
      </c>
      <c r="BC71" s="78" t="str">
        <f>REPLACE(INDEX(GroupVertices[Group],MATCH(Edges24[[#This Row],[Vertex 2]],GroupVertices[Vertex],0)),1,1,"")</f>
        <v>2</v>
      </c>
      <c r="BD71" s="48">
        <v>0</v>
      </c>
      <c r="BE71" s="49">
        <v>0</v>
      </c>
      <c r="BF71" s="48">
        <v>0</v>
      </c>
      <c r="BG71" s="49">
        <v>0</v>
      </c>
      <c r="BH71" s="48">
        <v>0</v>
      </c>
      <c r="BI71" s="49">
        <v>0</v>
      </c>
      <c r="BJ71" s="48">
        <v>26</v>
      </c>
      <c r="BK71" s="49">
        <v>100</v>
      </c>
      <c r="BL71" s="48">
        <v>26</v>
      </c>
    </row>
    <row r="72" spans="1:64" ht="15">
      <c r="A72" s="64" t="s">
        <v>257</v>
      </c>
      <c r="B72" s="64" t="s">
        <v>256</v>
      </c>
      <c r="C72" s="65"/>
      <c r="D72" s="66"/>
      <c r="E72" s="67"/>
      <c r="F72" s="68"/>
      <c r="G72" s="65"/>
      <c r="H72" s="69"/>
      <c r="I72" s="70"/>
      <c r="J72" s="70"/>
      <c r="K72" s="34" t="s">
        <v>65</v>
      </c>
      <c r="L72" s="77">
        <v>100</v>
      </c>
      <c r="M72" s="77"/>
      <c r="N72" s="72"/>
      <c r="O72" s="79" t="s">
        <v>300</v>
      </c>
      <c r="P72" s="81">
        <v>43512.437893518516</v>
      </c>
      <c r="Q72" s="79" t="s">
        <v>355</v>
      </c>
      <c r="R72" s="79"/>
      <c r="S72" s="79"/>
      <c r="T72" s="79"/>
      <c r="U72" s="79"/>
      <c r="V72" s="82" t="s">
        <v>784</v>
      </c>
      <c r="W72" s="81">
        <v>43512.437893518516</v>
      </c>
      <c r="X72" s="82" t="s">
        <v>865</v>
      </c>
      <c r="Y72" s="79"/>
      <c r="Z72" s="79"/>
      <c r="AA72" s="85" t="s">
        <v>1066</v>
      </c>
      <c r="AB72" s="79"/>
      <c r="AC72" s="79" t="b">
        <v>0</v>
      </c>
      <c r="AD72" s="79">
        <v>0</v>
      </c>
      <c r="AE72" s="85" t="s">
        <v>1198</v>
      </c>
      <c r="AF72" s="79" t="b">
        <v>0</v>
      </c>
      <c r="AG72" s="79" t="s">
        <v>1201</v>
      </c>
      <c r="AH72" s="79"/>
      <c r="AI72" s="85" t="s">
        <v>1198</v>
      </c>
      <c r="AJ72" s="79" t="b">
        <v>0</v>
      </c>
      <c r="AK72" s="79">
        <v>1</v>
      </c>
      <c r="AL72" s="85" t="s">
        <v>1085</v>
      </c>
      <c r="AM72" s="79" t="s">
        <v>1206</v>
      </c>
      <c r="AN72" s="79" t="b">
        <v>0</v>
      </c>
      <c r="AO72" s="85" t="s">
        <v>1085</v>
      </c>
      <c r="AP72" s="79" t="s">
        <v>176</v>
      </c>
      <c r="AQ72" s="79">
        <v>0</v>
      </c>
      <c r="AR72" s="79">
        <v>0</v>
      </c>
      <c r="AS72" s="79"/>
      <c r="AT72" s="79"/>
      <c r="AU72" s="79"/>
      <c r="AV72" s="79"/>
      <c r="AW72" s="79"/>
      <c r="AX72" s="79"/>
      <c r="AY72" s="79"/>
      <c r="AZ72" s="79"/>
      <c r="BA72">
        <v>6</v>
      </c>
      <c r="BB72" s="78" t="str">
        <f>REPLACE(INDEX(GroupVertices[Group],MATCH(Edges24[[#This Row],[Vertex 1]],GroupVertices[Vertex],0)),1,1,"")</f>
        <v>2</v>
      </c>
      <c r="BC72" s="78" t="str">
        <f>REPLACE(INDEX(GroupVertices[Group],MATCH(Edges24[[#This Row],[Vertex 2]],GroupVertices[Vertex],0)),1,1,"")</f>
        <v>2</v>
      </c>
      <c r="BD72" s="48">
        <v>0</v>
      </c>
      <c r="BE72" s="49">
        <v>0</v>
      </c>
      <c r="BF72" s="48">
        <v>0</v>
      </c>
      <c r="BG72" s="49">
        <v>0</v>
      </c>
      <c r="BH72" s="48">
        <v>0</v>
      </c>
      <c r="BI72" s="49">
        <v>0</v>
      </c>
      <c r="BJ72" s="48">
        <v>21</v>
      </c>
      <c r="BK72" s="49">
        <v>100</v>
      </c>
      <c r="BL72" s="48">
        <v>21</v>
      </c>
    </row>
    <row r="73" spans="1:64" ht="15">
      <c r="A73" s="64" t="s">
        <v>257</v>
      </c>
      <c r="B73" s="64" t="s">
        <v>258</v>
      </c>
      <c r="C73" s="65"/>
      <c r="D73" s="66"/>
      <c r="E73" s="67"/>
      <c r="F73" s="68"/>
      <c r="G73" s="65"/>
      <c r="H73" s="69"/>
      <c r="I73" s="70"/>
      <c r="J73" s="70"/>
      <c r="K73" s="34" t="s">
        <v>65</v>
      </c>
      <c r="L73" s="77">
        <v>101</v>
      </c>
      <c r="M73" s="77"/>
      <c r="N73" s="72"/>
      <c r="O73" s="79" t="s">
        <v>300</v>
      </c>
      <c r="P73" s="81">
        <v>43512.61326388889</v>
      </c>
      <c r="Q73" s="79" t="s">
        <v>356</v>
      </c>
      <c r="R73" s="79"/>
      <c r="S73" s="79"/>
      <c r="T73" s="79"/>
      <c r="U73" s="79"/>
      <c r="V73" s="82" t="s">
        <v>784</v>
      </c>
      <c r="W73" s="81">
        <v>43512.61326388889</v>
      </c>
      <c r="X73" s="82" t="s">
        <v>866</v>
      </c>
      <c r="Y73" s="79"/>
      <c r="Z73" s="79"/>
      <c r="AA73" s="85" t="s">
        <v>1067</v>
      </c>
      <c r="AB73" s="79"/>
      <c r="AC73" s="79" t="b">
        <v>0</v>
      </c>
      <c r="AD73" s="79">
        <v>0</v>
      </c>
      <c r="AE73" s="85" t="s">
        <v>1198</v>
      </c>
      <c r="AF73" s="79" t="b">
        <v>0</v>
      </c>
      <c r="AG73" s="79" t="s">
        <v>1200</v>
      </c>
      <c r="AH73" s="79"/>
      <c r="AI73" s="85" t="s">
        <v>1198</v>
      </c>
      <c r="AJ73" s="79" t="b">
        <v>0</v>
      </c>
      <c r="AK73" s="79">
        <v>2</v>
      </c>
      <c r="AL73" s="85" t="s">
        <v>1070</v>
      </c>
      <c r="AM73" s="79" t="s">
        <v>1206</v>
      </c>
      <c r="AN73" s="79" t="b">
        <v>0</v>
      </c>
      <c r="AO73" s="85" t="s">
        <v>1070</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v>0</v>
      </c>
      <c r="BE73" s="49">
        <v>0</v>
      </c>
      <c r="BF73" s="48">
        <v>0</v>
      </c>
      <c r="BG73" s="49">
        <v>0</v>
      </c>
      <c r="BH73" s="48">
        <v>0</v>
      </c>
      <c r="BI73" s="49">
        <v>0</v>
      </c>
      <c r="BJ73" s="48">
        <v>19</v>
      </c>
      <c r="BK73" s="49">
        <v>100</v>
      </c>
      <c r="BL73" s="48">
        <v>19</v>
      </c>
    </row>
    <row r="74" spans="1:64" ht="15">
      <c r="A74" s="64" t="s">
        <v>257</v>
      </c>
      <c r="B74" s="64" t="s">
        <v>256</v>
      </c>
      <c r="C74" s="65"/>
      <c r="D74" s="66"/>
      <c r="E74" s="67"/>
      <c r="F74" s="68"/>
      <c r="G74" s="65"/>
      <c r="H74" s="69"/>
      <c r="I74" s="70"/>
      <c r="J74" s="70"/>
      <c r="K74" s="34" t="s">
        <v>65</v>
      </c>
      <c r="L74" s="77">
        <v>103</v>
      </c>
      <c r="M74" s="77"/>
      <c r="N74" s="72"/>
      <c r="O74" s="79" t="s">
        <v>300</v>
      </c>
      <c r="P74" s="81">
        <v>43512.61331018519</v>
      </c>
      <c r="Q74" s="79" t="s">
        <v>357</v>
      </c>
      <c r="R74" s="79"/>
      <c r="S74" s="79"/>
      <c r="T74" s="79"/>
      <c r="U74" s="79"/>
      <c r="V74" s="82" t="s">
        <v>784</v>
      </c>
      <c r="W74" s="81">
        <v>43512.61331018519</v>
      </c>
      <c r="X74" s="82" t="s">
        <v>867</v>
      </c>
      <c r="Y74" s="79"/>
      <c r="Z74" s="79"/>
      <c r="AA74" s="85" t="s">
        <v>1068</v>
      </c>
      <c r="AB74" s="79"/>
      <c r="AC74" s="79" t="b">
        <v>0</v>
      </c>
      <c r="AD74" s="79">
        <v>0</v>
      </c>
      <c r="AE74" s="85" t="s">
        <v>1198</v>
      </c>
      <c r="AF74" s="79" t="b">
        <v>0</v>
      </c>
      <c r="AG74" s="79" t="s">
        <v>1201</v>
      </c>
      <c r="AH74" s="79"/>
      <c r="AI74" s="85" t="s">
        <v>1198</v>
      </c>
      <c r="AJ74" s="79" t="b">
        <v>0</v>
      </c>
      <c r="AK74" s="79">
        <v>1</v>
      </c>
      <c r="AL74" s="85" t="s">
        <v>1088</v>
      </c>
      <c r="AM74" s="79" t="s">
        <v>1206</v>
      </c>
      <c r="AN74" s="79" t="b">
        <v>0</v>
      </c>
      <c r="AO74" s="85" t="s">
        <v>1088</v>
      </c>
      <c r="AP74" s="79" t="s">
        <v>176</v>
      </c>
      <c r="AQ74" s="79">
        <v>0</v>
      </c>
      <c r="AR74" s="79">
        <v>0</v>
      </c>
      <c r="AS74" s="79"/>
      <c r="AT74" s="79"/>
      <c r="AU74" s="79"/>
      <c r="AV74" s="79"/>
      <c r="AW74" s="79"/>
      <c r="AX74" s="79"/>
      <c r="AY74" s="79"/>
      <c r="AZ74" s="79"/>
      <c r="BA74">
        <v>6</v>
      </c>
      <c r="BB74" s="78" t="str">
        <f>REPLACE(INDEX(GroupVertices[Group],MATCH(Edges24[[#This Row],[Vertex 1]],GroupVertices[Vertex],0)),1,1,"")</f>
        <v>2</v>
      </c>
      <c r="BC74" s="78" t="str">
        <f>REPLACE(INDEX(GroupVertices[Group],MATCH(Edges24[[#This Row],[Vertex 2]],GroupVertices[Vertex],0)),1,1,"")</f>
        <v>2</v>
      </c>
      <c r="BD74" s="48">
        <v>1</v>
      </c>
      <c r="BE74" s="49">
        <v>5</v>
      </c>
      <c r="BF74" s="48">
        <v>0</v>
      </c>
      <c r="BG74" s="49">
        <v>0</v>
      </c>
      <c r="BH74" s="48">
        <v>0</v>
      </c>
      <c r="BI74" s="49">
        <v>0</v>
      </c>
      <c r="BJ74" s="48">
        <v>19</v>
      </c>
      <c r="BK74" s="49">
        <v>95</v>
      </c>
      <c r="BL74" s="48">
        <v>20</v>
      </c>
    </row>
    <row r="75" spans="1:64" ht="15">
      <c r="A75" s="64" t="s">
        <v>257</v>
      </c>
      <c r="B75" s="64" t="s">
        <v>256</v>
      </c>
      <c r="C75" s="65"/>
      <c r="D75" s="66"/>
      <c r="E75" s="67"/>
      <c r="F75" s="68"/>
      <c r="G75" s="65"/>
      <c r="H75" s="69"/>
      <c r="I75" s="70"/>
      <c r="J75" s="70"/>
      <c r="K75" s="34" t="s">
        <v>65</v>
      </c>
      <c r="L75" s="77">
        <v>104</v>
      </c>
      <c r="M75" s="77"/>
      <c r="N75" s="72"/>
      <c r="O75" s="79" t="s">
        <v>300</v>
      </c>
      <c r="P75" s="81">
        <v>43512.613344907404</v>
      </c>
      <c r="Q75" s="79" t="s">
        <v>358</v>
      </c>
      <c r="R75" s="79"/>
      <c r="S75" s="79"/>
      <c r="T75" s="79"/>
      <c r="U75" s="79"/>
      <c r="V75" s="82" t="s">
        <v>784</v>
      </c>
      <c r="W75" s="81">
        <v>43512.613344907404</v>
      </c>
      <c r="X75" s="82" t="s">
        <v>868</v>
      </c>
      <c r="Y75" s="79"/>
      <c r="Z75" s="79"/>
      <c r="AA75" s="85" t="s">
        <v>1069</v>
      </c>
      <c r="AB75" s="79"/>
      <c r="AC75" s="79" t="b">
        <v>0</v>
      </c>
      <c r="AD75" s="79">
        <v>0</v>
      </c>
      <c r="AE75" s="85" t="s">
        <v>1198</v>
      </c>
      <c r="AF75" s="79" t="b">
        <v>0</v>
      </c>
      <c r="AG75" s="79" t="s">
        <v>1201</v>
      </c>
      <c r="AH75" s="79"/>
      <c r="AI75" s="85" t="s">
        <v>1198</v>
      </c>
      <c r="AJ75" s="79" t="b">
        <v>0</v>
      </c>
      <c r="AK75" s="79">
        <v>1</v>
      </c>
      <c r="AL75" s="85" t="s">
        <v>1089</v>
      </c>
      <c r="AM75" s="79" t="s">
        <v>1206</v>
      </c>
      <c r="AN75" s="79" t="b">
        <v>0</v>
      </c>
      <c r="AO75" s="85" t="s">
        <v>1089</v>
      </c>
      <c r="AP75" s="79" t="s">
        <v>176</v>
      </c>
      <c r="AQ75" s="79">
        <v>0</v>
      </c>
      <c r="AR75" s="79">
        <v>0</v>
      </c>
      <c r="AS75" s="79"/>
      <c r="AT75" s="79"/>
      <c r="AU75" s="79"/>
      <c r="AV75" s="79"/>
      <c r="AW75" s="79"/>
      <c r="AX75" s="79"/>
      <c r="AY75" s="79"/>
      <c r="AZ75" s="79"/>
      <c r="BA75">
        <v>6</v>
      </c>
      <c r="BB75" s="78" t="str">
        <f>REPLACE(INDEX(GroupVertices[Group],MATCH(Edges24[[#This Row],[Vertex 1]],GroupVertices[Vertex],0)),1,1,"")</f>
        <v>2</v>
      </c>
      <c r="BC75" s="78" t="str">
        <f>REPLACE(INDEX(GroupVertices[Group],MATCH(Edges24[[#This Row],[Vertex 2]],GroupVertices[Vertex],0)),1,1,"")</f>
        <v>2</v>
      </c>
      <c r="BD75" s="48">
        <v>0</v>
      </c>
      <c r="BE75" s="49">
        <v>0</v>
      </c>
      <c r="BF75" s="48">
        <v>0</v>
      </c>
      <c r="BG75" s="49">
        <v>0</v>
      </c>
      <c r="BH75" s="48">
        <v>0</v>
      </c>
      <c r="BI75" s="49">
        <v>0</v>
      </c>
      <c r="BJ75" s="48">
        <v>21</v>
      </c>
      <c r="BK75" s="49">
        <v>100</v>
      </c>
      <c r="BL75" s="48">
        <v>21</v>
      </c>
    </row>
    <row r="76" spans="1:64" ht="15">
      <c r="A76" s="64" t="s">
        <v>256</v>
      </c>
      <c r="B76" s="64" t="s">
        <v>258</v>
      </c>
      <c r="C76" s="65"/>
      <c r="D76" s="66"/>
      <c r="E76" s="67"/>
      <c r="F76" s="68"/>
      <c r="G76" s="65"/>
      <c r="H76" s="69"/>
      <c r="I76" s="70"/>
      <c r="J76" s="70"/>
      <c r="K76" s="34" t="s">
        <v>66</v>
      </c>
      <c r="L76" s="77">
        <v>105</v>
      </c>
      <c r="M76" s="77"/>
      <c r="N76" s="72"/>
      <c r="O76" s="79" t="s">
        <v>300</v>
      </c>
      <c r="P76" s="81">
        <v>43512.510625</v>
      </c>
      <c r="Q76" s="79" t="s">
        <v>359</v>
      </c>
      <c r="R76" s="79"/>
      <c r="S76" s="79"/>
      <c r="T76" s="79" t="s">
        <v>656</v>
      </c>
      <c r="U76" s="82" t="s">
        <v>706</v>
      </c>
      <c r="V76" s="82" t="s">
        <v>706</v>
      </c>
      <c r="W76" s="81">
        <v>43512.510625</v>
      </c>
      <c r="X76" s="82" t="s">
        <v>869</v>
      </c>
      <c r="Y76" s="79"/>
      <c r="Z76" s="79"/>
      <c r="AA76" s="85" t="s">
        <v>1070</v>
      </c>
      <c r="AB76" s="79"/>
      <c r="AC76" s="79" t="b">
        <v>0</v>
      </c>
      <c r="AD76" s="79">
        <v>2</v>
      </c>
      <c r="AE76" s="85" t="s">
        <v>1198</v>
      </c>
      <c r="AF76" s="79" t="b">
        <v>0</v>
      </c>
      <c r="AG76" s="79" t="s">
        <v>1200</v>
      </c>
      <c r="AH76" s="79"/>
      <c r="AI76" s="85" t="s">
        <v>1198</v>
      </c>
      <c r="AJ76" s="79" t="b">
        <v>0</v>
      </c>
      <c r="AK76" s="79">
        <v>2</v>
      </c>
      <c r="AL76" s="85" t="s">
        <v>1198</v>
      </c>
      <c r="AM76" s="79" t="s">
        <v>1206</v>
      </c>
      <c r="AN76" s="79" t="b">
        <v>0</v>
      </c>
      <c r="AO76" s="85" t="s">
        <v>1070</v>
      </c>
      <c r="AP76" s="79" t="s">
        <v>176</v>
      </c>
      <c r="AQ76" s="79">
        <v>0</v>
      </c>
      <c r="AR76" s="79">
        <v>0</v>
      </c>
      <c r="AS76" s="79" t="s">
        <v>1221</v>
      </c>
      <c r="AT76" s="79" t="s">
        <v>1223</v>
      </c>
      <c r="AU76" s="79" t="s">
        <v>1224</v>
      </c>
      <c r="AV76" s="79" t="s">
        <v>1225</v>
      </c>
      <c r="AW76" s="79" t="s">
        <v>1227</v>
      </c>
      <c r="AX76" s="79" t="s">
        <v>1229</v>
      </c>
      <c r="AY76" s="79" t="s">
        <v>1230</v>
      </c>
      <c r="AZ76" s="82" t="s">
        <v>1232</v>
      </c>
      <c r="BA76">
        <v>1</v>
      </c>
      <c r="BB76" s="78" t="str">
        <f>REPLACE(INDEX(GroupVertices[Group],MATCH(Edges24[[#This Row],[Vertex 1]],GroupVertices[Vertex],0)),1,1,"")</f>
        <v>2</v>
      </c>
      <c r="BC76" s="78" t="str">
        <f>REPLACE(INDEX(GroupVertices[Group],MATCH(Edges24[[#This Row],[Vertex 2]],GroupVertices[Vertex],0)),1,1,"")</f>
        <v>2</v>
      </c>
      <c r="BD76" s="48">
        <v>0</v>
      </c>
      <c r="BE76" s="49">
        <v>0</v>
      </c>
      <c r="BF76" s="48">
        <v>0</v>
      </c>
      <c r="BG76" s="49">
        <v>0</v>
      </c>
      <c r="BH76" s="48">
        <v>0</v>
      </c>
      <c r="BI76" s="49">
        <v>0</v>
      </c>
      <c r="BJ76" s="48">
        <v>24</v>
      </c>
      <c r="BK76" s="49">
        <v>100</v>
      </c>
      <c r="BL76" s="48">
        <v>24</v>
      </c>
    </row>
    <row r="77" spans="1:64" ht="15">
      <c r="A77" s="64" t="s">
        <v>258</v>
      </c>
      <c r="B77" s="64" t="s">
        <v>256</v>
      </c>
      <c r="C77" s="65"/>
      <c r="D77" s="66"/>
      <c r="E77" s="67"/>
      <c r="F77" s="68"/>
      <c r="G77" s="65"/>
      <c r="H77" s="69"/>
      <c r="I77" s="70"/>
      <c r="J77" s="70"/>
      <c r="K77" s="34" t="s">
        <v>66</v>
      </c>
      <c r="L77" s="77">
        <v>106</v>
      </c>
      <c r="M77" s="77"/>
      <c r="N77" s="72"/>
      <c r="O77" s="79" t="s">
        <v>300</v>
      </c>
      <c r="P77" s="81">
        <v>43512.35954861111</v>
      </c>
      <c r="Q77" s="79" t="s">
        <v>360</v>
      </c>
      <c r="R77" s="79"/>
      <c r="S77" s="79"/>
      <c r="T77" s="79"/>
      <c r="U77" s="79"/>
      <c r="V77" s="82" t="s">
        <v>785</v>
      </c>
      <c r="W77" s="81">
        <v>43512.35954861111</v>
      </c>
      <c r="X77" s="82" t="s">
        <v>870</v>
      </c>
      <c r="Y77" s="79"/>
      <c r="Z77" s="79"/>
      <c r="AA77" s="85" t="s">
        <v>1071</v>
      </c>
      <c r="AB77" s="79"/>
      <c r="AC77" s="79" t="b">
        <v>0</v>
      </c>
      <c r="AD77" s="79">
        <v>0</v>
      </c>
      <c r="AE77" s="85" t="s">
        <v>1198</v>
      </c>
      <c r="AF77" s="79" t="b">
        <v>0</v>
      </c>
      <c r="AG77" s="79" t="s">
        <v>1201</v>
      </c>
      <c r="AH77" s="79"/>
      <c r="AI77" s="85" t="s">
        <v>1198</v>
      </c>
      <c r="AJ77" s="79" t="b">
        <v>0</v>
      </c>
      <c r="AK77" s="79">
        <v>1</v>
      </c>
      <c r="AL77" s="85" t="s">
        <v>1081</v>
      </c>
      <c r="AM77" s="79" t="s">
        <v>1203</v>
      </c>
      <c r="AN77" s="79" t="b">
        <v>0</v>
      </c>
      <c r="AO77" s="85" t="s">
        <v>1081</v>
      </c>
      <c r="AP77" s="79" t="s">
        <v>176</v>
      </c>
      <c r="AQ77" s="79">
        <v>0</v>
      </c>
      <c r="AR77" s="79">
        <v>0</v>
      </c>
      <c r="AS77" s="79"/>
      <c r="AT77" s="79"/>
      <c r="AU77" s="79"/>
      <c r="AV77" s="79"/>
      <c r="AW77" s="79"/>
      <c r="AX77" s="79"/>
      <c r="AY77" s="79"/>
      <c r="AZ77" s="79"/>
      <c r="BA77">
        <v>2</v>
      </c>
      <c r="BB77" s="78" t="str">
        <f>REPLACE(INDEX(GroupVertices[Group],MATCH(Edges24[[#This Row],[Vertex 1]],GroupVertices[Vertex],0)),1,1,"")</f>
        <v>2</v>
      </c>
      <c r="BC77" s="78" t="str">
        <f>REPLACE(INDEX(GroupVertices[Group],MATCH(Edges24[[#This Row],[Vertex 2]],GroupVertices[Vertex],0)),1,1,"")</f>
        <v>2</v>
      </c>
      <c r="BD77" s="48">
        <v>0</v>
      </c>
      <c r="BE77" s="49">
        <v>0</v>
      </c>
      <c r="BF77" s="48">
        <v>1</v>
      </c>
      <c r="BG77" s="49">
        <v>4</v>
      </c>
      <c r="BH77" s="48">
        <v>0</v>
      </c>
      <c r="BI77" s="49">
        <v>0</v>
      </c>
      <c r="BJ77" s="48">
        <v>24</v>
      </c>
      <c r="BK77" s="49">
        <v>96</v>
      </c>
      <c r="BL77" s="48">
        <v>25</v>
      </c>
    </row>
    <row r="78" spans="1:64" ht="15">
      <c r="A78" s="64" t="s">
        <v>258</v>
      </c>
      <c r="B78" s="64" t="s">
        <v>256</v>
      </c>
      <c r="C78" s="65"/>
      <c r="D78" s="66"/>
      <c r="E78" s="67"/>
      <c r="F78" s="68"/>
      <c r="G78" s="65"/>
      <c r="H78" s="69"/>
      <c r="I78" s="70"/>
      <c r="J78" s="70"/>
      <c r="K78" s="34" t="s">
        <v>66</v>
      </c>
      <c r="L78" s="77">
        <v>107</v>
      </c>
      <c r="M78" s="77"/>
      <c r="N78" s="72"/>
      <c r="O78" s="79" t="s">
        <v>300</v>
      </c>
      <c r="P78" s="81">
        <v>43512.69055555556</v>
      </c>
      <c r="Q78" s="79" t="s">
        <v>356</v>
      </c>
      <c r="R78" s="79"/>
      <c r="S78" s="79"/>
      <c r="T78" s="79"/>
      <c r="U78" s="79"/>
      <c r="V78" s="82" t="s">
        <v>785</v>
      </c>
      <c r="W78" s="81">
        <v>43512.69055555556</v>
      </c>
      <c r="X78" s="82" t="s">
        <v>871</v>
      </c>
      <c r="Y78" s="79"/>
      <c r="Z78" s="79"/>
      <c r="AA78" s="85" t="s">
        <v>1072</v>
      </c>
      <c r="AB78" s="79"/>
      <c r="AC78" s="79" t="b">
        <v>0</v>
      </c>
      <c r="AD78" s="79">
        <v>0</v>
      </c>
      <c r="AE78" s="85" t="s">
        <v>1198</v>
      </c>
      <c r="AF78" s="79" t="b">
        <v>0</v>
      </c>
      <c r="AG78" s="79" t="s">
        <v>1200</v>
      </c>
      <c r="AH78" s="79"/>
      <c r="AI78" s="85" t="s">
        <v>1198</v>
      </c>
      <c r="AJ78" s="79" t="b">
        <v>0</v>
      </c>
      <c r="AK78" s="79">
        <v>2</v>
      </c>
      <c r="AL78" s="85" t="s">
        <v>1070</v>
      </c>
      <c r="AM78" s="79" t="s">
        <v>1203</v>
      </c>
      <c r="AN78" s="79" t="b">
        <v>0</v>
      </c>
      <c r="AO78" s="85" t="s">
        <v>1070</v>
      </c>
      <c r="AP78" s="79" t="s">
        <v>176</v>
      </c>
      <c r="AQ78" s="79">
        <v>0</v>
      </c>
      <c r="AR78" s="79">
        <v>0</v>
      </c>
      <c r="AS78" s="79"/>
      <c r="AT78" s="79"/>
      <c r="AU78" s="79"/>
      <c r="AV78" s="79"/>
      <c r="AW78" s="79"/>
      <c r="AX78" s="79"/>
      <c r="AY78" s="79"/>
      <c r="AZ78" s="79"/>
      <c r="BA78">
        <v>2</v>
      </c>
      <c r="BB78" s="78" t="str">
        <f>REPLACE(INDEX(GroupVertices[Group],MATCH(Edges24[[#This Row],[Vertex 1]],GroupVertices[Vertex],0)),1,1,"")</f>
        <v>2</v>
      </c>
      <c r="BC78" s="78" t="str">
        <f>REPLACE(INDEX(GroupVertices[Group],MATCH(Edges24[[#This Row],[Vertex 2]],GroupVertices[Vertex],0)),1,1,"")</f>
        <v>2</v>
      </c>
      <c r="BD78" s="48">
        <v>0</v>
      </c>
      <c r="BE78" s="49">
        <v>0</v>
      </c>
      <c r="BF78" s="48">
        <v>0</v>
      </c>
      <c r="BG78" s="49">
        <v>0</v>
      </c>
      <c r="BH78" s="48">
        <v>0</v>
      </c>
      <c r="BI78" s="49">
        <v>0</v>
      </c>
      <c r="BJ78" s="48">
        <v>19</v>
      </c>
      <c r="BK78" s="49">
        <v>100</v>
      </c>
      <c r="BL78" s="48">
        <v>19</v>
      </c>
    </row>
    <row r="79" spans="1:64" ht="15">
      <c r="A79" s="64" t="s">
        <v>259</v>
      </c>
      <c r="B79" s="64" t="s">
        <v>294</v>
      </c>
      <c r="C79" s="65"/>
      <c r="D79" s="66"/>
      <c r="E79" s="67"/>
      <c r="F79" s="68"/>
      <c r="G79" s="65"/>
      <c r="H79" s="69"/>
      <c r="I79" s="70"/>
      <c r="J79" s="70"/>
      <c r="K79" s="34" t="s">
        <v>65</v>
      </c>
      <c r="L79" s="77">
        <v>108</v>
      </c>
      <c r="M79" s="77"/>
      <c r="N79" s="72"/>
      <c r="O79" s="79" t="s">
        <v>300</v>
      </c>
      <c r="P79" s="81">
        <v>43511.70880787037</v>
      </c>
      <c r="Q79" s="79" t="s">
        <v>361</v>
      </c>
      <c r="R79" s="82" t="s">
        <v>501</v>
      </c>
      <c r="S79" s="79" t="s">
        <v>610</v>
      </c>
      <c r="T79" s="79" t="s">
        <v>658</v>
      </c>
      <c r="U79" s="82" t="s">
        <v>707</v>
      </c>
      <c r="V79" s="82" t="s">
        <v>707</v>
      </c>
      <c r="W79" s="81">
        <v>43511.70880787037</v>
      </c>
      <c r="X79" s="82" t="s">
        <v>872</v>
      </c>
      <c r="Y79" s="79"/>
      <c r="Z79" s="79"/>
      <c r="AA79" s="85" t="s">
        <v>1073</v>
      </c>
      <c r="AB79" s="79"/>
      <c r="AC79" s="79" t="b">
        <v>0</v>
      </c>
      <c r="AD79" s="79">
        <v>3</v>
      </c>
      <c r="AE79" s="85" t="s">
        <v>1198</v>
      </c>
      <c r="AF79" s="79" t="b">
        <v>0</v>
      </c>
      <c r="AG79" s="79" t="s">
        <v>1200</v>
      </c>
      <c r="AH79" s="79"/>
      <c r="AI79" s="85" t="s">
        <v>1198</v>
      </c>
      <c r="AJ79" s="79" t="b">
        <v>0</v>
      </c>
      <c r="AK79" s="79">
        <v>0</v>
      </c>
      <c r="AL79" s="85" t="s">
        <v>1198</v>
      </c>
      <c r="AM79" s="79" t="s">
        <v>1212</v>
      </c>
      <c r="AN79" s="79" t="b">
        <v>0</v>
      </c>
      <c r="AO79" s="85" t="s">
        <v>1073</v>
      </c>
      <c r="AP79" s="79" t="s">
        <v>176</v>
      </c>
      <c r="AQ79" s="79">
        <v>0</v>
      </c>
      <c r="AR79" s="79">
        <v>0</v>
      </c>
      <c r="AS79" s="79"/>
      <c r="AT79" s="79"/>
      <c r="AU79" s="79"/>
      <c r="AV79" s="79"/>
      <c r="AW79" s="79"/>
      <c r="AX79" s="79"/>
      <c r="AY79" s="79"/>
      <c r="AZ79" s="79"/>
      <c r="BA79">
        <v>1</v>
      </c>
      <c r="BB79" s="78" t="str">
        <f>REPLACE(INDEX(GroupVertices[Group],MATCH(Edges24[[#This Row],[Vertex 1]],GroupVertices[Vertex],0)),1,1,"")</f>
        <v>12</v>
      </c>
      <c r="BC79" s="78" t="str">
        <f>REPLACE(INDEX(GroupVertices[Group],MATCH(Edges24[[#This Row],[Vertex 2]],GroupVertices[Vertex],0)),1,1,"")</f>
        <v>12</v>
      </c>
      <c r="BD79" s="48">
        <v>2</v>
      </c>
      <c r="BE79" s="49">
        <v>6.25</v>
      </c>
      <c r="BF79" s="48">
        <v>0</v>
      </c>
      <c r="BG79" s="49">
        <v>0</v>
      </c>
      <c r="BH79" s="48">
        <v>0</v>
      </c>
      <c r="BI79" s="49">
        <v>0</v>
      </c>
      <c r="BJ79" s="48">
        <v>30</v>
      </c>
      <c r="BK79" s="49">
        <v>93.75</v>
      </c>
      <c r="BL79" s="48">
        <v>32</v>
      </c>
    </row>
    <row r="80" spans="1:64" ht="15">
      <c r="A80" s="64" t="s">
        <v>259</v>
      </c>
      <c r="B80" s="64" t="s">
        <v>295</v>
      </c>
      <c r="C80" s="65"/>
      <c r="D80" s="66"/>
      <c r="E80" s="67"/>
      <c r="F80" s="68"/>
      <c r="G80" s="65"/>
      <c r="H80" s="69"/>
      <c r="I80" s="70"/>
      <c r="J80" s="70"/>
      <c r="K80" s="34" t="s">
        <v>65</v>
      </c>
      <c r="L80" s="77">
        <v>109</v>
      </c>
      <c r="M80" s="77"/>
      <c r="N80" s="72"/>
      <c r="O80" s="79" t="s">
        <v>300</v>
      </c>
      <c r="P80" s="81">
        <v>43512.70890046296</v>
      </c>
      <c r="Q80" s="79" t="s">
        <v>362</v>
      </c>
      <c r="R80" s="82" t="s">
        <v>502</v>
      </c>
      <c r="S80" s="79" t="s">
        <v>610</v>
      </c>
      <c r="T80" s="79" t="s">
        <v>659</v>
      </c>
      <c r="U80" s="82" t="s">
        <v>708</v>
      </c>
      <c r="V80" s="82" t="s">
        <v>708</v>
      </c>
      <c r="W80" s="81">
        <v>43512.70890046296</v>
      </c>
      <c r="X80" s="82" t="s">
        <v>873</v>
      </c>
      <c r="Y80" s="79"/>
      <c r="Z80" s="79"/>
      <c r="AA80" s="85" t="s">
        <v>1074</v>
      </c>
      <c r="AB80" s="79"/>
      <c r="AC80" s="79" t="b">
        <v>0</v>
      </c>
      <c r="AD80" s="79">
        <v>0</v>
      </c>
      <c r="AE80" s="85" t="s">
        <v>1198</v>
      </c>
      <c r="AF80" s="79" t="b">
        <v>0</v>
      </c>
      <c r="AG80" s="79" t="s">
        <v>1200</v>
      </c>
      <c r="AH80" s="79"/>
      <c r="AI80" s="85" t="s">
        <v>1198</v>
      </c>
      <c r="AJ80" s="79" t="b">
        <v>0</v>
      </c>
      <c r="AK80" s="79">
        <v>0</v>
      </c>
      <c r="AL80" s="85" t="s">
        <v>1198</v>
      </c>
      <c r="AM80" s="79" t="s">
        <v>1212</v>
      </c>
      <c r="AN80" s="79" t="b">
        <v>0</v>
      </c>
      <c r="AO80" s="85" t="s">
        <v>1074</v>
      </c>
      <c r="AP80" s="79" t="s">
        <v>176</v>
      </c>
      <c r="AQ80" s="79">
        <v>0</v>
      </c>
      <c r="AR80" s="79">
        <v>0</v>
      </c>
      <c r="AS80" s="79"/>
      <c r="AT80" s="79"/>
      <c r="AU80" s="79"/>
      <c r="AV80" s="79"/>
      <c r="AW80" s="79"/>
      <c r="AX80" s="79"/>
      <c r="AY80" s="79"/>
      <c r="AZ80" s="79"/>
      <c r="BA80">
        <v>1</v>
      </c>
      <c r="BB80" s="78" t="str">
        <f>REPLACE(INDEX(GroupVertices[Group],MATCH(Edges24[[#This Row],[Vertex 1]],GroupVertices[Vertex],0)),1,1,"")</f>
        <v>12</v>
      </c>
      <c r="BC80" s="78" t="str">
        <f>REPLACE(INDEX(GroupVertices[Group],MATCH(Edges24[[#This Row],[Vertex 2]],GroupVertices[Vertex],0)),1,1,"")</f>
        <v>12</v>
      </c>
      <c r="BD80" s="48">
        <v>2</v>
      </c>
      <c r="BE80" s="49">
        <v>5.2631578947368425</v>
      </c>
      <c r="BF80" s="48">
        <v>0</v>
      </c>
      <c r="BG80" s="49">
        <v>0</v>
      </c>
      <c r="BH80" s="48">
        <v>0</v>
      </c>
      <c r="BI80" s="49">
        <v>0</v>
      </c>
      <c r="BJ80" s="48">
        <v>36</v>
      </c>
      <c r="BK80" s="49">
        <v>94.73684210526316</v>
      </c>
      <c r="BL80" s="48">
        <v>38</v>
      </c>
    </row>
    <row r="81" spans="1:64" ht="15">
      <c r="A81" s="64" t="s">
        <v>260</v>
      </c>
      <c r="B81" s="64" t="s">
        <v>269</v>
      </c>
      <c r="C81" s="65"/>
      <c r="D81" s="66"/>
      <c r="E81" s="67"/>
      <c r="F81" s="68"/>
      <c r="G81" s="65"/>
      <c r="H81" s="69"/>
      <c r="I81" s="70"/>
      <c r="J81" s="70"/>
      <c r="K81" s="34" t="s">
        <v>65</v>
      </c>
      <c r="L81" s="77">
        <v>110</v>
      </c>
      <c r="M81" s="77"/>
      <c r="N81" s="72"/>
      <c r="O81" s="79" t="s">
        <v>300</v>
      </c>
      <c r="P81" s="81">
        <v>43504.88494212963</v>
      </c>
      <c r="Q81" s="79" t="s">
        <v>363</v>
      </c>
      <c r="R81" s="82" t="s">
        <v>503</v>
      </c>
      <c r="S81" s="79" t="s">
        <v>608</v>
      </c>
      <c r="T81" s="79" t="s">
        <v>660</v>
      </c>
      <c r="U81" s="79"/>
      <c r="V81" s="82" t="s">
        <v>786</v>
      </c>
      <c r="W81" s="81">
        <v>43504.88494212963</v>
      </c>
      <c r="X81" s="82" t="s">
        <v>874</v>
      </c>
      <c r="Y81" s="79"/>
      <c r="Z81" s="79"/>
      <c r="AA81" s="85" t="s">
        <v>1075</v>
      </c>
      <c r="AB81" s="79"/>
      <c r="AC81" s="79" t="b">
        <v>0</v>
      </c>
      <c r="AD81" s="79">
        <v>0</v>
      </c>
      <c r="AE81" s="85" t="s">
        <v>1198</v>
      </c>
      <c r="AF81" s="79" t="b">
        <v>0</v>
      </c>
      <c r="AG81" s="79" t="s">
        <v>1200</v>
      </c>
      <c r="AH81" s="79"/>
      <c r="AI81" s="85" t="s">
        <v>1198</v>
      </c>
      <c r="AJ81" s="79" t="b">
        <v>0</v>
      </c>
      <c r="AK81" s="79">
        <v>1</v>
      </c>
      <c r="AL81" s="85" t="s">
        <v>1149</v>
      </c>
      <c r="AM81" s="79" t="s">
        <v>1215</v>
      </c>
      <c r="AN81" s="79" t="b">
        <v>0</v>
      </c>
      <c r="AO81" s="85" t="s">
        <v>1149</v>
      </c>
      <c r="AP81" s="79" t="s">
        <v>176</v>
      </c>
      <c r="AQ81" s="79">
        <v>0</v>
      </c>
      <c r="AR81" s="79">
        <v>0</v>
      </c>
      <c r="AS81" s="79"/>
      <c r="AT81" s="79"/>
      <c r="AU81" s="79"/>
      <c r="AV81" s="79"/>
      <c r="AW81" s="79"/>
      <c r="AX81" s="79"/>
      <c r="AY81" s="79"/>
      <c r="AZ81" s="79"/>
      <c r="BA81">
        <v>2</v>
      </c>
      <c r="BB81" s="78" t="str">
        <f>REPLACE(INDEX(GroupVertices[Group],MATCH(Edges24[[#This Row],[Vertex 1]],GroupVertices[Vertex],0)),1,1,"")</f>
        <v>3</v>
      </c>
      <c r="BC81" s="78" t="str">
        <f>REPLACE(INDEX(GroupVertices[Group],MATCH(Edges24[[#This Row],[Vertex 2]],GroupVertices[Vertex],0)),1,1,"")</f>
        <v>3</v>
      </c>
      <c r="BD81" s="48">
        <v>2</v>
      </c>
      <c r="BE81" s="49">
        <v>16.666666666666668</v>
      </c>
      <c r="BF81" s="48">
        <v>0</v>
      </c>
      <c r="BG81" s="49">
        <v>0</v>
      </c>
      <c r="BH81" s="48">
        <v>0</v>
      </c>
      <c r="BI81" s="49">
        <v>0</v>
      </c>
      <c r="BJ81" s="48">
        <v>10</v>
      </c>
      <c r="BK81" s="49">
        <v>83.33333333333333</v>
      </c>
      <c r="BL81" s="48">
        <v>12</v>
      </c>
    </row>
    <row r="82" spans="1:64" ht="15">
      <c r="A82" s="64" t="s">
        <v>260</v>
      </c>
      <c r="B82" s="64" t="s">
        <v>269</v>
      </c>
      <c r="C82" s="65"/>
      <c r="D82" s="66"/>
      <c r="E82" s="67"/>
      <c r="F82" s="68"/>
      <c r="G82" s="65"/>
      <c r="H82" s="69"/>
      <c r="I82" s="70"/>
      <c r="J82" s="70"/>
      <c r="K82" s="34" t="s">
        <v>65</v>
      </c>
      <c r="L82" s="77">
        <v>111</v>
      </c>
      <c r="M82" s="77"/>
      <c r="N82" s="72"/>
      <c r="O82" s="79" t="s">
        <v>300</v>
      </c>
      <c r="P82" s="81">
        <v>43513.46827546296</v>
      </c>
      <c r="Q82" s="79" t="s">
        <v>364</v>
      </c>
      <c r="R82" s="82" t="s">
        <v>504</v>
      </c>
      <c r="S82" s="79" t="s">
        <v>608</v>
      </c>
      <c r="T82" s="79" t="s">
        <v>660</v>
      </c>
      <c r="U82" s="79"/>
      <c r="V82" s="82" t="s">
        <v>786</v>
      </c>
      <c r="W82" s="81">
        <v>43513.46827546296</v>
      </c>
      <c r="X82" s="82" t="s">
        <v>875</v>
      </c>
      <c r="Y82" s="79"/>
      <c r="Z82" s="79"/>
      <c r="AA82" s="85" t="s">
        <v>1076</v>
      </c>
      <c r="AB82" s="79"/>
      <c r="AC82" s="79" t="b">
        <v>0</v>
      </c>
      <c r="AD82" s="79">
        <v>0</v>
      </c>
      <c r="AE82" s="85" t="s">
        <v>1198</v>
      </c>
      <c r="AF82" s="79" t="b">
        <v>0</v>
      </c>
      <c r="AG82" s="79" t="s">
        <v>1200</v>
      </c>
      <c r="AH82" s="79"/>
      <c r="AI82" s="85" t="s">
        <v>1198</v>
      </c>
      <c r="AJ82" s="79" t="b">
        <v>0</v>
      </c>
      <c r="AK82" s="79">
        <v>1</v>
      </c>
      <c r="AL82" s="85" t="s">
        <v>1188</v>
      </c>
      <c r="AM82" s="79" t="s">
        <v>1215</v>
      </c>
      <c r="AN82" s="79" t="b">
        <v>0</v>
      </c>
      <c r="AO82" s="85" t="s">
        <v>1188</v>
      </c>
      <c r="AP82" s="79" t="s">
        <v>176</v>
      </c>
      <c r="AQ82" s="79">
        <v>0</v>
      </c>
      <c r="AR82" s="79">
        <v>0</v>
      </c>
      <c r="AS82" s="79"/>
      <c r="AT82" s="79"/>
      <c r="AU82" s="79"/>
      <c r="AV82" s="79"/>
      <c r="AW82" s="79"/>
      <c r="AX82" s="79"/>
      <c r="AY82" s="79"/>
      <c r="AZ82" s="79"/>
      <c r="BA82">
        <v>2</v>
      </c>
      <c r="BB82" s="78" t="str">
        <f>REPLACE(INDEX(GroupVertices[Group],MATCH(Edges24[[#This Row],[Vertex 1]],GroupVertices[Vertex],0)),1,1,"")</f>
        <v>3</v>
      </c>
      <c r="BC82" s="78" t="str">
        <f>REPLACE(INDEX(GroupVertices[Group],MATCH(Edges24[[#This Row],[Vertex 2]],GroupVertices[Vertex],0)),1,1,"")</f>
        <v>3</v>
      </c>
      <c r="BD82" s="48">
        <v>1</v>
      </c>
      <c r="BE82" s="49">
        <v>8.333333333333334</v>
      </c>
      <c r="BF82" s="48">
        <v>0</v>
      </c>
      <c r="BG82" s="49">
        <v>0</v>
      </c>
      <c r="BH82" s="48">
        <v>0</v>
      </c>
      <c r="BI82" s="49">
        <v>0</v>
      </c>
      <c r="BJ82" s="48">
        <v>11</v>
      </c>
      <c r="BK82" s="49">
        <v>91.66666666666667</v>
      </c>
      <c r="BL82" s="48">
        <v>12</v>
      </c>
    </row>
    <row r="83" spans="1:64" ht="15">
      <c r="A83" s="64" t="s">
        <v>261</v>
      </c>
      <c r="B83" s="64" t="s">
        <v>268</v>
      </c>
      <c r="C83" s="65"/>
      <c r="D83" s="66"/>
      <c r="E83" s="67"/>
      <c r="F83" s="68"/>
      <c r="G83" s="65"/>
      <c r="H83" s="69"/>
      <c r="I83" s="70"/>
      <c r="J83" s="70"/>
      <c r="K83" s="34" t="s">
        <v>65</v>
      </c>
      <c r="L83" s="77">
        <v>112</v>
      </c>
      <c r="M83" s="77"/>
      <c r="N83" s="72"/>
      <c r="O83" s="79" t="s">
        <v>300</v>
      </c>
      <c r="P83" s="81">
        <v>43513.7706712963</v>
      </c>
      <c r="Q83" s="79" t="s">
        <v>317</v>
      </c>
      <c r="R83" s="82" t="s">
        <v>485</v>
      </c>
      <c r="S83" s="79" t="s">
        <v>596</v>
      </c>
      <c r="T83" s="79" t="s">
        <v>636</v>
      </c>
      <c r="U83" s="79"/>
      <c r="V83" s="82" t="s">
        <v>787</v>
      </c>
      <c r="W83" s="81">
        <v>43513.7706712963</v>
      </c>
      <c r="X83" s="82" t="s">
        <v>876</v>
      </c>
      <c r="Y83" s="79"/>
      <c r="Z83" s="79"/>
      <c r="AA83" s="85" t="s">
        <v>1077</v>
      </c>
      <c r="AB83" s="79"/>
      <c r="AC83" s="79" t="b">
        <v>0</v>
      </c>
      <c r="AD83" s="79">
        <v>0</v>
      </c>
      <c r="AE83" s="85" t="s">
        <v>1198</v>
      </c>
      <c r="AF83" s="79" t="b">
        <v>0</v>
      </c>
      <c r="AG83" s="79" t="s">
        <v>1200</v>
      </c>
      <c r="AH83" s="79"/>
      <c r="AI83" s="85" t="s">
        <v>1198</v>
      </c>
      <c r="AJ83" s="79" t="b">
        <v>0</v>
      </c>
      <c r="AK83" s="79">
        <v>2</v>
      </c>
      <c r="AL83" s="85" t="s">
        <v>1112</v>
      </c>
      <c r="AM83" s="79" t="s">
        <v>1206</v>
      </c>
      <c r="AN83" s="79" t="b">
        <v>0</v>
      </c>
      <c r="AO83" s="85" t="s">
        <v>1112</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1</v>
      </c>
      <c r="BE83" s="49">
        <v>6.25</v>
      </c>
      <c r="BF83" s="48">
        <v>0</v>
      </c>
      <c r="BG83" s="49">
        <v>0</v>
      </c>
      <c r="BH83" s="48">
        <v>0</v>
      </c>
      <c r="BI83" s="49">
        <v>0</v>
      </c>
      <c r="BJ83" s="48">
        <v>15</v>
      </c>
      <c r="BK83" s="49">
        <v>93.75</v>
      </c>
      <c r="BL83" s="48">
        <v>16</v>
      </c>
    </row>
    <row r="84" spans="1:64" ht="15">
      <c r="A84" s="64" t="s">
        <v>256</v>
      </c>
      <c r="B84" s="64" t="s">
        <v>256</v>
      </c>
      <c r="C84" s="65"/>
      <c r="D84" s="66"/>
      <c r="E84" s="67"/>
      <c r="F84" s="68"/>
      <c r="G84" s="65"/>
      <c r="H84" s="69"/>
      <c r="I84" s="70"/>
      <c r="J84" s="70"/>
      <c r="K84" s="34" t="s">
        <v>65</v>
      </c>
      <c r="L84" s="77">
        <v>113</v>
      </c>
      <c r="M84" s="77"/>
      <c r="N84" s="72"/>
      <c r="O84" s="79" t="s">
        <v>176</v>
      </c>
      <c r="P84" s="81">
        <v>43502.5</v>
      </c>
      <c r="Q84" s="79" t="s">
        <v>365</v>
      </c>
      <c r="R84" s="82" t="s">
        <v>505</v>
      </c>
      <c r="S84" s="79" t="s">
        <v>611</v>
      </c>
      <c r="T84" s="79" t="s">
        <v>661</v>
      </c>
      <c r="U84" s="82" t="s">
        <v>709</v>
      </c>
      <c r="V84" s="82" t="s">
        <v>709</v>
      </c>
      <c r="W84" s="81">
        <v>43502.5</v>
      </c>
      <c r="X84" s="82" t="s">
        <v>877</v>
      </c>
      <c r="Y84" s="79"/>
      <c r="Z84" s="79"/>
      <c r="AA84" s="85" t="s">
        <v>1078</v>
      </c>
      <c r="AB84" s="79"/>
      <c r="AC84" s="79" t="b">
        <v>0</v>
      </c>
      <c r="AD84" s="79">
        <v>1</v>
      </c>
      <c r="AE84" s="85" t="s">
        <v>1198</v>
      </c>
      <c r="AF84" s="79" t="b">
        <v>0</v>
      </c>
      <c r="AG84" s="79" t="s">
        <v>1201</v>
      </c>
      <c r="AH84" s="79"/>
      <c r="AI84" s="85" t="s">
        <v>1198</v>
      </c>
      <c r="AJ84" s="79" t="b">
        <v>0</v>
      </c>
      <c r="AK84" s="79">
        <v>1</v>
      </c>
      <c r="AL84" s="85" t="s">
        <v>1198</v>
      </c>
      <c r="AM84" s="79" t="s">
        <v>1216</v>
      </c>
      <c r="AN84" s="79" t="b">
        <v>0</v>
      </c>
      <c r="AO84" s="85" t="s">
        <v>1078</v>
      </c>
      <c r="AP84" s="79" t="s">
        <v>176</v>
      </c>
      <c r="AQ84" s="79">
        <v>0</v>
      </c>
      <c r="AR84" s="79">
        <v>0</v>
      </c>
      <c r="AS84" s="79"/>
      <c r="AT84" s="79"/>
      <c r="AU84" s="79"/>
      <c r="AV84" s="79"/>
      <c r="AW84" s="79"/>
      <c r="AX84" s="79"/>
      <c r="AY84" s="79"/>
      <c r="AZ84" s="79"/>
      <c r="BA84">
        <v>11</v>
      </c>
      <c r="BB84" s="78" t="str">
        <f>REPLACE(INDEX(GroupVertices[Group],MATCH(Edges24[[#This Row],[Vertex 1]],GroupVertices[Vertex],0)),1,1,"")</f>
        <v>2</v>
      </c>
      <c r="BC84" s="78" t="str">
        <f>REPLACE(INDEX(GroupVertices[Group],MATCH(Edges24[[#This Row],[Vertex 2]],GroupVertices[Vertex],0)),1,1,"")</f>
        <v>2</v>
      </c>
      <c r="BD84" s="48">
        <v>0</v>
      </c>
      <c r="BE84" s="49">
        <v>0</v>
      </c>
      <c r="BF84" s="48">
        <v>0</v>
      </c>
      <c r="BG84" s="49">
        <v>0</v>
      </c>
      <c r="BH84" s="48">
        <v>0</v>
      </c>
      <c r="BI84" s="49">
        <v>0</v>
      </c>
      <c r="BJ84" s="48">
        <v>28</v>
      </c>
      <c r="BK84" s="49">
        <v>100</v>
      </c>
      <c r="BL84" s="48">
        <v>28</v>
      </c>
    </row>
    <row r="85" spans="1:64" ht="15">
      <c r="A85" s="64" t="s">
        <v>256</v>
      </c>
      <c r="B85" s="64" t="s">
        <v>256</v>
      </c>
      <c r="C85" s="65"/>
      <c r="D85" s="66"/>
      <c r="E85" s="67"/>
      <c r="F85" s="68"/>
      <c r="G85" s="65"/>
      <c r="H85" s="69"/>
      <c r="I85" s="70"/>
      <c r="J85" s="70"/>
      <c r="K85" s="34" t="s">
        <v>65</v>
      </c>
      <c r="L85" s="77">
        <v>114</v>
      </c>
      <c r="M85" s="77"/>
      <c r="N85" s="72"/>
      <c r="O85" s="79" t="s">
        <v>176</v>
      </c>
      <c r="P85" s="81">
        <v>43507.510416666664</v>
      </c>
      <c r="Q85" s="79" t="s">
        <v>366</v>
      </c>
      <c r="R85" s="82" t="s">
        <v>505</v>
      </c>
      <c r="S85" s="79" t="s">
        <v>611</v>
      </c>
      <c r="T85" s="79" t="s">
        <v>662</v>
      </c>
      <c r="U85" s="82" t="s">
        <v>710</v>
      </c>
      <c r="V85" s="82" t="s">
        <v>710</v>
      </c>
      <c r="W85" s="81">
        <v>43507.510416666664</v>
      </c>
      <c r="X85" s="82" t="s">
        <v>878</v>
      </c>
      <c r="Y85" s="79"/>
      <c r="Z85" s="79"/>
      <c r="AA85" s="85" t="s">
        <v>1079</v>
      </c>
      <c r="AB85" s="79"/>
      <c r="AC85" s="79" t="b">
        <v>0</v>
      </c>
      <c r="AD85" s="79">
        <v>1</v>
      </c>
      <c r="AE85" s="85" t="s">
        <v>1198</v>
      </c>
      <c r="AF85" s="79" t="b">
        <v>0</v>
      </c>
      <c r="AG85" s="79" t="s">
        <v>1201</v>
      </c>
      <c r="AH85" s="79"/>
      <c r="AI85" s="85" t="s">
        <v>1198</v>
      </c>
      <c r="AJ85" s="79" t="b">
        <v>0</v>
      </c>
      <c r="AK85" s="79">
        <v>0</v>
      </c>
      <c r="AL85" s="85" t="s">
        <v>1198</v>
      </c>
      <c r="AM85" s="79" t="s">
        <v>1216</v>
      </c>
      <c r="AN85" s="79" t="b">
        <v>0</v>
      </c>
      <c r="AO85" s="85" t="s">
        <v>1079</v>
      </c>
      <c r="AP85" s="79" t="s">
        <v>176</v>
      </c>
      <c r="AQ85" s="79">
        <v>0</v>
      </c>
      <c r="AR85" s="79">
        <v>0</v>
      </c>
      <c r="AS85" s="79"/>
      <c r="AT85" s="79"/>
      <c r="AU85" s="79"/>
      <c r="AV85" s="79"/>
      <c r="AW85" s="79"/>
      <c r="AX85" s="79"/>
      <c r="AY85" s="79"/>
      <c r="AZ85" s="79"/>
      <c r="BA85">
        <v>11</v>
      </c>
      <c r="BB85" s="78" t="str">
        <f>REPLACE(INDEX(GroupVertices[Group],MATCH(Edges24[[#This Row],[Vertex 1]],GroupVertices[Vertex],0)),1,1,"")</f>
        <v>2</v>
      </c>
      <c r="BC85" s="78" t="str">
        <f>REPLACE(INDEX(GroupVertices[Group],MATCH(Edges24[[#This Row],[Vertex 2]],GroupVertices[Vertex],0)),1,1,"")</f>
        <v>2</v>
      </c>
      <c r="BD85" s="48">
        <v>0</v>
      </c>
      <c r="BE85" s="49">
        <v>0</v>
      </c>
      <c r="BF85" s="48">
        <v>0</v>
      </c>
      <c r="BG85" s="49">
        <v>0</v>
      </c>
      <c r="BH85" s="48">
        <v>0</v>
      </c>
      <c r="BI85" s="49">
        <v>0</v>
      </c>
      <c r="BJ85" s="48">
        <v>34</v>
      </c>
      <c r="BK85" s="49">
        <v>100</v>
      </c>
      <c r="BL85" s="48">
        <v>34</v>
      </c>
    </row>
    <row r="86" spans="1:64" ht="15">
      <c r="A86" s="64" t="s">
        <v>256</v>
      </c>
      <c r="B86" s="64" t="s">
        <v>256</v>
      </c>
      <c r="C86" s="65"/>
      <c r="D86" s="66"/>
      <c r="E86" s="67"/>
      <c r="F86" s="68"/>
      <c r="G86" s="65"/>
      <c r="H86" s="69"/>
      <c r="I86" s="70"/>
      <c r="J86" s="70"/>
      <c r="K86" s="34" t="s">
        <v>65</v>
      </c>
      <c r="L86" s="77">
        <v>115</v>
      </c>
      <c r="M86" s="77"/>
      <c r="N86" s="72"/>
      <c r="O86" s="79" t="s">
        <v>176</v>
      </c>
      <c r="P86" s="81">
        <v>43510.395833333336</v>
      </c>
      <c r="Q86" s="79" t="s">
        <v>367</v>
      </c>
      <c r="R86" s="82" t="s">
        <v>505</v>
      </c>
      <c r="S86" s="79" t="s">
        <v>611</v>
      </c>
      <c r="T86" s="79" t="s">
        <v>663</v>
      </c>
      <c r="U86" s="82" t="s">
        <v>711</v>
      </c>
      <c r="V86" s="82" t="s">
        <v>711</v>
      </c>
      <c r="W86" s="81">
        <v>43510.395833333336</v>
      </c>
      <c r="X86" s="82" t="s">
        <v>879</v>
      </c>
      <c r="Y86" s="79"/>
      <c r="Z86" s="79"/>
      <c r="AA86" s="85" t="s">
        <v>1080</v>
      </c>
      <c r="AB86" s="79"/>
      <c r="AC86" s="79" t="b">
        <v>0</v>
      </c>
      <c r="AD86" s="79">
        <v>0</v>
      </c>
      <c r="AE86" s="85" t="s">
        <v>1198</v>
      </c>
      <c r="AF86" s="79" t="b">
        <v>0</v>
      </c>
      <c r="AG86" s="79" t="s">
        <v>1201</v>
      </c>
      <c r="AH86" s="79"/>
      <c r="AI86" s="85" t="s">
        <v>1198</v>
      </c>
      <c r="AJ86" s="79" t="b">
        <v>0</v>
      </c>
      <c r="AK86" s="79">
        <v>0</v>
      </c>
      <c r="AL86" s="85" t="s">
        <v>1198</v>
      </c>
      <c r="AM86" s="79" t="s">
        <v>1216</v>
      </c>
      <c r="AN86" s="79" t="b">
        <v>0</v>
      </c>
      <c r="AO86" s="85" t="s">
        <v>1080</v>
      </c>
      <c r="AP86" s="79" t="s">
        <v>176</v>
      </c>
      <c r="AQ86" s="79">
        <v>0</v>
      </c>
      <c r="AR86" s="79">
        <v>0</v>
      </c>
      <c r="AS86" s="79"/>
      <c r="AT86" s="79"/>
      <c r="AU86" s="79"/>
      <c r="AV86" s="79"/>
      <c r="AW86" s="79"/>
      <c r="AX86" s="79"/>
      <c r="AY86" s="79"/>
      <c r="AZ86" s="79"/>
      <c r="BA86">
        <v>11</v>
      </c>
      <c r="BB86" s="78" t="str">
        <f>REPLACE(INDEX(GroupVertices[Group],MATCH(Edges24[[#This Row],[Vertex 1]],GroupVertices[Vertex],0)),1,1,"")</f>
        <v>2</v>
      </c>
      <c r="BC86" s="78" t="str">
        <f>REPLACE(INDEX(GroupVertices[Group],MATCH(Edges24[[#This Row],[Vertex 2]],GroupVertices[Vertex],0)),1,1,"")</f>
        <v>2</v>
      </c>
      <c r="BD86" s="48">
        <v>0</v>
      </c>
      <c r="BE86" s="49">
        <v>0</v>
      </c>
      <c r="BF86" s="48">
        <v>0</v>
      </c>
      <c r="BG86" s="49">
        <v>0</v>
      </c>
      <c r="BH86" s="48">
        <v>0</v>
      </c>
      <c r="BI86" s="49">
        <v>0</v>
      </c>
      <c r="BJ86" s="48">
        <v>30</v>
      </c>
      <c r="BK86" s="49">
        <v>100</v>
      </c>
      <c r="BL86" s="48">
        <v>30</v>
      </c>
    </row>
    <row r="87" spans="1:64" ht="15">
      <c r="A87" s="64" t="s">
        <v>256</v>
      </c>
      <c r="B87" s="64" t="s">
        <v>256</v>
      </c>
      <c r="C87" s="65"/>
      <c r="D87" s="66"/>
      <c r="E87" s="67"/>
      <c r="F87" s="68"/>
      <c r="G87" s="65"/>
      <c r="H87" s="69"/>
      <c r="I87" s="70"/>
      <c r="J87" s="70"/>
      <c r="K87" s="34" t="s">
        <v>65</v>
      </c>
      <c r="L87" s="77">
        <v>116</v>
      </c>
      <c r="M87" s="77"/>
      <c r="N87" s="72"/>
      <c r="O87" s="79" t="s">
        <v>176</v>
      </c>
      <c r="P87" s="81">
        <v>43512.3125462963</v>
      </c>
      <c r="Q87" s="79" t="s">
        <v>368</v>
      </c>
      <c r="R87" s="79"/>
      <c r="S87" s="79"/>
      <c r="T87" s="79" t="s">
        <v>656</v>
      </c>
      <c r="U87" s="82" t="s">
        <v>712</v>
      </c>
      <c r="V87" s="82" t="s">
        <v>712</v>
      </c>
      <c r="W87" s="81">
        <v>43512.3125462963</v>
      </c>
      <c r="X87" s="82" t="s">
        <v>880</v>
      </c>
      <c r="Y87" s="79"/>
      <c r="Z87" s="79"/>
      <c r="AA87" s="85" t="s">
        <v>1081</v>
      </c>
      <c r="AB87" s="79"/>
      <c r="AC87" s="79" t="b">
        <v>0</v>
      </c>
      <c r="AD87" s="79">
        <v>6</v>
      </c>
      <c r="AE87" s="85" t="s">
        <v>1198</v>
      </c>
      <c r="AF87" s="79" t="b">
        <v>0</v>
      </c>
      <c r="AG87" s="79" t="s">
        <v>1201</v>
      </c>
      <c r="AH87" s="79"/>
      <c r="AI87" s="85" t="s">
        <v>1198</v>
      </c>
      <c r="AJ87" s="79" t="b">
        <v>0</v>
      </c>
      <c r="AK87" s="79">
        <v>1</v>
      </c>
      <c r="AL87" s="85" t="s">
        <v>1198</v>
      </c>
      <c r="AM87" s="79" t="s">
        <v>1206</v>
      </c>
      <c r="AN87" s="79" t="b">
        <v>0</v>
      </c>
      <c r="AO87" s="85" t="s">
        <v>1081</v>
      </c>
      <c r="AP87" s="79" t="s">
        <v>176</v>
      </c>
      <c r="AQ87" s="79">
        <v>0</v>
      </c>
      <c r="AR87" s="79">
        <v>0</v>
      </c>
      <c r="AS87" s="79" t="s">
        <v>1222</v>
      </c>
      <c r="AT87" s="79" t="s">
        <v>1223</v>
      </c>
      <c r="AU87" s="79" t="s">
        <v>1224</v>
      </c>
      <c r="AV87" s="79" t="s">
        <v>1226</v>
      </c>
      <c r="AW87" s="79" t="s">
        <v>1228</v>
      </c>
      <c r="AX87" s="79" t="s">
        <v>1226</v>
      </c>
      <c r="AY87" s="79" t="s">
        <v>1231</v>
      </c>
      <c r="AZ87" s="82" t="s">
        <v>1233</v>
      </c>
      <c r="BA87">
        <v>11</v>
      </c>
      <c r="BB87" s="78" t="str">
        <f>REPLACE(INDEX(GroupVertices[Group],MATCH(Edges24[[#This Row],[Vertex 1]],GroupVertices[Vertex],0)),1,1,"")</f>
        <v>2</v>
      </c>
      <c r="BC87" s="78" t="str">
        <f>REPLACE(INDEX(GroupVertices[Group],MATCH(Edges24[[#This Row],[Vertex 2]],GroupVertices[Vertex],0)),1,1,"")</f>
        <v>2</v>
      </c>
      <c r="BD87" s="48">
        <v>0</v>
      </c>
      <c r="BE87" s="49">
        <v>0</v>
      </c>
      <c r="BF87" s="48">
        <v>1</v>
      </c>
      <c r="BG87" s="49">
        <v>3.4482758620689653</v>
      </c>
      <c r="BH87" s="48">
        <v>0</v>
      </c>
      <c r="BI87" s="49">
        <v>0</v>
      </c>
      <c r="BJ87" s="48">
        <v>28</v>
      </c>
      <c r="BK87" s="49">
        <v>96.55172413793103</v>
      </c>
      <c r="BL87" s="48">
        <v>29</v>
      </c>
    </row>
    <row r="88" spans="1:64" ht="15">
      <c r="A88" s="64" t="s">
        <v>256</v>
      </c>
      <c r="B88" s="64" t="s">
        <v>268</v>
      </c>
      <c r="C88" s="65"/>
      <c r="D88" s="66"/>
      <c r="E88" s="67"/>
      <c r="F88" s="68"/>
      <c r="G88" s="65"/>
      <c r="H88" s="69"/>
      <c r="I88" s="70"/>
      <c r="J88" s="70"/>
      <c r="K88" s="34" t="s">
        <v>65</v>
      </c>
      <c r="L88" s="77">
        <v>117</v>
      </c>
      <c r="M88" s="77"/>
      <c r="N88" s="72"/>
      <c r="O88" s="79" t="s">
        <v>300</v>
      </c>
      <c r="P88" s="81">
        <v>43512.37232638889</v>
      </c>
      <c r="Q88" s="79" t="s">
        <v>369</v>
      </c>
      <c r="R88" s="79"/>
      <c r="S88" s="79"/>
      <c r="T88" s="79" t="s">
        <v>656</v>
      </c>
      <c r="U88" s="82" t="s">
        <v>713</v>
      </c>
      <c r="V88" s="82" t="s">
        <v>713</v>
      </c>
      <c r="W88" s="81">
        <v>43512.37232638889</v>
      </c>
      <c r="X88" s="82" t="s">
        <v>881</v>
      </c>
      <c r="Y88" s="79"/>
      <c r="Z88" s="79"/>
      <c r="AA88" s="85" t="s">
        <v>1082</v>
      </c>
      <c r="AB88" s="79"/>
      <c r="AC88" s="79" t="b">
        <v>0</v>
      </c>
      <c r="AD88" s="79">
        <v>3</v>
      </c>
      <c r="AE88" s="85" t="s">
        <v>1198</v>
      </c>
      <c r="AF88" s="79" t="b">
        <v>0</v>
      </c>
      <c r="AG88" s="79" t="s">
        <v>1201</v>
      </c>
      <c r="AH88" s="79"/>
      <c r="AI88" s="85" t="s">
        <v>1198</v>
      </c>
      <c r="AJ88" s="79" t="b">
        <v>0</v>
      </c>
      <c r="AK88" s="79">
        <v>2</v>
      </c>
      <c r="AL88" s="85" t="s">
        <v>1198</v>
      </c>
      <c r="AM88" s="79" t="s">
        <v>1206</v>
      </c>
      <c r="AN88" s="79" t="b">
        <v>0</v>
      </c>
      <c r="AO88" s="85" t="s">
        <v>1082</v>
      </c>
      <c r="AP88" s="79" t="s">
        <v>176</v>
      </c>
      <c r="AQ88" s="79">
        <v>0</v>
      </c>
      <c r="AR88" s="79">
        <v>0</v>
      </c>
      <c r="AS88" s="79" t="s">
        <v>1222</v>
      </c>
      <c r="AT88" s="79" t="s">
        <v>1223</v>
      </c>
      <c r="AU88" s="79" t="s">
        <v>1224</v>
      </c>
      <c r="AV88" s="79" t="s">
        <v>1226</v>
      </c>
      <c r="AW88" s="79" t="s">
        <v>1228</v>
      </c>
      <c r="AX88" s="79" t="s">
        <v>1226</v>
      </c>
      <c r="AY88" s="79" t="s">
        <v>1231</v>
      </c>
      <c r="AZ88" s="82" t="s">
        <v>1233</v>
      </c>
      <c r="BA88">
        <v>1</v>
      </c>
      <c r="BB88" s="78" t="str">
        <f>REPLACE(INDEX(GroupVertices[Group],MATCH(Edges24[[#This Row],[Vertex 1]],GroupVertices[Vertex],0)),1,1,"")</f>
        <v>2</v>
      </c>
      <c r="BC88" s="78" t="str">
        <f>REPLACE(INDEX(GroupVertices[Group],MATCH(Edges24[[#This Row],[Vertex 2]],GroupVertices[Vertex],0)),1,1,"")</f>
        <v>1</v>
      </c>
      <c r="BD88" s="48">
        <v>1</v>
      </c>
      <c r="BE88" s="49">
        <v>2.7027027027027026</v>
      </c>
      <c r="BF88" s="48">
        <v>0</v>
      </c>
      <c r="BG88" s="49">
        <v>0</v>
      </c>
      <c r="BH88" s="48">
        <v>0</v>
      </c>
      <c r="BI88" s="49">
        <v>0</v>
      </c>
      <c r="BJ88" s="48">
        <v>36</v>
      </c>
      <c r="BK88" s="49">
        <v>97.29729729729729</v>
      </c>
      <c r="BL88" s="48">
        <v>37</v>
      </c>
    </row>
    <row r="89" spans="1:64" ht="15">
      <c r="A89" s="64" t="s">
        <v>256</v>
      </c>
      <c r="B89" s="64" t="s">
        <v>256</v>
      </c>
      <c r="C89" s="65"/>
      <c r="D89" s="66"/>
      <c r="E89" s="67"/>
      <c r="F89" s="68"/>
      <c r="G89" s="65"/>
      <c r="H89" s="69"/>
      <c r="I89" s="70"/>
      <c r="J89" s="70"/>
      <c r="K89" s="34" t="s">
        <v>65</v>
      </c>
      <c r="L89" s="77">
        <v>118</v>
      </c>
      <c r="M89" s="77"/>
      <c r="N89" s="72"/>
      <c r="O89" s="79" t="s">
        <v>176</v>
      </c>
      <c r="P89" s="81">
        <v>43512.38317129629</v>
      </c>
      <c r="Q89" s="79" t="s">
        <v>370</v>
      </c>
      <c r="R89" s="79"/>
      <c r="S89" s="79"/>
      <c r="T89" s="79" t="s">
        <v>656</v>
      </c>
      <c r="U89" s="82" t="s">
        <v>714</v>
      </c>
      <c r="V89" s="82" t="s">
        <v>714</v>
      </c>
      <c r="W89" s="81">
        <v>43512.38317129629</v>
      </c>
      <c r="X89" s="82" t="s">
        <v>882</v>
      </c>
      <c r="Y89" s="79"/>
      <c r="Z89" s="79"/>
      <c r="AA89" s="85" t="s">
        <v>1083</v>
      </c>
      <c r="AB89" s="79"/>
      <c r="AC89" s="79" t="b">
        <v>0</v>
      </c>
      <c r="AD89" s="79">
        <v>2</v>
      </c>
      <c r="AE89" s="85" t="s">
        <v>1198</v>
      </c>
      <c r="AF89" s="79" t="b">
        <v>0</v>
      </c>
      <c r="AG89" s="79" t="s">
        <v>1201</v>
      </c>
      <c r="AH89" s="79"/>
      <c r="AI89" s="85" t="s">
        <v>1198</v>
      </c>
      <c r="AJ89" s="79" t="b">
        <v>0</v>
      </c>
      <c r="AK89" s="79">
        <v>0</v>
      </c>
      <c r="AL89" s="85" t="s">
        <v>1198</v>
      </c>
      <c r="AM89" s="79" t="s">
        <v>1206</v>
      </c>
      <c r="AN89" s="79" t="b">
        <v>0</v>
      </c>
      <c r="AO89" s="85" t="s">
        <v>1083</v>
      </c>
      <c r="AP89" s="79" t="s">
        <v>176</v>
      </c>
      <c r="AQ89" s="79">
        <v>0</v>
      </c>
      <c r="AR89" s="79">
        <v>0</v>
      </c>
      <c r="AS89" s="79" t="s">
        <v>1222</v>
      </c>
      <c r="AT89" s="79" t="s">
        <v>1223</v>
      </c>
      <c r="AU89" s="79" t="s">
        <v>1224</v>
      </c>
      <c r="AV89" s="79" t="s">
        <v>1226</v>
      </c>
      <c r="AW89" s="79" t="s">
        <v>1228</v>
      </c>
      <c r="AX89" s="79" t="s">
        <v>1226</v>
      </c>
      <c r="AY89" s="79" t="s">
        <v>1231</v>
      </c>
      <c r="AZ89" s="82" t="s">
        <v>1233</v>
      </c>
      <c r="BA89">
        <v>11</v>
      </c>
      <c r="BB89" s="78" t="str">
        <f>REPLACE(INDEX(GroupVertices[Group],MATCH(Edges24[[#This Row],[Vertex 1]],GroupVertices[Vertex],0)),1,1,"")</f>
        <v>2</v>
      </c>
      <c r="BC89" s="78" t="str">
        <f>REPLACE(INDEX(GroupVertices[Group],MATCH(Edges24[[#This Row],[Vertex 2]],GroupVertices[Vertex],0)),1,1,"")</f>
        <v>2</v>
      </c>
      <c r="BD89" s="48">
        <v>1</v>
      </c>
      <c r="BE89" s="49">
        <v>3.3333333333333335</v>
      </c>
      <c r="BF89" s="48">
        <v>0</v>
      </c>
      <c r="BG89" s="49">
        <v>0</v>
      </c>
      <c r="BH89" s="48">
        <v>0</v>
      </c>
      <c r="BI89" s="49">
        <v>0</v>
      </c>
      <c r="BJ89" s="48">
        <v>29</v>
      </c>
      <c r="BK89" s="49">
        <v>96.66666666666667</v>
      </c>
      <c r="BL89" s="48">
        <v>30</v>
      </c>
    </row>
    <row r="90" spans="1:64" ht="15">
      <c r="A90" s="64" t="s">
        <v>256</v>
      </c>
      <c r="B90" s="64" t="s">
        <v>256</v>
      </c>
      <c r="C90" s="65"/>
      <c r="D90" s="66"/>
      <c r="E90" s="67"/>
      <c r="F90" s="68"/>
      <c r="G90" s="65"/>
      <c r="H90" s="69"/>
      <c r="I90" s="70"/>
      <c r="J90" s="70"/>
      <c r="K90" s="34" t="s">
        <v>65</v>
      </c>
      <c r="L90" s="77">
        <v>119</v>
      </c>
      <c r="M90" s="77"/>
      <c r="N90" s="72"/>
      <c r="O90" s="79" t="s">
        <v>176</v>
      </c>
      <c r="P90" s="81">
        <v>43512.39699074074</v>
      </c>
      <c r="Q90" s="79" t="s">
        <v>371</v>
      </c>
      <c r="R90" s="79"/>
      <c r="S90" s="79"/>
      <c r="T90" s="79" t="s">
        <v>656</v>
      </c>
      <c r="U90" s="82" t="s">
        <v>715</v>
      </c>
      <c r="V90" s="82" t="s">
        <v>715</v>
      </c>
      <c r="W90" s="81">
        <v>43512.39699074074</v>
      </c>
      <c r="X90" s="82" t="s">
        <v>883</v>
      </c>
      <c r="Y90" s="79"/>
      <c r="Z90" s="79"/>
      <c r="AA90" s="85" t="s">
        <v>1084</v>
      </c>
      <c r="AB90" s="79"/>
      <c r="AC90" s="79" t="b">
        <v>0</v>
      </c>
      <c r="AD90" s="79">
        <v>3</v>
      </c>
      <c r="AE90" s="85" t="s">
        <v>1198</v>
      </c>
      <c r="AF90" s="79" t="b">
        <v>0</v>
      </c>
      <c r="AG90" s="79" t="s">
        <v>1200</v>
      </c>
      <c r="AH90" s="79"/>
      <c r="AI90" s="85" t="s">
        <v>1198</v>
      </c>
      <c r="AJ90" s="79" t="b">
        <v>0</v>
      </c>
      <c r="AK90" s="79">
        <v>0</v>
      </c>
      <c r="AL90" s="85" t="s">
        <v>1198</v>
      </c>
      <c r="AM90" s="79" t="s">
        <v>1206</v>
      </c>
      <c r="AN90" s="79" t="b">
        <v>0</v>
      </c>
      <c r="AO90" s="85" t="s">
        <v>1084</v>
      </c>
      <c r="AP90" s="79" t="s">
        <v>176</v>
      </c>
      <c r="AQ90" s="79">
        <v>0</v>
      </c>
      <c r="AR90" s="79">
        <v>0</v>
      </c>
      <c r="AS90" s="79" t="s">
        <v>1222</v>
      </c>
      <c r="AT90" s="79" t="s">
        <v>1223</v>
      </c>
      <c r="AU90" s="79" t="s">
        <v>1224</v>
      </c>
      <c r="AV90" s="79" t="s">
        <v>1226</v>
      </c>
      <c r="AW90" s="79" t="s">
        <v>1228</v>
      </c>
      <c r="AX90" s="79" t="s">
        <v>1226</v>
      </c>
      <c r="AY90" s="79" t="s">
        <v>1231</v>
      </c>
      <c r="AZ90" s="82" t="s">
        <v>1233</v>
      </c>
      <c r="BA90">
        <v>11</v>
      </c>
      <c r="BB90" s="78" t="str">
        <f>REPLACE(INDEX(GroupVertices[Group],MATCH(Edges24[[#This Row],[Vertex 1]],GroupVertices[Vertex],0)),1,1,"")</f>
        <v>2</v>
      </c>
      <c r="BC90" s="78" t="str">
        <f>REPLACE(INDEX(GroupVertices[Group],MATCH(Edges24[[#This Row],[Vertex 2]],GroupVertices[Vertex],0)),1,1,"")</f>
        <v>2</v>
      </c>
      <c r="BD90" s="48">
        <v>1</v>
      </c>
      <c r="BE90" s="49">
        <v>3.8461538461538463</v>
      </c>
      <c r="BF90" s="48">
        <v>0</v>
      </c>
      <c r="BG90" s="49">
        <v>0</v>
      </c>
      <c r="BH90" s="48">
        <v>0</v>
      </c>
      <c r="BI90" s="49">
        <v>0</v>
      </c>
      <c r="BJ90" s="48">
        <v>25</v>
      </c>
      <c r="BK90" s="49">
        <v>96.15384615384616</v>
      </c>
      <c r="BL90" s="48">
        <v>26</v>
      </c>
    </row>
    <row r="91" spans="1:64" ht="15">
      <c r="A91" s="64" t="s">
        <v>256</v>
      </c>
      <c r="B91" s="64" t="s">
        <v>256</v>
      </c>
      <c r="C91" s="65"/>
      <c r="D91" s="66"/>
      <c r="E91" s="67"/>
      <c r="F91" s="68"/>
      <c r="G91" s="65"/>
      <c r="H91" s="69"/>
      <c r="I91" s="70"/>
      <c r="J91" s="70"/>
      <c r="K91" s="34" t="s">
        <v>65</v>
      </c>
      <c r="L91" s="77">
        <v>120</v>
      </c>
      <c r="M91" s="77"/>
      <c r="N91" s="72"/>
      <c r="O91" s="79" t="s">
        <v>176</v>
      </c>
      <c r="P91" s="81">
        <v>43512.425358796296</v>
      </c>
      <c r="Q91" s="79" t="s">
        <v>372</v>
      </c>
      <c r="R91" s="79"/>
      <c r="S91" s="79"/>
      <c r="T91" s="79" t="s">
        <v>656</v>
      </c>
      <c r="U91" s="82" t="s">
        <v>716</v>
      </c>
      <c r="V91" s="82" t="s">
        <v>716</v>
      </c>
      <c r="W91" s="81">
        <v>43512.425358796296</v>
      </c>
      <c r="X91" s="82" t="s">
        <v>884</v>
      </c>
      <c r="Y91" s="79"/>
      <c r="Z91" s="79"/>
      <c r="AA91" s="85" t="s">
        <v>1085</v>
      </c>
      <c r="AB91" s="79"/>
      <c r="AC91" s="79" t="b">
        <v>0</v>
      </c>
      <c r="AD91" s="79">
        <v>2</v>
      </c>
      <c r="AE91" s="85" t="s">
        <v>1198</v>
      </c>
      <c r="AF91" s="79" t="b">
        <v>0</v>
      </c>
      <c r="AG91" s="79" t="s">
        <v>1201</v>
      </c>
      <c r="AH91" s="79"/>
      <c r="AI91" s="85" t="s">
        <v>1198</v>
      </c>
      <c r="AJ91" s="79" t="b">
        <v>0</v>
      </c>
      <c r="AK91" s="79">
        <v>1</v>
      </c>
      <c r="AL91" s="85" t="s">
        <v>1198</v>
      </c>
      <c r="AM91" s="79" t="s">
        <v>1206</v>
      </c>
      <c r="AN91" s="79" t="b">
        <v>0</v>
      </c>
      <c r="AO91" s="85" t="s">
        <v>1085</v>
      </c>
      <c r="AP91" s="79" t="s">
        <v>176</v>
      </c>
      <c r="AQ91" s="79">
        <v>0</v>
      </c>
      <c r="AR91" s="79">
        <v>0</v>
      </c>
      <c r="AS91" s="79"/>
      <c r="AT91" s="79"/>
      <c r="AU91" s="79"/>
      <c r="AV91" s="79"/>
      <c r="AW91" s="79"/>
      <c r="AX91" s="79"/>
      <c r="AY91" s="79"/>
      <c r="AZ91" s="79"/>
      <c r="BA91">
        <v>11</v>
      </c>
      <c r="BB91" s="78" t="str">
        <f>REPLACE(INDEX(GroupVertices[Group],MATCH(Edges24[[#This Row],[Vertex 1]],GroupVertices[Vertex],0)),1,1,"")</f>
        <v>2</v>
      </c>
      <c r="BC91" s="78" t="str">
        <f>REPLACE(INDEX(GroupVertices[Group],MATCH(Edges24[[#This Row],[Vertex 2]],GroupVertices[Vertex],0)),1,1,"")</f>
        <v>2</v>
      </c>
      <c r="BD91" s="48">
        <v>0</v>
      </c>
      <c r="BE91" s="49">
        <v>0</v>
      </c>
      <c r="BF91" s="48">
        <v>1</v>
      </c>
      <c r="BG91" s="49">
        <v>2.4390243902439024</v>
      </c>
      <c r="BH91" s="48">
        <v>0</v>
      </c>
      <c r="BI91" s="49">
        <v>0</v>
      </c>
      <c r="BJ91" s="48">
        <v>40</v>
      </c>
      <c r="BK91" s="49">
        <v>97.5609756097561</v>
      </c>
      <c r="BL91" s="48">
        <v>41</v>
      </c>
    </row>
    <row r="92" spans="1:64" ht="15">
      <c r="A92" s="64" t="s">
        <v>256</v>
      </c>
      <c r="B92" s="64" t="s">
        <v>256</v>
      </c>
      <c r="C92" s="65"/>
      <c r="D92" s="66"/>
      <c r="E92" s="67"/>
      <c r="F92" s="68"/>
      <c r="G92" s="65"/>
      <c r="H92" s="69"/>
      <c r="I92" s="70"/>
      <c r="J92" s="70"/>
      <c r="K92" s="34" t="s">
        <v>65</v>
      </c>
      <c r="L92" s="77">
        <v>121</v>
      </c>
      <c r="M92" s="77"/>
      <c r="N92" s="72"/>
      <c r="O92" s="79" t="s">
        <v>176</v>
      </c>
      <c r="P92" s="81">
        <v>43512.431805555556</v>
      </c>
      <c r="Q92" s="79" t="s">
        <v>373</v>
      </c>
      <c r="R92" s="79"/>
      <c r="S92" s="79"/>
      <c r="T92" s="79" t="s">
        <v>664</v>
      </c>
      <c r="U92" s="82" t="s">
        <v>717</v>
      </c>
      <c r="V92" s="82" t="s">
        <v>717</v>
      </c>
      <c r="W92" s="81">
        <v>43512.431805555556</v>
      </c>
      <c r="X92" s="82" t="s">
        <v>885</v>
      </c>
      <c r="Y92" s="79"/>
      <c r="Z92" s="79"/>
      <c r="AA92" s="85" t="s">
        <v>1086</v>
      </c>
      <c r="AB92" s="79"/>
      <c r="AC92" s="79" t="b">
        <v>0</v>
      </c>
      <c r="AD92" s="79">
        <v>12</v>
      </c>
      <c r="AE92" s="85" t="s">
        <v>1198</v>
      </c>
      <c r="AF92" s="79" t="b">
        <v>0</v>
      </c>
      <c r="AG92" s="79" t="s">
        <v>1201</v>
      </c>
      <c r="AH92" s="79"/>
      <c r="AI92" s="85" t="s">
        <v>1198</v>
      </c>
      <c r="AJ92" s="79" t="b">
        <v>0</v>
      </c>
      <c r="AK92" s="79">
        <v>2</v>
      </c>
      <c r="AL92" s="85" t="s">
        <v>1198</v>
      </c>
      <c r="AM92" s="79" t="s">
        <v>1206</v>
      </c>
      <c r="AN92" s="79" t="b">
        <v>0</v>
      </c>
      <c r="AO92" s="85" t="s">
        <v>1086</v>
      </c>
      <c r="AP92" s="79" t="s">
        <v>176</v>
      </c>
      <c r="AQ92" s="79">
        <v>0</v>
      </c>
      <c r="AR92" s="79">
        <v>0</v>
      </c>
      <c r="AS92" s="79" t="s">
        <v>1222</v>
      </c>
      <c r="AT92" s="79" t="s">
        <v>1223</v>
      </c>
      <c r="AU92" s="79" t="s">
        <v>1224</v>
      </c>
      <c r="AV92" s="79" t="s">
        <v>1226</v>
      </c>
      <c r="AW92" s="79" t="s">
        <v>1228</v>
      </c>
      <c r="AX92" s="79" t="s">
        <v>1226</v>
      </c>
      <c r="AY92" s="79" t="s">
        <v>1231</v>
      </c>
      <c r="AZ92" s="82" t="s">
        <v>1233</v>
      </c>
      <c r="BA92">
        <v>11</v>
      </c>
      <c r="BB92" s="78" t="str">
        <f>REPLACE(INDEX(GroupVertices[Group],MATCH(Edges24[[#This Row],[Vertex 1]],GroupVertices[Vertex],0)),1,1,"")</f>
        <v>2</v>
      </c>
      <c r="BC92" s="78" t="str">
        <f>REPLACE(INDEX(GroupVertices[Group],MATCH(Edges24[[#This Row],[Vertex 2]],GroupVertices[Vertex],0)),1,1,"")</f>
        <v>2</v>
      </c>
      <c r="BD92" s="48">
        <v>0</v>
      </c>
      <c r="BE92" s="49">
        <v>0</v>
      </c>
      <c r="BF92" s="48">
        <v>0</v>
      </c>
      <c r="BG92" s="49">
        <v>0</v>
      </c>
      <c r="BH92" s="48">
        <v>0</v>
      </c>
      <c r="BI92" s="49">
        <v>0</v>
      </c>
      <c r="BJ92" s="48">
        <v>32</v>
      </c>
      <c r="BK92" s="49">
        <v>100</v>
      </c>
      <c r="BL92" s="48">
        <v>32</v>
      </c>
    </row>
    <row r="93" spans="1:64" ht="15">
      <c r="A93" s="64" t="s">
        <v>256</v>
      </c>
      <c r="B93" s="64" t="s">
        <v>256</v>
      </c>
      <c r="C93" s="65"/>
      <c r="D93" s="66"/>
      <c r="E93" s="67"/>
      <c r="F93" s="68"/>
      <c r="G93" s="65"/>
      <c r="H93" s="69"/>
      <c r="I93" s="70"/>
      <c r="J93" s="70"/>
      <c r="K93" s="34" t="s">
        <v>65</v>
      </c>
      <c r="L93" s="77">
        <v>122</v>
      </c>
      <c r="M93" s="77"/>
      <c r="N93" s="72"/>
      <c r="O93" s="79" t="s">
        <v>176</v>
      </c>
      <c r="P93" s="81">
        <v>43512.50876157408</v>
      </c>
      <c r="Q93" s="79" t="s">
        <v>374</v>
      </c>
      <c r="R93" s="79"/>
      <c r="S93" s="79"/>
      <c r="T93" s="79" t="s">
        <v>665</v>
      </c>
      <c r="U93" s="82" t="s">
        <v>718</v>
      </c>
      <c r="V93" s="82" t="s">
        <v>718</v>
      </c>
      <c r="W93" s="81">
        <v>43512.50876157408</v>
      </c>
      <c r="X93" s="82" t="s">
        <v>886</v>
      </c>
      <c r="Y93" s="79"/>
      <c r="Z93" s="79"/>
      <c r="AA93" s="85" t="s">
        <v>1087</v>
      </c>
      <c r="AB93" s="79"/>
      <c r="AC93" s="79" t="b">
        <v>0</v>
      </c>
      <c r="AD93" s="79">
        <v>1</v>
      </c>
      <c r="AE93" s="85" t="s">
        <v>1198</v>
      </c>
      <c r="AF93" s="79" t="b">
        <v>0</v>
      </c>
      <c r="AG93" s="79" t="s">
        <v>1201</v>
      </c>
      <c r="AH93" s="79"/>
      <c r="AI93" s="85" t="s">
        <v>1198</v>
      </c>
      <c r="AJ93" s="79" t="b">
        <v>0</v>
      </c>
      <c r="AK93" s="79">
        <v>0</v>
      </c>
      <c r="AL93" s="85" t="s">
        <v>1198</v>
      </c>
      <c r="AM93" s="79" t="s">
        <v>1206</v>
      </c>
      <c r="AN93" s="79" t="b">
        <v>0</v>
      </c>
      <c r="AO93" s="85" t="s">
        <v>1087</v>
      </c>
      <c r="AP93" s="79" t="s">
        <v>176</v>
      </c>
      <c r="AQ93" s="79">
        <v>0</v>
      </c>
      <c r="AR93" s="79">
        <v>0</v>
      </c>
      <c r="AS93" s="79"/>
      <c r="AT93" s="79"/>
      <c r="AU93" s="79"/>
      <c r="AV93" s="79"/>
      <c r="AW93" s="79"/>
      <c r="AX93" s="79"/>
      <c r="AY93" s="79"/>
      <c r="AZ93" s="79"/>
      <c r="BA93">
        <v>11</v>
      </c>
      <c r="BB93" s="78" t="str">
        <f>REPLACE(INDEX(GroupVertices[Group],MATCH(Edges24[[#This Row],[Vertex 1]],GroupVertices[Vertex],0)),1,1,"")</f>
        <v>2</v>
      </c>
      <c r="BC93" s="78" t="str">
        <f>REPLACE(INDEX(GroupVertices[Group],MATCH(Edges24[[#This Row],[Vertex 2]],GroupVertices[Vertex],0)),1,1,"")</f>
        <v>2</v>
      </c>
      <c r="BD93" s="48">
        <v>0</v>
      </c>
      <c r="BE93" s="49">
        <v>0</v>
      </c>
      <c r="BF93" s="48">
        <v>0</v>
      </c>
      <c r="BG93" s="49">
        <v>0</v>
      </c>
      <c r="BH93" s="48">
        <v>0</v>
      </c>
      <c r="BI93" s="49">
        <v>0</v>
      </c>
      <c r="BJ93" s="48">
        <v>31</v>
      </c>
      <c r="BK93" s="49">
        <v>100</v>
      </c>
      <c r="BL93" s="48">
        <v>31</v>
      </c>
    </row>
    <row r="94" spans="1:64" ht="15">
      <c r="A94" s="64" t="s">
        <v>256</v>
      </c>
      <c r="B94" s="64" t="s">
        <v>256</v>
      </c>
      <c r="C94" s="65"/>
      <c r="D94" s="66"/>
      <c r="E94" s="67"/>
      <c r="F94" s="68"/>
      <c r="G94" s="65"/>
      <c r="H94" s="69"/>
      <c r="I94" s="70"/>
      <c r="J94" s="70"/>
      <c r="K94" s="34" t="s">
        <v>65</v>
      </c>
      <c r="L94" s="77">
        <v>123</v>
      </c>
      <c r="M94" s="77"/>
      <c r="N94" s="72"/>
      <c r="O94" s="79" t="s">
        <v>176</v>
      </c>
      <c r="P94" s="81">
        <v>43512.54375</v>
      </c>
      <c r="Q94" s="79" t="s">
        <v>375</v>
      </c>
      <c r="R94" s="79"/>
      <c r="S94" s="79"/>
      <c r="T94" s="79" t="s">
        <v>656</v>
      </c>
      <c r="U94" s="82" t="s">
        <v>719</v>
      </c>
      <c r="V94" s="82" t="s">
        <v>719</v>
      </c>
      <c r="W94" s="81">
        <v>43512.54375</v>
      </c>
      <c r="X94" s="82" t="s">
        <v>887</v>
      </c>
      <c r="Y94" s="79"/>
      <c r="Z94" s="79"/>
      <c r="AA94" s="85" t="s">
        <v>1088</v>
      </c>
      <c r="AB94" s="79"/>
      <c r="AC94" s="79" t="b">
        <v>0</v>
      </c>
      <c r="AD94" s="79">
        <v>3</v>
      </c>
      <c r="AE94" s="85" t="s">
        <v>1198</v>
      </c>
      <c r="AF94" s="79" t="b">
        <v>0</v>
      </c>
      <c r="AG94" s="79" t="s">
        <v>1201</v>
      </c>
      <c r="AH94" s="79"/>
      <c r="AI94" s="85" t="s">
        <v>1198</v>
      </c>
      <c r="AJ94" s="79" t="b">
        <v>0</v>
      </c>
      <c r="AK94" s="79">
        <v>1</v>
      </c>
      <c r="AL94" s="85" t="s">
        <v>1198</v>
      </c>
      <c r="AM94" s="79" t="s">
        <v>1206</v>
      </c>
      <c r="AN94" s="79" t="b">
        <v>0</v>
      </c>
      <c r="AO94" s="85" t="s">
        <v>1088</v>
      </c>
      <c r="AP94" s="79" t="s">
        <v>176</v>
      </c>
      <c r="AQ94" s="79">
        <v>0</v>
      </c>
      <c r="AR94" s="79">
        <v>0</v>
      </c>
      <c r="AS94" s="79"/>
      <c r="AT94" s="79"/>
      <c r="AU94" s="79"/>
      <c r="AV94" s="79"/>
      <c r="AW94" s="79"/>
      <c r="AX94" s="79"/>
      <c r="AY94" s="79"/>
      <c r="AZ94" s="79"/>
      <c r="BA94">
        <v>11</v>
      </c>
      <c r="BB94" s="78" t="str">
        <f>REPLACE(INDEX(GroupVertices[Group],MATCH(Edges24[[#This Row],[Vertex 1]],GroupVertices[Vertex],0)),1,1,"")</f>
        <v>2</v>
      </c>
      <c r="BC94" s="78" t="str">
        <f>REPLACE(INDEX(GroupVertices[Group],MATCH(Edges24[[#This Row],[Vertex 2]],GroupVertices[Vertex],0)),1,1,"")</f>
        <v>2</v>
      </c>
      <c r="BD94" s="48">
        <v>1</v>
      </c>
      <c r="BE94" s="49">
        <v>3.225806451612903</v>
      </c>
      <c r="BF94" s="48">
        <v>0</v>
      </c>
      <c r="BG94" s="49">
        <v>0</v>
      </c>
      <c r="BH94" s="48">
        <v>0</v>
      </c>
      <c r="BI94" s="49">
        <v>0</v>
      </c>
      <c r="BJ94" s="48">
        <v>30</v>
      </c>
      <c r="BK94" s="49">
        <v>96.7741935483871</v>
      </c>
      <c r="BL94" s="48">
        <v>31</v>
      </c>
    </row>
    <row r="95" spans="1:64" ht="15">
      <c r="A95" s="64" t="s">
        <v>256</v>
      </c>
      <c r="B95" s="64" t="s">
        <v>256</v>
      </c>
      <c r="C95" s="65"/>
      <c r="D95" s="66"/>
      <c r="E95" s="67"/>
      <c r="F95" s="68"/>
      <c r="G95" s="65"/>
      <c r="H95" s="69"/>
      <c r="I95" s="70"/>
      <c r="J95" s="70"/>
      <c r="K95" s="34" t="s">
        <v>65</v>
      </c>
      <c r="L95" s="77">
        <v>124</v>
      </c>
      <c r="M95" s="77"/>
      <c r="N95" s="72"/>
      <c r="O95" s="79" t="s">
        <v>176</v>
      </c>
      <c r="P95" s="81">
        <v>43512.57387731481</v>
      </c>
      <c r="Q95" s="79" t="s">
        <v>376</v>
      </c>
      <c r="R95" s="79"/>
      <c r="S95" s="79"/>
      <c r="T95" s="79" t="s">
        <v>656</v>
      </c>
      <c r="U95" s="82" t="s">
        <v>720</v>
      </c>
      <c r="V95" s="82" t="s">
        <v>720</v>
      </c>
      <c r="W95" s="81">
        <v>43512.57387731481</v>
      </c>
      <c r="X95" s="82" t="s">
        <v>888</v>
      </c>
      <c r="Y95" s="79"/>
      <c r="Z95" s="79"/>
      <c r="AA95" s="85" t="s">
        <v>1089</v>
      </c>
      <c r="AB95" s="79"/>
      <c r="AC95" s="79" t="b">
        <v>0</v>
      </c>
      <c r="AD95" s="79">
        <v>2</v>
      </c>
      <c r="AE95" s="85" t="s">
        <v>1198</v>
      </c>
      <c r="AF95" s="79" t="b">
        <v>0</v>
      </c>
      <c r="AG95" s="79" t="s">
        <v>1201</v>
      </c>
      <c r="AH95" s="79"/>
      <c r="AI95" s="85" t="s">
        <v>1198</v>
      </c>
      <c r="AJ95" s="79" t="b">
        <v>0</v>
      </c>
      <c r="AK95" s="79">
        <v>1</v>
      </c>
      <c r="AL95" s="85" t="s">
        <v>1198</v>
      </c>
      <c r="AM95" s="79" t="s">
        <v>1206</v>
      </c>
      <c r="AN95" s="79" t="b">
        <v>0</v>
      </c>
      <c r="AO95" s="85" t="s">
        <v>1089</v>
      </c>
      <c r="AP95" s="79" t="s">
        <v>176</v>
      </c>
      <c r="AQ95" s="79">
        <v>0</v>
      </c>
      <c r="AR95" s="79">
        <v>0</v>
      </c>
      <c r="AS95" s="79" t="s">
        <v>1222</v>
      </c>
      <c r="AT95" s="79" t="s">
        <v>1223</v>
      </c>
      <c r="AU95" s="79" t="s">
        <v>1224</v>
      </c>
      <c r="AV95" s="79" t="s">
        <v>1226</v>
      </c>
      <c r="AW95" s="79" t="s">
        <v>1228</v>
      </c>
      <c r="AX95" s="79" t="s">
        <v>1226</v>
      </c>
      <c r="AY95" s="79" t="s">
        <v>1231</v>
      </c>
      <c r="AZ95" s="82" t="s">
        <v>1233</v>
      </c>
      <c r="BA95">
        <v>11</v>
      </c>
      <c r="BB95" s="78" t="str">
        <f>REPLACE(INDEX(GroupVertices[Group],MATCH(Edges24[[#This Row],[Vertex 1]],GroupVertices[Vertex],0)),1,1,"")</f>
        <v>2</v>
      </c>
      <c r="BC95" s="78" t="str">
        <f>REPLACE(INDEX(GroupVertices[Group],MATCH(Edges24[[#This Row],[Vertex 2]],GroupVertices[Vertex],0)),1,1,"")</f>
        <v>2</v>
      </c>
      <c r="BD95" s="48">
        <v>0</v>
      </c>
      <c r="BE95" s="49">
        <v>0</v>
      </c>
      <c r="BF95" s="48">
        <v>0</v>
      </c>
      <c r="BG95" s="49">
        <v>0</v>
      </c>
      <c r="BH95" s="48">
        <v>0</v>
      </c>
      <c r="BI95" s="49">
        <v>0</v>
      </c>
      <c r="BJ95" s="48">
        <v>32</v>
      </c>
      <c r="BK95" s="49">
        <v>100</v>
      </c>
      <c r="BL95" s="48">
        <v>32</v>
      </c>
    </row>
    <row r="96" spans="1:64" ht="15">
      <c r="A96" s="64" t="s">
        <v>262</v>
      </c>
      <c r="B96" s="64" t="s">
        <v>256</v>
      </c>
      <c r="C96" s="65"/>
      <c r="D96" s="66"/>
      <c r="E96" s="67"/>
      <c r="F96" s="68"/>
      <c r="G96" s="65"/>
      <c r="H96" s="69"/>
      <c r="I96" s="70"/>
      <c r="J96" s="70"/>
      <c r="K96" s="34" t="s">
        <v>65</v>
      </c>
      <c r="L96" s="77">
        <v>125</v>
      </c>
      <c r="M96" s="77"/>
      <c r="N96" s="72"/>
      <c r="O96" s="79" t="s">
        <v>300</v>
      </c>
      <c r="P96" s="81">
        <v>43509.30262731481</v>
      </c>
      <c r="Q96" s="79" t="s">
        <v>377</v>
      </c>
      <c r="R96" s="82" t="s">
        <v>506</v>
      </c>
      <c r="S96" s="79" t="s">
        <v>612</v>
      </c>
      <c r="T96" s="79" t="s">
        <v>666</v>
      </c>
      <c r="U96" s="79"/>
      <c r="V96" s="82" t="s">
        <v>788</v>
      </c>
      <c r="W96" s="81">
        <v>43509.30262731481</v>
      </c>
      <c r="X96" s="82" t="s">
        <v>889</v>
      </c>
      <c r="Y96" s="79"/>
      <c r="Z96" s="79"/>
      <c r="AA96" s="85" t="s">
        <v>1090</v>
      </c>
      <c r="AB96" s="79"/>
      <c r="AC96" s="79" t="b">
        <v>0</v>
      </c>
      <c r="AD96" s="79">
        <v>3</v>
      </c>
      <c r="AE96" s="85" t="s">
        <v>1198</v>
      </c>
      <c r="AF96" s="79" t="b">
        <v>1</v>
      </c>
      <c r="AG96" s="79" t="s">
        <v>1201</v>
      </c>
      <c r="AH96" s="79"/>
      <c r="AI96" s="85" t="s">
        <v>1079</v>
      </c>
      <c r="AJ96" s="79" t="b">
        <v>0</v>
      </c>
      <c r="AK96" s="79">
        <v>3</v>
      </c>
      <c r="AL96" s="85" t="s">
        <v>1198</v>
      </c>
      <c r="AM96" s="79" t="s">
        <v>1206</v>
      </c>
      <c r="AN96" s="79" t="b">
        <v>0</v>
      </c>
      <c r="AO96" s="85" t="s">
        <v>1090</v>
      </c>
      <c r="AP96" s="79" t="s">
        <v>176</v>
      </c>
      <c r="AQ96" s="79">
        <v>0</v>
      </c>
      <c r="AR96" s="79">
        <v>0</v>
      </c>
      <c r="AS96" s="79"/>
      <c r="AT96" s="79"/>
      <c r="AU96" s="79"/>
      <c r="AV96" s="79"/>
      <c r="AW96" s="79"/>
      <c r="AX96" s="79"/>
      <c r="AY96" s="79"/>
      <c r="AZ96" s="79"/>
      <c r="BA96">
        <v>3</v>
      </c>
      <c r="BB96" s="78" t="str">
        <f>REPLACE(INDEX(GroupVertices[Group],MATCH(Edges24[[#This Row],[Vertex 1]],GroupVertices[Vertex],0)),1,1,"")</f>
        <v>2</v>
      </c>
      <c r="BC96" s="78" t="str">
        <f>REPLACE(INDEX(GroupVertices[Group],MATCH(Edges24[[#This Row],[Vertex 2]],GroupVertices[Vertex],0)),1,1,"")</f>
        <v>2</v>
      </c>
      <c r="BD96" s="48">
        <v>0</v>
      </c>
      <c r="BE96" s="49">
        <v>0</v>
      </c>
      <c r="BF96" s="48">
        <v>0</v>
      </c>
      <c r="BG96" s="49">
        <v>0</v>
      </c>
      <c r="BH96" s="48">
        <v>0</v>
      </c>
      <c r="BI96" s="49">
        <v>0</v>
      </c>
      <c r="BJ96" s="48">
        <v>39</v>
      </c>
      <c r="BK96" s="49">
        <v>100</v>
      </c>
      <c r="BL96" s="48">
        <v>39</v>
      </c>
    </row>
    <row r="97" spans="1:64" ht="15">
      <c r="A97" s="64" t="s">
        <v>262</v>
      </c>
      <c r="B97" s="64" t="s">
        <v>256</v>
      </c>
      <c r="C97" s="65"/>
      <c r="D97" s="66"/>
      <c r="E97" s="67"/>
      <c r="F97" s="68"/>
      <c r="G97" s="65"/>
      <c r="H97" s="69"/>
      <c r="I97" s="70"/>
      <c r="J97" s="70"/>
      <c r="K97" s="34" t="s">
        <v>65</v>
      </c>
      <c r="L97" s="77">
        <v>126</v>
      </c>
      <c r="M97" s="77"/>
      <c r="N97" s="72"/>
      <c r="O97" s="79" t="s">
        <v>300</v>
      </c>
      <c r="P97" s="81">
        <v>43511.289976851855</v>
      </c>
      <c r="Q97" s="79" t="s">
        <v>345</v>
      </c>
      <c r="R97" s="79"/>
      <c r="S97" s="79"/>
      <c r="T97" s="79" t="s">
        <v>630</v>
      </c>
      <c r="U97" s="79"/>
      <c r="V97" s="82" t="s">
        <v>788</v>
      </c>
      <c r="W97" s="81">
        <v>43511.289976851855</v>
      </c>
      <c r="X97" s="82" t="s">
        <v>890</v>
      </c>
      <c r="Y97" s="79"/>
      <c r="Z97" s="79"/>
      <c r="AA97" s="85" t="s">
        <v>1091</v>
      </c>
      <c r="AB97" s="79"/>
      <c r="AC97" s="79" t="b">
        <v>0</v>
      </c>
      <c r="AD97" s="79">
        <v>0</v>
      </c>
      <c r="AE97" s="85" t="s">
        <v>1198</v>
      </c>
      <c r="AF97" s="79" t="b">
        <v>0</v>
      </c>
      <c r="AG97" s="79" t="s">
        <v>1201</v>
      </c>
      <c r="AH97" s="79"/>
      <c r="AI97" s="85" t="s">
        <v>1198</v>
      </c>
      <c r="AJ97" s="79" t="b">
        <v>0</v>
      </c>
      <c r="AK97" s="79">
        <v>3</v>
      </c>
      <c r="AL97" s="85" t="s">
        <v>1080</v>
      </c>
      <c r="AM97" s="79" t="s">
        <v>1206</v>
      </c>
      <c r="AN97" s="79" t="b">
        <v>0</v>
      </c>
      <c r="AO97" s="85" t="s">
        <v>1080</v>
      </c>
      <c r="AP97" s="79" t="s">
        <v>176</v>
      </c>
      <c r="AQ97" s="79">
        <v>0</v>
      </c>
      <c r="AR97" s="79">
        <v>0</v>
      </c>
      <c r="AS97" s="79"/>
      <c r="AT97" s="79"/>
      <c r="AU97" s="79"/>
      <c r="AV97" s="79"/>
      <c r="AW97" s="79"/>
      <c r="AX97" s="79"/>
      <c r="AY97" s="79"/>
      <c r="AZ97" s="79"/>
      <c r="BA97">
        <v>3</v>
      </c>
      <c r="BB97" s="78" t="str">
        <f>REPLACE(INDEX(GroupVertices[Group],MATCH(Edges24[[#This Row],[Vertex 1]],GroupVertices[Vertex],0)),1,1,"")</f>
        <v>2</v>
      </c>
      <c r="BC97" s="78" t="str">
        <f>REPLACE(INDEX(GroupVertices[Group],MATCH(Edges24[[#This Row],[Vertex 2]],GroupVertices[Vertex],0)),1,1,"")</f>
        <v>2</v>
      </c>
      <c r="BD97" s="48">
        <v>0</v>
      </c>
      <c r="BE97" s="49">
        <v>0</v>
      </c>
      <c r="BF97" s="48">
        <v>0</v>
      </c>
      <c r="BG97" s="49">
        <v>0</v>
      </c>
      <c r="BH97" s="48">
        <v>0</v>
      </c>
      <c r="BI97" s="49">
        <v>0</v>
      </c>
      <c r="BJ97" s="48">
        <v>22</v>
      </c>
      <c r="BK97" s="49">
        <v>100</v>
      </c>
      <c r="BL97" s="48">
        <v>22</v>
      </c>
    </row>
    <row r="98" spans="1:64" ht="15">
      <c r="A98" s="64" t="s">
        <v>262</v>
      </c>
      <c r="B98" s="64" t="s">
        <v>256</v>
      </c>
      <c r="C98" s="65"/>
      <c r="D98" s="66"/>
      <c r="E98" s="67"/>
      <c r="F98" s="68"/>
      <c r="G98" s="65"/>
      <c r="H98" s="69"/>
      <c r="I98" s="70"/>
      <c r="J98" s="70"/>
      <c r="K98" s="34" t="s">
        <v>65</v>
      </c>
      <c r="L98" s="77">
        <v>127</v>
      </c>
      <c r="M98" s="77"/>
      <c r="N98" s="72"/>
      <c r="O98" s="79" t="s">
        <v>300</v>
      </c>
      <c r="P98" s="81">
        <v>43512.372569444444</v>
      </c>
      <c r="Q98" s="79" t="s">
        <v>348</v>
      </c>
      <c r="R98" s="79"/>
      <c r="S98" s="79"/>
      <c r="T98" s="79" t="s">
        <v>630</v>
      </c>
      <c r="U98" s="79"/>
      <c r="V98" s="82" t="s">
        <v>788</v>
      </c>
      <c r="W98" s="81">
        <v>43512.372569444444</v>
      </c>
      <c r="X98" s="82" t="s">
        <v>891</v>
      </c>
      <c r="Y98" s="79"/>
      <c r="Z98" s="79"/>
      <c r="AA98" s="85" t="s">
        <v>1092</v>
      </c>
      <c r="AB98" s="79"/>
      <c r="AC98" s="79" t="b">
        <v>0</v>
      </c>
      <c r="AD98" s="79">
        <v>0</v>
      </c>
      <c r="AE98" s="85" t="s">
        <v>1198</v>
      </c>
      <c r="AF98" s="79" t="b">
        <v>0</v>
      </c>
      <c r="AG98" s="79" t="s">
        <v>1201</v>
      </c>
      <c r="AH98" s="79"/>
      <c r="AI98" s="85" t="s">
        <v>1198</v>
      </c>
      <c r="AJ98" s="79" t="b">
        <v>0</v>
      </c>
      <c r="AK98" s="79">
        <v>2</v>
      </c>
      <c r="AL98" s="85" t="s">
        <v>1082</v>
      </c>
      <c r="AM98" s="79" t="s">
        <v>1206</v>
      </c>
      <c r="AN98" s="79" t="b">
        <v>0</v>
      </c>
      <c r="AO98" s="85" t="s">
        <v>1082</v>
      </c>
      <c r="AP98" s="79" t="s">
        <v>176</v>
      </c>
      <c r="AQ98" s="79">
        <v>0</v>
      </c>
      <c r="AR98" s="79">
        <v>0</v>
      </c>
      <c r="AS98" s="79"/>
      <c r="AT98" s="79"/>
      <c r="AU98" s="79"/>
      <c r="AV98" s="79"/>
      <c r="AW98" s="79"/>
      <c r="AX98" s="79"/>
      <c r="AY98" s="79"/>
      <c r="AZ98" s="79"/>
      <c r="BA98">
        <v>3</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262</v>
      </c>
      <c r="B99" s="64" t="s">
        <v>268</v>
      </c>
      <c r="C99" s="65"/>
      <c r="D99" s="66"/>
      <c r="E99" s="67"/>
      <c r="F99" s="68"/>
      <c r="G99" s="65"/>
      <c r="H99" s="69"/>
      <c r="I99" s="70"/>
      <c r="J99" s="70"/>
      <c r="K99" s="34" t="s">
        <v>65</v>
      </c>
      <c r="L99" s="77">
        <v>129</v>
      </c>
      <c r="M99" s="77"/>
      <c r="N99" s="72"/>
      <c r="O99" s="79" t="s">
        <v>300</v>
      </c>
      <c r="P99" s="81">
        <v>43514.318761574075</v>
      </c>
      <c r="Q99" s="79" t="s">
        <v>341</v>
      </c>
      <c r="R99" s="82" t="s">
        <v>498</v>
      </c>
      <c r="S99" s="79" t="s">
        <v>607</v>
      </c>
      <c r="T99" s="79"/>
      <c r="U99" s="79"/>
      <c r="V99" s="82" t="s">
        <v>788</v>
      </c>
      <c r="W99" s="81">
        <v>43514.318761574075</v>
      </c>
      <c r="X99" s="82" t="s">
        <v>892</v>
      </c>
      <c r="Y99" s="79"/>
      <c r="Z99" s="79"/>
      <c r="AA99" s="85" t="s">
        <v>1093</v>
      </c>
      <c r="AB99" s="79"/>
      <c r="AC99" s="79" t="b">
        <v>0</v>
      </c>
      <c r="AD99" s="79">
        <v>0</v>
      </c>
      <c r="AE99" s="85" t="s">
        <v>1198</v>
      </c>
      <c r="AF99" s="79" t="b">
        <v>0</v>
      </c>
      <c r="AG99" s="79" t="s">
        <v>1201</v>
      </c>
      <c r="AH99" s="79"/>
      <c r="AI99" s="85" t="s">
        <v>1198</v>
      </c>
      <c r="AJ99" s="79" t="b">
        <v>0</v>
      </c>
      <c r="AK99" s="79">
        <v>2</v>
      </c>
      <c r="AL99" s="85" t="s">
        <v>1121</v>
      </c>
      <c r="AM99" s="79" t="s">
        <v>1206</v>
      </c>
      <c r="AN99" s="79" t="b">
        <v>0</v>
      </c>
      <c r="AO99" s="85" t="s">
        <v>1121</v>
      </c>
      <c r="AP99" s="79" t="s">
        <v>176</v>
      </c>
      <c r="AQ99" s="79">
        <v>0</v>
      </c>
      <c r="AR99" s="79">
        <v>0</v>
      </c>
      <c r="AS99" s="79"/>
      <c r="AT99" s="79"/>
      <c r="AU99" s="79"/>
      <c r="AV99" s="79"/>
      <c r="AW99" s="79"/>
      <c r="AX99" s="79"/>
      <c r="AY99" s="79"/>
      <c r="AZ99" s="79"/>
      <c r="BA99">
        <v>2</v>
      </c>
      <c r="BB99" s="78" t="str">
        <f>REPLACE(INDEX(GroupVertices[Group],MATCH(Edges24[[#This Row],[Vertex 1]],GroupVertices[Vertex],0)),1,1,"")</f>
        <v>2</v>
      </c>
      <c r="BC99" s="78" t="str">
        <f>REPLACE(INDEX(GroupVertices[Group],MATCH(Edges24[[#This Row],[Vertex 2]],GroupVertices[Vertex],0)),1,1,"")</f>
        <v>1</v>
      </c>
      <c r="BD99" s="48">
        <v>1</v>
      </c>
      <c r="BE99" s="49">
        <v>5.882352941176471</v>
      </c>
      <c r="BF99" s="48">
        <v>0</v>
      </c>
      <c r="BG99" s="49">
        <v>0</v>
      </c>
      <c r="BH99" s="48">
        <v>0</v>
      </c>
      <c r="BI99" s="49">
        <v>0</v>
      </c>
      <c r="BJ99" s="48">
        <v>16</v>
      </c>
      <c r="BK99" s="49">
        <v>94.11764705882354</v>
      </c>
      <c r="BL99" s="48">
        <v>17</v>
      </c>
    </row>
    <row r="100" spans="1:64" ht="15">
      <c r="A100" s="64" t="s">
        <v>263</v>
      </c>
      <c r="B100" s="64" t="s">
        <v>263</v>
      </c>
      <c r="C100" s="65"/>
      <c r="D100" s="66"/>
      <c r="E100" s="67"/>
      <c r="F100" s="68"/>
      <c r="G100" s="65"/>
      <c r="H100" s="69"/>
      <c r="I100" s="70"/>
      <c r="J100" s="70"/>
      <c r="K100" s="34" t="s">
        <v>65</v>
      </c>
      <c r="L100" s="77">
        <v>130</v>
      </c>
      <c r="M100" s="77"/>
      <c r="N100" s="72"/>
      <c r="O100" s="79" t="s">
        <v>176</v>
      </c>
      <c r="P100" s="81">
        <v>43514.52777777778</v>
      </c>
      <c r="Q100" s="79" t="s">
        <v>378</v>
      </c>
      <c r="R100" s="82" t="s">
        <v>507</v>
      </c>
      <c r="S100" s="79" t="s">
        <v>613</v>
      </c>
      <c r="T100" s="79" t="s">
        <v>637</v>
      </c>
      <c r="U100" s="79"/>
      <c r="V100" s="82" t="s">
        <v>789</v>
      </c>
      <c r="W100" s="81">
        <v>43514.52777777778</v>
      </c>
      <c r="X100" s="82" t="s">
        <v>893</v>
      </c>
      <c r="Y100" s="79"/>
      <c r="Z100" s="79"/>
      <c r="AA100" s="85" t="s">
        <v>1094</v>
      </c>
      <c r="AB100" s="79"/>
      <c r="AC100" s="79" t="b">
        <v>0</v>
      </c>
      <c r="AD100" s="79">
        <v>7</v>
      </c>
      <c r="AE100" s="85" t="s">
        <v>1198</v>
      </c>
      <c r="AF100" s="79" t="b">
        <v>0</v>
      </c>
      <c r="AG100" s="79" t="s">
        <v>1200</v>
      </c>
      <c r="AH100" s="79"/>
      <c r="AI100" s="85" t="s">
        <v>1198</v>
      </c>
      <c r="AJ100" s="79" t="b">
        <v>0</v>
      </c>
      <c r="AK100" s="79">
        <v>0</v>
      </c>
      <c r="AL100" s="85" t="s">
        <v>1198</v>
      </c>
      <c r="AM100" s="79" t="s">
        <v>1217</v>
      </c>
      <c r="AN100" s="79" t="b">
        <v>0</v>
      </c>
      <c r="AO100" s="85" t="s">
        <v>1094</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14</v>
      </c>
      <c r="BC100" s="78" t="str">
        <f>REPLACE(INDEX(GroupVertices[Group],MATCH(Edges24[[#This Row],[Vertex 2]],GroupVertices[Vertex],0)),1,1,"")</f>
        <v>14</v>
      </c>
      <c r="BD100" s="48">
        <v>0</v>
      </c>
      <c r="BE100" s="49">
        <v>0</v>
      </c>
      <c r="BF100" s="48">
        <v>0</v>
      </c>
      <c r="BG100" s="49">
        <v>0</v>
      </c>
      <c r="BH100" s="48">
        <v>0</v>
      </c>
      <c r="BI100" s="49">
        <v>0</v>
      </c>
      <c r="BJ100" s="48">
        <v>11</v>
      </c>
      <c r="BK100" s="49">
        <v>100</v>
      </c>
      <c r="BL100" s="48">
        <v>11</v>
      </c>
    </row>
    <row r="101" spans="1:64" ht="15">
      <c r="A101" s="64" t="s">
        <v>264</v>
      </c>
      <c r="B101" s="64" t="s">
        <v>268</v>
      </c>
      <c r="C101" s="65"/>
      <c r="D101" s="66"/>
      <c r="E101" s="67"/>
      <c r="F101" s="68"/>
      <c r="G101" s="65"/>
      <c r="H101" s="69"/>
      <c r="I101" s="70"/>
      <c r="J101" s="70"/>
      <c r="K101" s="34" t="s">
        <v>65</v>
      </c>
      <c r="L101" s="77">
        <v>131</v>
      </c>
      <c r="M101" s="77"/>
      <c r="N101" s="72"/>
      <c r="O101" s="79" t="s">
        <v>300</v>
      </c>
      <c r="P101" s="81">
        <v>43502.34684027778</v>
      </c>
      <c r="Q101" s="79" t="s">
        <v>379</v>
      </c>
      <c r="R101" s="82" t="s">
        <v>508</v>
      </c>
      <c r="S101" s="79" t="s">
        <v>614</v>
      </c>
      <c r="T101" s="79" t="s">
        <v>667</v>
      </c>
      <c r="U101" s="82" t="s">
        <v>721</v>
      </c>
      <c r="V101" s="82" t="s">
        <v>721</v>
      </c>
      <c r="W101" s="81">
        <v>43502.34684027778</v>
      </c>
      <c r="X101" s="82" t="s">
        <v>894</v>
      </c>
      <c r="Y101" s="79"/>
      <c r="Z101" s="79"/>
      <c r="AA101" s="85" t="s">
        <v>1095</v>
      </c>
      <c r="AB101" s="79"/>
      <c r="AC101" s="79" t="b">
        <v>0</v>
      </c>
      <c r="AD101" s="79">
        <v>0</v>
      </c>
      <c r="AE101" s="85" t="s">
        <v>1198</v>
      </c>
      <c r="AF101" s="79" t="b">
        <v>0</v>
      </c>
      <c r="AG101" s="79" t="s">
        <v>1201</v>
      </c>
      <c r="AH101" s="79"/>
      <c r="AI101" s="85" t="s">
        <v>1198</v>
      </c>
      <c r="AJ101" s="79" t="b">
        <v>0</v>
      </c>
      <c r="AK101" s="79">
        <v>1</v>
      </c>
      <c r="AL101" s="85" t="s">
        <v>1109</v>
      </c>
      <c r="AM101" s="79" t="s">
        <v>1204</v>
      </c>
      <c r="AN101" s="79" t="b">
        <v>0</v>
      </c>
      <c r="AO101" s="85" t="s">
        <v>1109</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8</v>
      </c>
      <c r="BK101" s="49">
        <v>100</v>
      </c>
      <c r="BL101" s="48">
        <v>8</v>
      </c>
    </row>
    <row r="102" spans="1:64" ht="15">
      <c r="A102" s="64" t="s">
        <v>264</v>
      </c>
      <c r="B102" s="64" t="s">
        <v>268</v>
      </c>
      <c r="C102" s="65"/>
      <c r="D102" s="66"/>
      <c r="E102" s="67"/>
      <c r="F102" s="68"/>
      <c r="G102" s="65"/>
      <c r="H102" s="69"/>
      <c r="I102" s="70"/>
      <c r="J102" s="70"/>
      <c r="K102" s="34" t="s">
        <v>65</v>
      </c>
      <c r="L102" s="77">
        <v>132</v>
      </c>
      <c r="M102" s="77"/>
      <c r="N102" s="72"/>
      <c r="O102" s="79" t="s">
        <v>300</v>
      </c>
      <c r="P102" s="81">
        <v>43515.361226851855</v>
      </c>
      <c r="Q102" s="79" t="s">
        <v>380</v>
      </c>
      <c r="R102" s="82" t="s">
        <v>509</v>
      </c>
      <c r="S102" s="79" t="s">
        <v>609</v>
      </c>
      <c r="T102" s="79" t="s">
        <v>667</v>
      </c>
      <c r="U102" s="79"/>
      <c r="V102" s="82" t="s">
        <v>790</v>
      </c>
      <c r="W102" s="81">
        <v>43515.361226851855</v>
      </c>
      <c r="X102" s="82" t="s">
        <v>895</v>
      </c>
      <c r="Y102" s="79"/>
      <c r="Z102" s="79"/>
      <c r="AA102" s="85" t="s">
        <v>1096</v>
      </c>
      <c r="AB102" s="79"/>
      <c r="AC102" s="79" t="b">
        <v>0</v>
      </c>
      <c r="AD102" s="79">
        <v>0</v>
      </c>
      <c r="AE102" s="85" t="s">
        <v>1198</v>
      </c>
      <c r="AF102" s="79" t="b">
        <v>0</v>
      </c>
      <c r="AG102" s="79" t="s">
        <v>1201</v>
      </c>
      <c r="AH102" s="79"/>
      <c r="AI102" s="85" t="s">
        <v>1198</v>
      </c>
      <c r="AJ102" s="79" t="b">
        <v>0</v>
      </c>
      <c r="AK102" s="79">
        <v>1</v>
      </c>
      <c r="AL102" s="85" t="s">
        <v>1126</v>
      </c>
      <c r="AM102" s="79" t="s">
        <v>1204</v>
      </c>
      <c r="AN102" s="79" t="b">
        <v>0</v>
      </c>
      <c r="AO102" s="85" t="s">
        <v>1126</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11</v>
      </c>
      <c r="BK102" s="49">
        <v>100</v>
      </c>
      <c r="BL102" s="48">
        <v>11</v>
      </c>
    </row>
    <row r="103" spans="1:64" ht="15">
      <c r="A103" s="64" t="s">
        <v>265</v>
      </c>
      <c r="B103" s="64" t="s">
        <v>265</v>
      </c>
      <c r="C103" s="65"/>
      <c r="D103" s="66"/>
      <c r="E103" s="67"/>
      <c r="F103" s="68"/>
      <c r="G103" s="65"/>
      <c r="H103" s="69"/>
      <c r="I103" s="70"/>
      <c r="J103" s="70"/>
      <c r="K103" s="34" t="s">
        <v>65</v>
      </c>
      <c r="L103" s="77">
        <v>133</v>
      </c>
      <c r="M103" s="77"/>
      <c r="N103" s="72"/>
      <c r="O103" s="79" t="s">
        <v>176</v>
      </c>
      <c r="P103" s="81">
        <v>43502.39030092592</v>
      </c>
      <c r="Q103" s="79" t="s">
        <v>381</v>
      </c>
      <c r="R103" s="79" t="s">
        <v>510</v>
      </c>
      <c r="S103" s="79" t="s">
        <v>615</v>
      </c>
      <c r="T103" s="79" t="s">
        <v>668</v>
      </c>
      <c r="U103" s="82" t="s">
        <v>722</v>
      </c>
      <c r="V103" s="82" t="s">
        <v>722</v>
      </c>
      <c r="W103" s="81">
        <v>43502.39030092592</v>
      </c>
      <c r="X103" s="82" t="s">
        <v>896</v>
      </c>
      <c r="Y103" s="79"/>
      <c r="Z103" s="79"/>
      <c r="AA103" s="85" t="s">
        <v>1097</v>
      </c>
      <c r="AB103" s="79"/>
      <c r="AC103" s="79" t="b">
        <v>0</v>
      </c>
      <c r="AD103" s="79">
        <v>0</v>
      </c>
      <c r="AE103" s="85" t="s">
        <v>1198</v>
      </c>
      <c r="AF103" s="79" t="b">
        <v>0</v>
      </c>
      <c r="AG103" s="79" t="s">
        <v>1200</v>
      </c>
      <c r="AH103" s="79"/>
      <c r="AI103" s="85" t="s">
        <v>1198</v>
      </c>
      <c r="AJ103" s="79" t="b">
        <v>0</v>
      </c>
      <c r="AK103" s="79">
        <v>0</v>
      </c>
      <c r="AL103" s="85" t="s">
        <v>1198</v>
      </c>
      <c r="AM103" s="79" t="s">
        <v>1213</v>
      </c>
      <c r="AN103" s="79" t="b">
        <v>0</v>
      </c>
      <c r="AO103" s="85" t="s">
        <v>1097</v>
      </c>
      <c r="AP103" s="79" t="s">
        <v>176</v>
      </c>
      <c r="AQ103" s="79">
        <v>0</v>
      </c>
      <c r="AR103" s="79">
        <v>0</v>
      </c>
      <c r="AS103" s="79"/>
      <c r="AT103" s="79"/>
      <c r="AU103" s="79"/>
      <c r="AV103" s="79"/>
      <c r="AW103" s="79"/>
      <c r="AX103" s="79"/>
      <c r="AY103" s="79"/>
      <c r="AZ103" s="79"/>
      <c r="BA103">
        <v>4</v>
      </c>
      <c r="BB103" s="78" t="str">
        <f>REPLACE(INDEX(GroupVertices[Group],MATCH(Edges24[[#This Row],[Vertex 1]],GroupVertices[Vertex],0)),1,1,"")</f>
        <v>5</v>
      </c>
      <c r="BC103" s="78" t="str">
        <f>REPLACE(INDEX(GroupVertices[Group],MATCH(Edges24[[#This Row],[Vertex 2]],GroupVertices[Vertex],0)),1,1,"")</f>
        <v>5</v>
      </c>
      <c r="BD103" s="48">
        <v>0</v>
      </c>
      <c r="BE103" s="49">
        <v>0</v>
      </c>
      <c r="BF103" s="48">
        <v>1</v>
      </c>
      <c r="BG103" s="49">
        <v>5.555555555555555</v>
      </c>
      <c r="BH103" s="48">
        <v>0</v>
      </c>
      <c r="BI103" s="49">
        <v>0</v>
      </c>
      <c r="BJ103" s="48">
        <v>17</v>
      </c>
      <c r="BK103" s="49">
        <v>94.44444444444444</v>
      </c>
      <c r="BL103" s="48">
        <v>18</v>
      </c>
    </row>
    <row r="104" spans="1:64" ht="15">
      <c r="A104" s="64" t="s">
        <v>265</v>
      </c>
      <c r="B104" s="64" t="s">
        <v>265</v>
      </c>
      <c r="C104" s="65"/>
      <c r="D104" s="66"/>
      <c r="E104" s="67"/>
      <c r="F104" s="68"/>
      <c r="G104" s="65"/>
      <c r="H104" s="69"/>
      <c r="I104" s="70"/>
      <c r="J104" s="70"/>
      <c r="K104" s="34" t="s">
        <v>65</v>
      </c>
      <c r="L104" s="77">
        <v>134</v>
      </c>
      <c r="M104" s="77"/>
      <c r="N104" s="72"/>
      <c r="O104" s="79" t="s">
        <v>176</v>
      </c>
      <c r="P104" s="81">
        <v>43508.717627314814</v>
      </c>
      <c r="Q104" s="79" t="s">
        <v>382</v>
      </c>
      <c r="R104" s="82" t="s">
        <v>488</v>
      </c>
      <c r="S104" s="79" t="s">
        <v>599</v>
      </c>
      <c r="T104" s="79" t="s">
        <v>669</v>
      </c>
      <c r="U104" s="82" t="s">
        <v>723</v>
      </c>
      <c r="V104" s="82" t="s">
        <v>723</v>
      </c>
      <c r="W104" s="81">
        <v>43508.717627314814</v>
      </c>
      <c r="X104" s="82" t="s">
        <v>897</v>
      </c>
      <c r="Y104" s="79"/>
      <c r="Z104" s="79"/>
      <c r="AA104" s="85" t="s">
        <v>1098</v>
      </c>
      <c r="AB104" s="79"/>
      <c r="AC104" s="79" t="b">
        <v>0</v>
      </c>
      <c r="AD104" s="79">
        <v>0</v>
      </c>
      <c r="AE104" s="85" t="s">
        <v>1198</v>
      </c>
      <c r="AF104" s="79" t="b">
        <v>0</v>
      </c>
      <c r="AG104" s="79" t="s">
        <v>1200</v>
      </c>
      <c r="AH104" s="79"/>
      <c r="AI104" s="85" t="s">
        <v>1198</v>
      </c>
      <c r="AJ104" s="79" t="b">
        <v>0</v>
      </c>
      <c r="AK104" s="79">
        <v>1</v>
      </c>
      <c r="AL104" s="85" t="s">
        <v>1198</v>
      </c>
      <c r="AM104" s="79" t="s">
        <v>1213</v>
      </c>
      <c r="AN104" s="79" t="b">
        <v>0</v>
      </c>
      <c r="AO104" s="85" t="s">
        <v>1098</v>
      </c>
      <c r="AP104" s="79" t="s">
        <v>176</v>
      </c>
      <c r="AQ104" s="79">
        <v>0</v>
      </c>
      <c r="AR104" s="79">
        <v>0</v>
      </c>
      <c r="AS104" s="79"/>
      <c r="AT104" s="79"/>
      <c r="AU104" s="79"/>
      <c r="AV104" s="79"/>
      <c r="AW104" s="79"/>
      <c r="AX104" s="79"/>
      <c r="AY104" s="79"/>
      <c r="AZ104" s="79"/>
      <c r="BA104">
        <v>4</v>
      </c>
      <c r="BB104" s="78" t="str">
        <f>REPLACE(INDEX(GroupVertices[Group],MATCH(Edges24[[#This Row],[Vertex 1]],GroupVertices[Vertex],0)),1,1,"")</f>
        <v>5</v>
      </c>
      <c r="BC104" s="78" t="str">
        <f>REPLACE(INDEX(GroupVertices[Group],MATCH(Edges24[[#This Row],[Vertex 2]],GroupVertices[Vertex],0)),1,1,"")</f>
        <v>5</v>
      </c>
      <c r="BD104" s="48">
        <v>0</v>
      </c>
      <c r="BE104" s="49">
        <v>0</v>
      </c>
      <c r="BF104" s="48">
        <v>0</v>
      </c>
      <c r="BG104" s="49">
        <v>0</v>
      </c>
      <c r="BH104" s="48">
        <v>0</v>
      </c>
      <c r="BI104" s="49">
        <v>0</v>
      </c>
      <c r="BJ104" s="48">
        <v>15</v>
      </c>
      <c r="BK104" s="49">
        <v>100</v>
      </c>
      <c r="BL104" s="48">
        <v>15</v>
      </c>
    </row>
    <row r="105" spans="1:64" ht="15">
      <c r="A105" s="64" t="s">
        <v>265</v>
      </c>
      <c r="B105" s="64" t="s">
        <v>265</v>
      </c>
      <c r="C105" s="65"/>
      <c r="D105" s="66"/>
      <c r="E105" s="67"/>
      <c r="F105" s="68"/>
      <c r="G105" s="65"/>
      <c r="H105" s="69"/>
      <c r="I105" s="70"/>
      <c r="J105" s="70"/>
      <c r="K105" s="34" t="s">
        <v>65</v>
      </c>
      <c r="L105" s="77">
        <v>135</v>
      </c>
      <c r="M105" s="77"/>
      <c r="N105" s="72"/>
      <c r="O105" s="79" t="s">
        <v>176</v>
      </c>
      <c r="P105" s="81">
        <v>43510.49122685185</v>
      </c>
      <c r="Q105" s="79" t="s">
        <v>383</v>
      </c>
      <c r="R105" s="82" t="s">
        <v>488</v>
      </c>
      <c r="S105" s="79" t="s">
        <v>599</v>
      </c>
      <c r="T105" s="79" t="s">
        <v>670</v>
      </c>
      <c r="U105" s="82" t="s">
        <v>724</v>
      </c>
      <c r="V105" s="82" t="s">
        <v>724</v>
      </c>
      <c r="W105" s="81">
        <v>43510.49122685185</v>
      </c>
      <c r="X105" s="82" t="s">
        <v>898</v>
      </c>
      <c r="Y105" s="79"/>
      <c r="Z105" s="79"/>
      <c r="AA105" s="85" t="s">
        <v>1099</v>
      </c>
      <c r="AB105" s="79"/>
      <c r="AC105" s="79" t="b">
        <v>0</v>
      </c>
      <c r="AD105" s="79">
        <v>0</v>
      </c>
      <c r="AE105" s="85" t="s">
        <v>1198</v>
      </c>
      <c r="AF105" s="79" t="b">
        <v>0</v>
      </c>
      <c r="AG105" s="79" t="s">
        <v>1200</v>
      </c>
      <c r="AH105" s="79"/>
      <c r="AI105" s="85" t="s">
        <v>1198</v>
      </c>
      <c r="AJ105" s="79" t="b">
        <v>0</v>
      </c>
      <c r="AK105" s="79">
        <v>1</v>
      </c>
      <c r="AL105" s="85" t="s">
        <v>1198</v>
      </c>
      <c r="AM105" s="79" t="s">
        <v>1213</v>
      </c>
      <c r="AN105" s="79" t="b">
        <v>0</v>
      </c>
      <c r="AO105" s="85" t="s">
        <v>1099</v>
      </c>
      <c r="AP105" s="79" t="s">
        <v>176</v>
      </c>
      <c r="AQ105" s="79">
        <v>0</v>
      </c>
      <c r="AR105" s="79">
        <v>0</v>
      </c>
      <c r="AS105" s="79"/>
      <c r="AT105" s="79"/>
      <c r="AU105" s="79"/>
      <c r="AV105" s="79"/>
      <c r="AW105" s="79"/>
      <c r="AX105" s="79"/>
      <c r="AY105" s="79"/>
      <c r="AZ105" s="79"/>
      <c r="BA105">
        <v>4</v>
      </c>
      <c r="BB105" s="78" t="str">
        <f>REPLACE(INDEX(GroupVertices[Group],MATCH(Edges24[[#This Row],[Vertex 1]],GroupVertices[Vertex],0)),1,1,"")</f>
        <v>5</v>
      </c>
      <c r="BC105" s="78" t="str">
        <f>REPLACE(INDEX(GroupVertices[Group],MATCH(Edges24[[#This Row],[Vertex 2]],GroupVertices[Vertex],0)),1,1,"")</f>
        <v>5</v>
      </c>
      <c r="BD105" s="48">
        <v>0</v>
      </c>
      <c r="BE105" s="49">
        <v>0</v>
      </c>
      <c r="BF105" s="48">
        <v>1</v>
      </c>
      <c r="BG105" s="49">
        <v>2.7777777777777777</v>
      </c>
      <c r="BH105" s="48">
        <v>0</v>
      </c>
      <c r="BI105" s="49">
        <v>0</v>
      </c>
      <c r="BJ105" s="48">
        <v>35</v>
      </c>
      <c r="BK105" s="49">
        <v>97.22222222222223</v>
      </c>
      <c r="BL105" s="48">
        <v>36</v>
      </c>
    </row>
    <row r="106" spans="1:64" ht="15">
      <c r="A106" s="64" t="s">
        <v>265</v>
      </c>
      <c r="B106" s="64" t="s">
        <v>265</v>
      </c>
      <c r="C106" s="65"/>
      <c r="D106" s="66"/>
      <c r="E106" s="67"/>
      <c r="F106" s="68"/>
      <c r="G106" s="65"/>
      <c r="H106" s="69"/>
      <c r="I106" s="70"/>
      <c r="J106" s="70"/>
      <c r="K106" s="34" t="s">
        <v>65</v>
      </c>
      <c r="L106" s="77">
        <v>136</v>
      </c>
      <c r="M106" s="77"/>
      <c r="N106" s="72"/>
      <c r="O106" s="79" t="s">
        <v>176</v>
      </c>
      <c r="P106" s="81">
        <v>43515.36488425926</v>
      </c>
      <c r="Q106" s="79" t="s">
        <v>384</v>
      </c>
      <c r="R106" s="82" t="s">
        <v>511</v>
      </c>
      <c r="S106" s="79" t="s">
        <v>599</v>
      </c>
      <c r="T106" s="79" t="s">
        <v>671</v>
      </c>
      <c r="U106" s="79"/>
      <c r="V106" s="82" t="s">
        <v>791</v>
      </c>
      <c r="W106" s="81">
        <v>43515.36488425926</v>
      </c>
      <c r="X106" s="82" t="s">
        <v>899</v>
      </c>
      <c r="Y106" s="79"/>
      <c r="Z106" s="79"/>
      <c r="AA106" s="85" t="s">
        <v>1100</v>
      </c>
      <c r="AB106" s="79"/>
      <c r="AC106" s="79" t="b">
        <v>0</v>
      </c>
      <c r="AD106" s="79">
        <v>1</v>
      </c>
      <c r="AE106" s="85" t="s">
        <v>1198</v>
      </c>
      <c r="AF106" s="79" t="b">
        <v>0</v>
      </c>
      <c r="AG106" s="79" t="s">
        <v>1200</v>
      </c>
      <c r="AH106" s="79"/>
      <c r="AI106" s="85" t="s">
        <v>1198</v>
      </c>
      <c r="AJ106" s="79" t="b">
        <v>0</v>
      </c>
      <c r="AK106" s="79">
        <v>0</v>
      </c>
      <c r="AL106" s="85" t="s">
        <v>1198</v>
      </c>
      <c r="AM106" s="79" t="s">
        <v>1213</v>
      </c>
      <c r="AN106" s="79" t="b">
        <v>0</v>
      </c>
      <c r="AO106" s="85" t="s">
        <v>1100</v>
      </c>
      <c r="AP106" s="79" t="s">
        <v>176</v>
      </c>
      <c r="AQ106" s="79">
        <v>0</v>
      </c>
      <c r="AR106" s="79">
        <v>0</v>
      </c>
      <c r="AS106" s="79"/>
      <c r="AT106" s="79"/>
      <c r="AU106" s="79"/>
      <c r="AV106" s="79"/>
      <c r="AW106" s="79"/>
      <c r="AX106" s="79"/>
      <c r="AY106" s="79"/>
      <c r="AZ106" s="79"/>
      <c r="BA106">
        <v>4</v>
      </c>
      <c r="BB106" s="78" t="str">
        <f>REPLACE(INDEX(GroupVertices[Group],MATCH(Edges24[[#This Row],[Vertex 1]],GroupVertices[Vertex],0)),1,1,"")</f>
        <v>5</v>
      </c>
      <c r="BC106" s="78" t="str">
        <f>REPLACE(INDEX(GroupVertices[Group],MATCH(Edges24[[#This Row],[Vertex 2]],GroupVertices[Vertex],0)),1,1,"")</f>
        <v>5</v>
      </c>
      <c r="BD106" s="48">
        <v>2</v>
      </c>
      <c r="BE106" s="49">
        <v>5</v>
      </c>
      <c r="BF106" s="48">
        <v>0</v>
      </c>
      <c r="BG106" s="49">
        <v>0</v>
      </c>
      <c r="BH106" s="48">
        <v>0</v>
      </c>
      <c r="BI106" s="49">
        <v>0</v>
      </c>
      <c r="BJ106" s="48">
        <v>38</v>
      </c>
      <c r="BK106" s="49">
        <v>95</v>
      </c>
      <c r="BL106" s="48">
        <v>40</v>
      </c>
    </row>
    <row r="107" spans="1:64" ht="15">
      <c r="A107" s="64" t="s">
        <v>266</v>
      </c>
      <c r="B107" s="64" t="s">
        <v>219</v>
      </c>
      <c r="C107" s="65"/>
      <c r="D107" s="66"/>
      <c r="E107" s="67"/>
      <c r="F107" s="68"/>
      <c r="G107" s="65"/>
      <c r="H107" s="69"/>
      <c r="I107" s="70"/>
      <c r="J107" s="70"/>
      <c r="K107" s="34" t="s">
        <v>66</v>
      </c>
      <c r="L107" s="77">
        <v>138</v>
      </c>
      <c r="M107" s="77"/>
      <c r="N107" s="72"/>
      <c r="O107" s="79" t="s">
        <v>300</v>
      </c>
      <c r="P107" s="81">
        <v>43503.41688657407</v>
      </c>
      <c r="Q107" s="79" t="s">
        <v>385</v>
      </c>
      <c r="R107" s="79"/>
      <c r="S107" s="79"/>
      <c r="T107" s="79" t="s">
        <v>672</v>
      </c>
      <c r="U107" s="79"/>
      <c r="V107" s="82" t="s">
        <v>792</v>
      </c>
      <c r="W107" s="81">
        <v>43503.41688657407</v>
      </c>
      <c r="X107" s="82" t="s">
        <v>900</v>
      </c>
      <c r="Y107" s="79"/>
      <c r="Z107" s="79"/>
      <c r="AA107" s="85" t="s">
        <v>1101</v>
      </c>
      <c r="AB107" s="79"/>
      <c r="AC107" s="79" t="b">
        <v>0</v>
      </c>
      <c r="AD107" s="79">
        <v>0</v>
      </c>
      <c r="AE107" s="85" t="s">
        <v>1198</v>
      </c>
      <c r="AF107" s="79" t="b">
        <v>0</v>
      </c>
      <c r="AG107" s="79" t="s">
        <v>1200</v>
      </c>
      <c r="AH107" s="79"/>
      <c r="AI107" s="85" t="s">
        <v>1198</v>
      </c>
      <c r="AJ107" s="79" t="b">
        <v>0</v>
      </c>
      <c r="AK107" s="79">
        <v>1</v>
      </c>
      <c r="AL107" s="85" t="s">
        <v>1004</v>
      </c>
      <c r="AM107" s="79" t="s">
        <v>1204</v>
      </c>
      <c r="AN107" s="79" t="b">
        <v>0</v>
      </c>
      <c r="AO107" s="85" t="s">
        <v>1004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11</v>
      </c>
      <c r="BC107" s="78" t="str">
        <f>REPLACE(INDEX(GroupVertices[Group],MATCH(Edges24[[#This Row],[Vertex 2]],GroupVertices[Vertex],0)),1,1,"")</f>
        <v>11</v>
      </c>
      <c r="BD107" s="48">
        <v>1</v>
      </c>
      <c r="BE107" s="49">
        <v>5.2631578947368425</v>
      </c>
      <c r="BF107" s="48">
        <v>0</v>
      </c>
      <c r="BG107" s="49">
        <v>0</v>
      </c>
      <c r="BH107" s="48">
        <v>0</v>
      </c>
      <c r="BI107" s="49">
        <v>0</v>
      </c>
      <c r="BJ107" s="48">
        <v>18</v>
      </c>
      <c r="BK107" s="49">
        <v>94.73684210526316</v>
      </c>
      <c r="BL107" s="48">
        <v>19</v>
      </c>
    </row>
    <row r="108" spans="1:64" ht="15">
      <c r="A108" s="64" t="s">
        <v>266</v>
      </c>
      <c r="B108" s="64" t="s">
        <v>266</v>
      </c>
      <c r="C108" s="65"/>
      <c r="D108" s="66"/>
      <c r="E108" s="67"/>
      <c r="F108" s="68"/>
      <c r="G108" s="65"/>
      <c r="H108" s="69"/>
      <c r="I108" s="70"/>
      <c r="J108" s="70"/>
      <c r="K108" s="34" t="s">
        <v>65</v>
      </c>
      <c r="L108" s="77">
        <v>139</v>
      </c>
      <c r="M108" s="77"/>
      <c r="N108" s="72"/>
      <c r="O108" s="79" t="s">
        <v>176</v>
      </c>
      <c r="P108" s="81">
        <v>43503.59652777778</v>
      </c>
      <c r="Q108" s="79" t="s">
        <v>386</v>
      </c>
      <c r="R108" s="82" t="s">
        <v>512</v>
      </c>
      <c r="S108" s="79" t="s">
        <v>616</v>
      </c>
      <c r="T108" s="79" t="s">
        <v>673</v>
      </c>
      <c r="U108" s="82" t="s">
        <v>725</v>
      </c>
      <c r="V108" s="82" t="s">
        <v>725</v>
      </c>
      <c r="W108" s="81">
        <v>43503.59652777778</v>
      </c>
      <c r="X108" s="82" t="s">
        <v>901</v>
      </c>
      <c r="Y108" s="79"/>
      <c r="Z108" s="79"/>
      <c r="AA108" s="85" t="s">
        <v>1102</v>
      </c>
      <c r="AB108" s="79"/>
      <c r="AC108" s="79" t="b">
        <v>0</v>
      </c>
      <c r="AD108" s="79">
        <v>2</v>
      </c>
      <c r="AE108" s="85" t="s">
        <v>1198</v>
      </c>
      <c r="AF108" s="79" t="b">
        <v>0</v>
      </c>
      <c r="AG108" s="79" t="s">
        <v>1200</v>
      </c>
      <c r="AH108" s="79"/>
      <c r="AI108" s="85" t="s">
        <v>1198</v>
      </c>
      <c r="AJ108" s="79" t="b">
        <v>0</v>
      </c>
      <c r="AK108" s="79">
        <v>0</v>
      </c>
      <c r="AL108" s="85" t="s">
        <v>1198</v>
      </c>
      <c r="AM108" s="79" t="s">
        <v>1216</v>
      </c>
      <c r="AN108" s="79" t="b">
        <v>0</v>
      </c>
      <c r="AO108" s="85" t="s">
        <v>1102</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11</v>
      </c>
      <c r="BC108" s="78" t="str">
        <f>REPLACE(INDEX(GroupVertices[Group],MATCH(Edges24[[#This Row],[Vertex 2]],GroupVertices[Vertex],0)),1,1,"")</f>
        <v>11</v>
      </c>
      <c r="BD108" s="48">
        <v>0</v>
      </c>
      <c r="BE108" s="49">
        <v>0</v>
      </c>
      <c r="BF108" s="48">
        <v>0</v>
      </c>
      <c r="BG108" s="49">
        <v>0</v>
      </c>
      <c r="BH108" s="48">
        <v>0</v>
      </c>
      <c r="BI108" s="49">
        <v>0</v>
      </c>
      <c r="BJ108" s="48">
        <v>17</v>
      </c>
      <c r="BK108" s="49">
        <v>100</v>
      </c>
      <c r="BL108" s="48">
        <v>17</v>
      </c>
    </row>
    <row r="109" spans="1:64" ht="15">
      <c r="A109" s="64" t="s">
        <v>266</v>
      </c>
      <c r="B109" s="64" t="s">
        <v>266</v>
      </c>
      <c r="C109" s="65"/>
      <c r="D109" s="66"/>
      <c r="E109" s="67"/>
      <c r="F109" s="68"/>
      <c r="G109" s="65"/>
      <c r="H109" s="69"/>
      <c r="I109" s="70"/>
      <c r="J109" s="70"/>
      <c r="K109" s="34" t="s">
        <v>65</v>
      </c>
      <c r="L109" s="77">
        <v>140</v>
      </c>
      <c r="M109" s="77"/>
      <c r="N109" s="72"/>
      <c r="O109" s="79" t="s">
        <v>176</v>
      </c>
      <c r="P109" s="81">
        <v>43515.66688657407</v>
      </c>
      <c r="Q109" s="79" t="s">
        <v>387</v>
      </c>
      <c r="R109" s="82" t="s">
        <v>513</v>
      </c>
      <c r="S109" s="79" t="s">
        <v>616</v>
      </c>
      <c r="T109" s="79" t="s">
        <v>674</v>
      </c>
      <c r="U109" s="82" t="s">
        <v>726</v>
      </c>
      <c r="V109" s="82" t="s">
        <v>726</v>
      </c>
      <c r="W109" s="81">
        <v>43515.66688657407</v>
      </c>
      <c r="X109" s="82" t="s">
        <v>902</v>
      </c>
      <c r="Y109" s="79"/>
      <c r="Z109" s="79"/>
      <c r="AA109" s="85" t="s">
        <v>1103</v>
      </c>
      <c r="AB109" s="79"/>
      <c r="AC109" s="79" t="b">
        <v>0</v>
      </c>
      <c r="AD109" s="79">
        <v>0</v>
      </c>
      <c r="AE109" s="85" t="s">
        <v>1198</v>
      </c>
      <c r="AF109" s="79" t="b">
        <v>0</v>
      </c>
      <c r="AG109" s="79" t="s">
        <v>1201</v>
      </c>
      <c r="AH109" s="79"/>
      <c r="AI109" s="85" t="s">
        <v>1198</v>
      </c>
      <c r="AJ109" s="79" t="b">
        <v>0</v>
      </c>
      <c r="AK109" s="79">
        <v>0</v>
      </c>
      <c r="AL109" s="85" t="s">
        <v>1198</v>
      </c>
      <c r="AM109" s="79" t="s">
        <v>1204</v>
      </c>
      <c r="AN109" s="79" t="b">
        <v>0</v>
      </c>
      <c r="AO109" s="85" t="s">
        <v>1103</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11</v>
      </c>
      <c r="BC109" s="78" t="str">
        <f>REPLACE(INDEX(GroupVertices[Group],MATCH(Edges24[[#This Row],[Vertex 2]],GroupVertices[Vertex],0)),1,1,"")</f>
        <v>11</v>
      </c>
      <c r="BD109" s="48">
        <v>0</v>
      </c>
      <c r="BE109" s="49">
        <v>0</v>
      </c>
      <c r="BF109" s="48">
        <v>0</v>
      </c>
      <c r="BG109" s="49">
        <v>0</v>
      </c>
      <c r="BH109" s="48">
        <v>0</v>
      </c>
      <c r="BI109" s="49">
        <v>0</v>
      </c>
      <c r="BJ109" s="48">
        <v>21</v>
      </c>
      <c r="BK109" s="49">
        <v>100</v>
      </c>
      <c r="BL109" s="48">
        <v>21</v>
      </c>
    </row>
    <row r="110" spans="1:64" ht="15">
      <c r="A110" s="64" t="s">
        <v>267</v>
      </c>
      <c r="B110" s="64" t="s">
        <v>269</v>
      </c>
      <c r="C110" s="65"/>
      <c r="D110" s="66"/>
      <c r="E110" s="67"/>
      <c r="F110" s="68"/>
      <c r="G110" s="65"/>
      <c r="H110" s="69"/>
      <c r="I110" s="70"/>
      <c r="J110" s="70"/>
      <c r="K110" s="34" t="s">
        <v>65</v>
      </c>
      <c r="L110" s="77">
        <v>141</v>
      </c>
      <c r="M110" s="77"/>
      <c r="N110" s="72"/>
      <c r="O110" s="79" t="s">
        <v>300</v>
      </c>
      <c r="P110" s="81">
        <v>43515.6721412037</v>
      </c>
      <c r="Q110" s="79" t="s">
        <v>364</v>
      </c>
      <c r="R110" s="82" t="s">
        <v>504</v>
      </c>
      <c r="S110" s="79" t="s">
        <v>608</v>
      </c>
      <c r="T110" s="79" t="s">
        <v>660</v>
      </c>
      <c r="U110" s="79"/>
      <c r="V110" s="82" t="s">
        <v>793</v>
      </c>
      <c r="W110" s="81">
        <v>43515.6721412037</v>
      </c>
      <c r="X110" s="82" t="s">
        <v>903</v>
      </c>
      <c r="Y110" s="79"/>
      <c r="Z110" s="79"/>
      <c r="AA110" s="85" t="s">
        <v>1104</v>
      </c>
      <c r="AB110" s="79"/>
      <c r="AC110" s="79" t="b">
        <v>0</v>
      </c>
      <c r="AD110" s="79">
        <v>0</v>
      </c>
      <c r="AE110" s="85" t="s">
        <v>1198</v>
      </c>
      <c r="AF110" s="79" t="b">
        <v>0</v>
      </c>
      <c r="AG110" s="79" t="s">
        <v>1200</v>
      </c>
      <c r="AH110" s="79"/>
      <c r="AI110" s="85" t="s">
        <v>1198</v>
      </c>
      <c r="AJ110" s="79" t="b">
        <v>0</v>
      </c>
      <c r="AK110" s="79">
        <v>2</v>
      </c>
      <c r="AL110" s="85" t="s">
        <v>1188</v>
      </c>
      <c r="AM110" s="79" t="s">
        <v>1203</v>
      </c>
      <c r="AN110" s="79" t="b">
        <v>0</v>
      </c>
      <c r="AO110" s="85" t="s">
        <v>1188</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3</v>
      </c>
      <c r="BC110" s="78" t="str">
        <f>REPLACE(INDEX(GroupVertices[Group],MATCH(Edges24[[#This Row],[Vertex 2]],GroupVertices[Vertex],0)),1,1,"")</f>
        <v>3</v>
      </c>
      <c r="BD110" s="48">
        <v>1</v>
      </c>
      <c r="BE110" s="49">
        <v>8.333333333333334</v>
      </c>
      <c r="BF110" s="48">
        <v>0</v>
      </c>
      <c r="BG110" s="49">
        <v>0</v>
      </c>
      <c r="BH110" s="48">
        <v>0</v>
      </c>
      <c r="BI110" s="49">
        <v>0</v>
      </c>
      <c r="BJ110" s="48">
        <v>11</v>
      </c>
      <c r="BK110" s="49">
        <v>91.66666666666667</v>
      </c>
      <c r="BL110" s="48">
        <v>12</v>
      </c>
    </row>
    <row r="111" spans="1:64" ht="15">
      <c r="A111" s="64" t="s">
        <v>268</v>
      </c>
      <c r="B111" s="64" t="s">
        <v>268</v>
      </c>
      <c r="C111" s="65"/>
      <c r="D111" s="66"/>
      <c r="E111" s="67"/>
      <c r="F111" s="68"/>
      <c r="G111" s="65"/>
      <c r="H111" s="69"/>
      <c r="I111" s="70"/>
      <c r="J111" s="70"/>
      <c r="K111" s="34" t="s">
        <v>65</v>
      </c>
      <c r="L111" s="77">
        <v>142</v>
      </c>
      <c r="M111" s="77"/>
      <c r="N111" s="72"/>
      <c r="O111" s="79" t="s">
        <v>176</v>
      </c>
      <c r="P111" s="81">
        <v>43501.25009259259</v>
      </c>
      <c r="Q111" s="79" t="s">
        <v>388</v>
      </c>
      <c r="R111" s="82" t="s">
        <v>484</v>
      </c>
      <c r="S111" s="79" t="s">
        <v>597</v>
      </c>
      <c r="T111" s="79" t="s">
        <v>675</v>
      </c>
      <c r="U111" s="82" t="s">
        <v>727</v>
      </c>
      <c r="V111" s="82" t="s">
        <v>727</v>
      </c>
      <c r="W111" s="81">
        <v>43501.25009259259</v>
      </c>
      <c r="X111" s="82" t="s">
        <v>904</v>
      </c>
      <c r="Y111" s="79"/>
      <c r="Z111" s="79"/>
      <c r="AA111" s="85" t="s">
        <v>1105</v>
      </c>
      <c r="AB111" s="79"/>
      <c r="AC111" s="79" t="b">
        <v>0</v>
      </c>
      <c r="AD111" s="79">
        <v>1</v>
      </c>
      <c r="AE111" s="85" t="s">
        <v>1198</v>
      </c>
      <c r="AF111" s="79" t="b">
        <v>0</v>
      </c>
      <c r="AG111" s="79" t="s">
        <v>1200</v>
      </c>
      <c r="AH111" s="79"/>
      <c r="AI111" s="85" t="s">
        <v>1198</v>
      </c>
      <c r="AJ111" s="79" t="b">
        <v>0</v>
      </c>
      <c r="AK111" s="79">
        <v>1</v>
      </c>
      <c r="AL111" s="85" t="s">
        <v>1198</v>
      </c>
      <c r="AM111" s="79" t="s">
        <v>1218</v>
      </c>
      <c r="AN111" s="79" t="b">
        <v>0</v>
      </c>
      <c r="AO111" s="85" t="s">
        <v>1105</v>
      </c>
      <c r="AP111" s="79" t="s">
        <v>1220</v>
      </c>
      <c r="AQ111" s="79">
        <v>0</v>
      </c>
      <c r="AR111" s="79">
        <v>0</v>
      </c>
      <c r="AS111" s="79"/>
      <c r="AT111" s="79"/>
      <c r="AU111" s="79"/>
      <c r="AV111" s="79"/>
      <c r="AW111" s="79"/>
      <c r="AX111" s="79"/>
      <c r="AY111" s="79"/>
      <c r="AZ111" s="79"/>
      <c r="BA111">
        <v>24</v>
      </c>
      <c r="BB111" s="78" t="str">
        <f>REPLACE(INDEX(GroupVertices[Group],MATCH(Edges24[[#This Row],[Vertex 1]],GroupVertices[Vertex],0)),1,1,"")</f>
        <v>1</v>
      </c>
      <c r="BC111" s="78" t="str">
        <f>REPLACE(INDEX(GroupVertices[Group],MATCH(Edges24[[#This Row],[Vertex 2]],GroupVertices[Vertex],0)),1,1,"")</f>
        <v>1</v>
      </c>
      <c r="BD111" s="48">
        <v>1</v>
      </c>
      <c r="BE111" s="49">
        <v>5.555555555555555</v>
      </c>
      <c r="BF111" s="48">
        <v>0</v>
      </c>
      <c r="BG111" s="49">
        <v>0</v>
      </c>
      <c r="BH111" s="48">
        <v>0</v>
      </c>
      <c r="BI111" s="49">
        <v>0</v>
      </c>
      <c r="BJ111" s="48">
        <v>17</v>
      </c>
      <c r="BK111" s="49">
        <v>94.44444444444444</v>
      </c>
      <c r="BL111" s="48">
        <v>18</v>
      </c>
    </row>
    <row r="112" spans="1:64" ht="15">
      <c r="A112" s="64" t="s">
        <v>268</v>
      </c>
      <c r="B112" s="64" t="s">
        <v>268</v>
      </c>
      <c r="C112" s="65"/>
      <c r="D112" s="66"/>
      <c r="E112" s="67"/>
      <c r="F112" s="68"/>
      <c r="G112" s="65"/>
      <c r="H112" s="69"/>
      <c r="I112" s="70"/>
      <c r="J112" s="70"/>
      <c r="K112" s="34" t="s">
        <v>65</v>
      </c>
      <c r="L112" s="77">
        <v>143</v>
      </c>
      <c r="M112" s="77"/>
      <c r="N112" s="72"/>
      <c r="O112" s="79" t="s">
        <v>176</v>
      </c>
      <c r="P112" s="81">
        <v>43501.70846064815</v>
      </c>
      <c r="Q112" s="79" t="s">
        <v>389</v>
      </c>
      <c r="R112" s="82" t="s">
        <v>482</v>
      </c>
      <c r="S112" s="79" t="s">
        <v>595</v>
      </c>
      <c r="T112" s="79" t="s">
        <v>676</v>
      </c>
      <c r="U112" s="82" t="s">
        <v>728</v>
      </c>
      <c r="V112" s="82" t="s">
        <v>728</v>
      </c>
      <c r="W112" s="81">
        <v>43501.70846064815</v>
      </c>
      <c r="X112" s="82" t="s">
        <v>905</v>
      </c>
      <c r="Y112" s="79"/>
      <c r="Z112" s="79"/>
      <c r="AA112" s="85" t="s">
        <v>1106</v>
      </c>
      <c r="AB112" s="79"/>
      <c r="AC112" s="79" t="b">
        <v>0</v>
      </c>
      <c r="AD112" s="79">
        <v>6</v>
      </c>
      <c r="AE112" s="85" t="s">
        <v>1198</v>
      </c>
      <c r="AF112" s="79" t="b">
        <v>0</v>
      </c>
      <c r="AG112" s="79" t="s">
        <v>1200</v>
      </c>
      <c r="AH112" s="79"/>
      <c r="AI112" s="85" t="s">
        <v>1198</v>
      </c>
      <c r="AJ112" s="79" t="b">
        <v>0</v>
      </c>
      <c r="AK112" s="79">
        <v>5</v>
      </c>
      <c r="AL112" s="85" t="s">
        <v>1198</v>
      </c>
      <c r="AM112" s="79" t="s">
        <v>1218</v>
      </c>
      <c r="AN112" s="79" t="b">
        <v>0</v>
      </c>
      <c r="AO112" s="85" t="s">
        <v>1106</v>
      </c>
      <c r="AP112" s="79" t="s">
        <v>1220</v>
      </c>
      <c r="AQ112" s="79">
        <v>0</v>
      </c>
      <c r="AR112" s="79">
        <v>0</v>
      </c>
      <c r="AS112" s="79"/>
      <c r="AT112" s="79"/>
      <c r="AU112" s="79"/>
      <c r="AV112" s="79"/>
      <c r="AW112" s="79"/>
      <c r="AX112" s="79"/>
      <c r="AY112" s="79"/>
      <c r="AZ112" s="79"/>
      <c r="BA112">
        <v>24</v>
      </c>
      <c r="BB112" s="78" t="str">
        <f>REPLACE(INDEX(GroupVertices[Group],MATCH(Edges24[[#This Row],[Vertex 1]],GroupVertices[Vertex],0)),1,1,"")</f>
        <v>1</v>
      </c>
      <c r="BC112" s="78" t="str">
        <f>REPLACE(INDEX(GroupVertices[Group],MATCH(Edges24[[#This Row],[Vertex 2]],GroupVertices[Vertex],0)),1,1,"")</f>
        <v>1</v>
      </c>
      <c r="BD112" s="48">
        <v>2</v>
      </c>
      <c r="BE112" s="49">
        <v>11.11111111111111</v>
      </c>
      <c r="BF112" s="48">
        <v>1</v>
      </c>
      <c r="BG112" s="49">
        <v>5.555555555555555</v>
      </c>
      <c r="BH112" s="48">
        <v>0</v>
      </c>
      <c r="BI112" s="49">
        <v>0</v>
      </c>
      <c r="BJ112" s="48">
        <v>15</v>
      </c>
      <c r="BK112" s="49">
        <v>83.33333333333333</v>
      </c>
      <c r="BL112" s="48">
        <v>18</v>
      </c>
    </row>
    <row r="113" spans="1:64" ht="15">
      <c r="A113" s="64" t="s">
        <v>268</v>
      </c>
      <c r="B113" s="64" t="s">
        <v>268</v>
      </c>
      <c r="C113" s="65"/>
      <c r="D113" s="66"/>
      <c r="E113" s="67"/>
      <c r="F113" s="68"/>
      <c r="G113" s="65"/>
      <c r="H113" s="69"/>
      <c r="I113" s="70"/>
      <c r="J113" s="70"/>
      <c r="K113" s="34" t="s">
        <v>65</v>
      </c>
      <c r="L113" s="77">
        <v>144</v>
      </c>
      <c r="M113" s="77"/>
      <c r="N113" s="72"/>
      <c r="O113" s="79" t="s">
        <v>176</v>
      </c>
      <c r="P113" s="81">
        <v>43495.61371527778</v>
      </c>
      <c r="Q113" s="79" t="s">
        <v>390</v>
      </c>
      <c r="R113" s="82" t="s">
        <v>514</v>
      </c>
      <c r="S113" s="79" t="s">
        <v>617</v>
      </c>
      <c r="T113" s="79" t="s">
        <v>677</v>
      </c>
      <c r="U113" s="82" t="s">
        <v>729</v>
      </c>
      <c r="V113" s="82" t="s">
        <v>729</v>
      </c>
      <c r="W113" s="81">
        <v>43495.61371527778</v>
      </c>
      <c r="X113" s="82" t="s">
        <v>906</v>
      </c>
      <c r="Y113" s="79"/>
      <c r="Z113" s="79"/>
      <c r="AA113" s="85" t="s">
        <v>1107</v>
      </c>
      <c r="AB113" s="79"/>
      <c r="AC113" s="79" t="b">
        <v>0</v>
      </c>
      <c r="AD113" s="79">
        <v>3</v>
      </c>
      <c r="AE113" s="85" t="s">
        <v>1198</v>
      </c>
      <c r="AF113" s="79" t="b">
        <v>0</v>
      </c>
      <c r="AG113" s="79" t="s">
        <v>1201</v>
      </c>
      <c r="AH113" s="79"/>
      <c r="AI113" s="85" t="s">
        <v>1198</v>
      </c>
      <c r="AJ113" s="79" t="b">
        <v>0</v>
      </c>
      <c r="AK113" s="79">
        <v>5</v>
      </c>
      <c r="AL113" s="85" t="s">
        <v>1198</v>
      </c>
      <c r="AM113" s="79" t="s">
        <v>1218</v>
      </c>
      <c r="AN113" s="79" t="b">
        <v>0</v>
      </c>
      <c r="AO113" s="85" t="s">
        <v>1107</v>
      </c>
      <c r="AP113" s="79" t="s">
        <v>1220</v>
      </c>
      <c r="AQ113" s="79">
        <v>0</v>
      </c>
      <c r="AR113" s="79">
        <v>0</v>
      </c>
      <c r="AS113" s="79"/>
      <c r="AT113" s="79"/>
      <c r="AU113" s="79"/>
      <c r="AV113" s="79"/>
      <c r="AW113" s="79"/>
      <c r="AX113" s="79"/>
      <c r="AY113" s="79"/>
      <c r="AZ113" s="79"/>
      <c r="BA113">
        <v>24</v>
      </c>
      <c r="BB113" s="78" t="str">
        <f>REPLACE(INDEX(GroupVertices[Group],MATCH(Edges24[[#This Row],[Vertex 1]],GroupVertices[Vertex],0)),1,1,"")</f>
        <v>1</v>
      </c>
      <c r="BC113" s="78" t="str">
        <f>REPLACE(INDEX(GroupVertices[Group],MATCH(Edges24[[#This Row],[Vertex 2]],GroupVertices[Vertex],0)),1,1,"")</f>
        <v>1</v>
      </c>
      <c r="BD113" s="48">
        <v>1</v>
      </c>
      <c r="BE113" s="49">
        <v>3.7037037037037037</v>
      </c>
      <c r="BF113" s="48">
        <v>1</v>
      </c>
      <c r="BG113" s="49">
        <v>3.7037037037037037</v>
      </c>
      <c r="BH113" s="48">
        <v>0</v>
      </c>
      <c r="BI113" s="49">
        <v>0</v>
      </c>
      <c r="BJ113" s="48">
        <v>25</v>
      </c>
      <c r="BK113" s="49">
        <v>92.5925925925926</v>
      </c>
      <c r="BL113" s="48">
        <v>27</v>
      </c>
    </row>
    <row r="114" spans="1:64" ht="15">
      <c r="A114" s="64" t="s">
        <v>268</v>
      </c>
      <c r="B114" s="64" t="s">
        <v>268</v>
      </c>
      <c r="C114" s="65"/>
      <c r="D114" s="66"/>
      <c r="E114" s="67"/>
      <c r="F114" s="68"/>
      <c r="G114" s="65"/>
      <c r="H114" s="69"/>
      <c r="I114" s="70"/>
      <c r="J114" s="70"/>
      <c r="K114" s="34" t="s">
        <v>65</v>
      </c>
      <c r="L114" s="77">
        <v>145</v>
      </c>
      <c r="M114" s="77"/>
      <c r="N114" s="72"/>
      <c r="O114" s="79" t="s">
        <v>176</v>
      </c>
      <c r="P114" s="81">
        <v>43493.250081018516</v>
      </c>
      <c r="Q114" s="79" t="s">
        <v>391</v>
      </c>
      <c r="R114" s="82" t="s">
        <v>515</v>
      </c>
      <c r="S114" s="79" t="s">
        <v>618</v>
      </c>
      <c r="T114" s="79" t="s">
        <v>678</v>
      </c>
      <c r="U114" s="82" t="s">
        <v>730</v>
      </c>
      <c r="V114" s="82" t="s">
        <v>730</v>
      </c>
      <c r="W114" s="81">
        <v>43493.250081018516</v>
      </c>
      <c r="X114" s="82" t="s">
        <v>907</v>
      </c>
      <c r="Y114" s="79"/>
      <c r="Z114" s="79"/>
      <c r="AA114" s="85" t="s">
        <v>1108</v>
      </c>
      <c r="AB114" s="79"/>
      <c r="AC114" s="79" t="b">
        <v>0</v>
      </c>
      <c r="AD114" s="79">
        <v>1</v>
      </c>
      <c r="AE114" s="85" t="s">
        <v>1198</v>
      </c>
      <c r="AF114" s="79" t="b">
        <v>0</v>
      </c>
      <c r="AG114" s="79" t="s">
        <v>1201</v>
      </c>
      <c r="AH114" s="79"/>
      <c r="AI114" s="85" t="s">
        <v>1198</v>
      </c>
      <c r="AJ114" s="79" t="b">
        <v>0</v>
      </c>
      <c r="AK114" s="79">
        <v>3</v>
      </c>
      <c r="AL114" s="85" t="s">
        <v>1198</v>
      </c>
      <c r="AM114" s="79" t="s">
        <v>1218</v>
      </c>
      <c r="AN114" s="79" t="b">
        <v>0</v>
      </c>
      <c r="AO114" s="85" t="s">
        <v>1108</v>
      </c>
      <c r="AP114" s="79" t="s">
        <v>1220</v>
      </c>
      <c r="AQ114" s="79">
        <v>0</v>
      </c>
      <c r="AR114" s="79">
        <v>0</v>
      </c>
      <c r="AS114" s="79"/>
      <c r="AT114" s="79"/>
      <c r="AU114" s="79"/>
      <c r="AV114" s="79"/>
      <c r="AW114" s="79"/>
      <c r="AX114" s="79"/>
      <c r="AY114" s="79"/>
      <c r="AZ114" s="79"/>
      <c r="BA114">
        <v>24</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30</v>
      </c>
      <c r="BK114" s="49">
        <v>100</v>
      </c>
      <c r="BL114" s="48">
        <v>30</v>
      </c>
    </row>
    <row r="115" spans="1:64" ht="15">
      <c r="A115" s="64" t="s">
        <v>268</v>
      </c>
      <c r="B115" s="64" t="s">
        <v>268</v>
      </c>
      <c r="C115" s="65"/>
      <c r="D115" s="66"/>
      <c r="E115" s="67"/>
      <c r="F115" s="68"/>
      <c r="G115" s="65"/>
      <c r="H115" s="69"/>
      <c r="I115" s="70"/>
      <c r="J115" s="70"/>
      <c r="K115" s="34" t="s">
        <v>65</v>
      </c>
      <c r="L115" s="77">
        <v>146</v>
      </c>
      <c r="M115" s="77"/>
      <c r="N115" s="72"/>
      <c r="O115" s="79" t="s">
        <v>176</v>
      </c>
      <c r="P115" s="81">
        <v>43502.25010416667</v>
      </c>
      <c r="Q115" s="79" t="s">
        <v>392</v>
      </c>
      <c r="R115" s="82" t="s">
        <v>508</v>
      </c>
      <c r="S115" s="79" t="s">
        <v>614</v>
      </c>
      <c r="T115" s="79" t="s">
        <v>667</v>
      </c>
      <c r="U115" s="82" t="s">
        <v>721</v>
      </c>
      <c r="V115" s="82" t="s">
        <v>721</v>
      </c>
      <c r="W115" s="81">
        <v>43502.25010416667</v>
      </c>
      <c r="X115" s="82" t="s">
        <v>908</v>
      </c>
      <c r="Y115" s="79"/>
      <c r="Z115" s="79"/>
      <c r="AA115" s="85" t="s">
        <v>1109</v>
      </c>
      <c r="AB115" s="79"/>
      <c r="AC115" s="79" t="b">
        <v>0</v>
      </c>
      <c r="AD115" s="79">
        <v>0</v>
      </c>
      <c r="AE115" s="85" t="s">
        <v>1198</v>
      </c>
      <c r="AF115" s="79" t="b">
        <v>0</v>
      </c>
      <c r="AG115" s="79" t="s">
        <v>1201</v>
      </c>
      <c r="AH115" s="79"/>
      <c r="AI115" s="85" t="s">
        <v>1198</v>
      </c>
      <c r="AJ115" s="79" t="b">
        <v>0</v>
      </c>
      <c r="AK115" s="79">
        <v>1</v>
      </c>
      <c r="AL115" s="85" t="s">
        <v>1198</v>
      </c>
      <c r="AM115" s="79" t="s">
        <v>1218</v>
      </c>
      <c r="AN115" s="79" t="b">
        <v>0</v>
      </c>
      <c r="AO115" s="85" t="s">
        <v>1109</v>
      </c>
      <c r="AP115" s="79" t="s">
        <v>176</v>
      </c>
      <c r="AQ115" s="79">
        <v>0</v>
      </c>
      <c r="AR115" s="79">
        <v>0</v>
      </c>
      <c r="AS115" s="79"/>
      <c r="AT115" s="79"/>
      <c r="AU115" s="79"/>
      <c r="AV115" s="79"/>
      <c r="AW115" s="79"/>
      <c r="AX115" s="79"/>
      <c r="AY115" s="79"/>
      <c r="AZ115" s="79"/>
      <c r="BA115">
        <v>24</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6</v>
      </c>
      <c r="BK115" s="49">
        <v>100</v>
      </c>
      <c r="BL115" s="48">
        <v>6</v>
      </c>
    </row>
    <row r="116" spans="1:64" ht="15">
      <c r="A116" s="64" t="s">
        <v>268</v>
      </c>
      <c r="B116" s="64" t="s">
        <v>268</v>
      </c>
      <c r="C116" s="65"/>
      <c r="D116" s="66"/>
      <c r="E116" s="67"/>
      <c r="F116" s="68"/>
      <c r="G116" s="65"/>
      <c r="H116" s="69"/>
      <c r="I116" s="70"/>
      <c r="J116" s="70"/>
      <c r="K116" s="34" t="s">
        <v>65</v>
      </c>
      <c r="L116" s="77">
        <v>147</v>
      </c>
      <c r="M116" s="77"/>
      <c r="N116" s="72"/>
      <c r="O116" s="79" t="s">
        <v>176</v>
      </c>
      <c r="P116" s="81">
        <v>43503.25009259259</v>
      </c>
      <c r="Q116" s="79" t="s">
        <v>393</v>
      </c>
      <c r="R116" s="82" t="s">
        <v>516</v>
      </c>
      <c r="S116" s="79" t="s">
        <v>618</v>
      </c>
      <c r="T116" s="79" t="s">
        <v>678</v>
      </c>
      <c r="U116" s="79"/>
      <c r="V116" s="82" t="s">
        <v>794</v>
      </c>
      <c r="W116" s="81">
        <v>43503.25009259259</v>
      </c>
      <c r="X116" s="82" t="s">
        <v>909</v>
      </c>
      <c r="Y116" s="79"/>
      <c r="Z116" s="79"/>
      <c r="AA116" s="85" t="s">
        <v>1110</v>
      </c>
      <c r="AB116" s="79"/>
      <c r="AC116" s="79" t="b">
        <v>0</v>
      </c>
      <c r="AD116" s="79">
        <v>4</v>
      </c>
      <c r="AE116" s="85" t="s">
        <v>1198</v>
      </c>
      <c r="AF116" s="79" t="b">
        <v>0</v>
      </c>
      <c r="AG116" s="79" t="s">
        <v>1201</v>
      </c>
      <c r="AH116" s="79"/>
      <c r="AI116" s="85" t="s">
        <v>1198</v>
      </c>
      <c r="AJ116" s="79" t="b">
        <v>0</v>
      </c>
      <c r="AK116" s="79">
        <v>1</v>
      </c>
      <c r="AL116" s="85" t="s">
        <v>1198</v>
      </c>
      <c r="AM116" s="79" t="s">
        <v>1218</v>
      </c>
      <c r="AN116" s="79" t="b">
        <v>0</v>
      </c>
      <c r="AO116" s="85" t="s">
        <v>1110</v>
      </c>
      <c r="AP116" s="79" t="s">
        <v>176</v>
      </c>
      <c r="AQ116" s="79">
        <v>0</v>
      </c>
      <c r="AR116" s="79">
        <v>0</v>
      </c>
      <c r="AS116" s="79"/>
      <c r="AT116" s="79"/>
      <c r="AU116" s="79"/>
      <c r="AV116" s="79"/>
      <c r="AW116" s="79"/>
      <c r="AX116" s="79"/>
      <c r="AY116" s="79"/>
      <c r="AZ116" s="79"/>
      <c r="BA116">
        <v>24</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35</v>
      </c>
      <c r="BK116" s="49">
        <v>100</v>
      </c>
      <c r="BL116" s="48">
        <v>35</v>
      </c>
    </row>
    <row r="117" spans="1:64" ht="15">
      <c r="A117" s="64" t="s">
        <v>268</v>
      </c>
      <c r="B117" s="64" t="s">
        <v>268</v>
      </c>
      <c r="C117" s="65"/>
      <c r="D117" s="66"/>
      <c r="E117" s="67"/>
      <c r="F117" s="68"/>
      <c r="G117" s="65"/>
      <c r="H117" s="69"/>
      <c r="I117" s="70"/>
      <c r="J117" s="70"/>
      <c r="K117" s="34" t="s">
        <v>65</v>
      </c>
      <c r="L117" s="77">
        <v>148</v>
      </c>
      <c r="M117" s="77"/>
      <c r="N117" s="72"/>
      <c r="O117" s="79" t="s">
        <v>176</v>
      </c>
      <c r="P117" s="81">
        <v>43503.7084375</v>
      </c>
      <c r="Q117" s="79" t="s">
        <v>394</v>
      </c>
      <c r="R117" s="82" t="s">
        <v>483</v>
      </c>
      <c r="S117" s="79" t="s">
        <v>596</v>
      </c>
      <c r="T117" s="79" t="s">
        <v>634</v>
      </c>
      <c r="U117" s="82" t="s">
        <v>731</v>
      </c>
      <c r="V117" s="82" t="s">
        <v>731</v>
      </c>
      <c r="W117" s="81">
        <v>43503.7084375</v>
      </c>
      <c r="X117" s="82" t="s">
        <v>910</v>
      </c>
      <c r="Y117" s="79"/>
      <c r="Z117" s="79"/>
      <c r="AA117" s="85" t="s">
        <v>1111</v>
      </c>
      <c r="AB117" s="79"/>
      <c r="AC117" s="79" t="b">
        <v>0</v>
      </c>
      <c r="AD117" s="79">
        <v>2</v>
      </c>
      <c r="AE117" s="85" t="s">
        <v>1198</v>
      </c>
      <c r="AF117" s="79" t="b">
        <v>0</v>
      </c>
      <c r="AG117" s="79" t="s">
        <v>1200</v>
      </c>
      <c r="AH117" s="79"/>
      <c r="AI117" s="85" t="s">
        <v>1198</v>
      </c>
      <c r="AJ117" s="79" t="b">
        <v>0</v>
      </c>
      <c r="AK117" s="79">
        <v>1</v>
      </c>
      <c r="AL117" s="85" t="s">
        <v>1198</v>
      </c>
      <c r="AM117" s="79" t="s">
        <v>1218</v>
      </c>
      <c r="AN117" s="79" t="b">
        <v>0</v>
      </c>
      <c r="AO117" s="85" t="s">
        <v>1111</v>
      </c>
      <c r="AP117" s="79" t="s">
        <v>176</v>
      </c>
      <c r="AQ117" s="79">
        <v>0</v>
      </c>
      <c r="AR117" s="79">
        <v>0</v>
      </c>
      <c r="AS117" s="79"/>
      <c r="AT117" s="79"/>
      <c r="AU117" s="79"/>
      <c r="AV117" s="79"/>
      <c r="AW117" s="79"/>
      <c r="AX117" s="79"/>
      <c r="AY117" s="79"/>
      <c r="AZ117" s="79"/>
      <c r="BA117">
        <v>24</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13</v>
      </c>
      <c r="BK117" s="49">
        <v>100</v>
      </c>
      <c r="BL117" s="48">
        <v>13</v>
      </c>
    </row>
    <row r="118" spans="1:64" ht="15">
      <c r="A118" s="64" t="s">
        <v>268</v>
      </c>
      <c r="B118" s="64" t="s">
        <v>268</v>
      </c>
      <c r="C118" s="65"/>
      <c r="D118" s="66"/>
      <c r="E118" s="67"/>
      <c r="F118" s="68"/>
      <c r="G118" s="65"/>
      <c r="H118" s="69"/>
      <c r="I118" s="70"/>
      <c r="J118" s="70"/>
      <c r="K118" s="34" t="s">
        <v>65</v>
      </c>
      <c r="L118" s="77">
        <v>149</v>
      </c>
      <c r="M118" s="77"/>
      <c r="N118" s="72"/>
      <c r="O118" s="79" t="s">
        <v>176</v>
      </c>
      <c r="P118" s="81">
        <v>43504.25009259259</v>
      </c>
      <c r="Q118" s="79" t="s">
        <v>395</v>
      </c>
      <c r="R118" s="82" t="s">
        <v>485</v>
      </c>
      <c r="S118" s="79" t="s">
        <v>596</v>
      </c>
      <c r="T118" s="79" t="s">
        <v>679</v>
      </c>
      <c r="U118" s="82" t="s">
        <v>732</v>
      </c>
      <c r="V118" s="82" t="s">
        <v>732</v>
      </c>
      <c r="W118" s="81">
        <v>43504.25009259259</v>
      </c>
      <c r="X118" s="82" t="s">
        <v>911</v>
      </c>
      <c r="Y118" s="79"/>
      <c r="Z118" s="79"/>
      <c r="AA118" s="85" t="s">
        <v>1112</v>
      </c>
      <c r="AB118" s="79"/>
      <c r="AC118" s="79" t="b">
        <v>0</v>
      </c>
      <c r="AD118" s="79">
        <v>2</v>
      </c>
      <c r="AE118" s="85" t="s">
        <v>1198</v>
      </c>
      <c r="AF118" s="79" t="b">
        <v>0</v>
      </c>
      <c r="AG118" s="79" t="s">
        <v>1200</v>
      </c>
      <c r="AH118" s="79"/>
      <c r="AI118" s="85" t="s">
        <v>1198</v>
      </c>
      <c r="AJ118" s="79" t="b">
        <v>0</v>
      </c>
      <c r="AK118" s="79">
        <v>0</v>
      </c>
      <c r="AL118" s="85" t="s">
        <v>1198</v>
      </c>
      <c r="AM118" s="79" t="s">
        <v>1218</v>
      </c>
      <c r="AN118" s="79" t="b">
        <v>0</v>
      </c>
      <c r="AO118" s="85" t="s">
        <v>1112</v>
      </c>
      <c r="AP118" s="79" t="s">
        <v>176</v>
      </c>
      <c r="AQ118" s="79">
        <v>0</v>
      </c>
      <c r="AR118" s="79">
        <v>0</v>
      </c>
      <c r="AS118" s="79"/>
      <c r="AT118" s="79"/>
      <c r="AU118" s="79"/>
      <c r="AV118" s="79"/>
      <c r="AW118" s="79"/>
      <c r="AX118" s="79"/>
      <c r="AY118" s="79"/>
      <c r="AZ118" s="79"/>
      <c r="BA118">
        <v>24</v>
      </c>
      <c r="BB118" s="78" t="str">
        <f>REPLACE(INDEX(GroupVertices[Group],MATCH(Edges24[[#This Row],[Vertex 1]],GroupVertices[Vertex],0)),1,1,"")</f>
        <v>1</v>
      </c>
      <c r="BC118" s="78" t="str">
        <f>REPLACE(INDEX(GroupVertices[Group],MATCH(Edges24[[#This Row],[Vertex 2]],GroupVertices[Vertex],0)),1,1,"")</f>
        <v>1</v>
      </c>
      <c r="BD118" s="48">
        <v>1</v>
      </c>
      <c r="BE118" s="49">
        <v>6.666666666666667</v>
      </c>
      <c r="BF118" s="48">
        <v>0</v>
      </c>
      <c r="BG118" s="49">
        <v>0</v>
      </c>
      <c r="BH118" s="48">
        <v>0</v>
      </c>
      <c r="BI118" s="49">
        <v>0</v>
      </c>
      <c r="BJ118" s="48">
        <v>14</v>
      </c>
      <c r="BK118" s="49">
        <v>93.33333333333333</v>
      </c>
      <c r="BL118" s="48">
        <v>15</v>
      </c>
    </row>
    <row r="119" spans="1:64" ht="15">
      <c r="A119" s="64" t="s">
        <v>268</v>
      </c>
      <c r="B119" s="64" t="s">
        <v>268</v>
      </c>
      <c r="C119" s="65"/>
      <c r="D119" s="66"/>
      <c r="E119" s="67"/>
      <c r="F119" s="68"/>
      <c r="G119" s="65"/>
      <c r="H119" s="69"/>
      <c r="I119" s="70"/>
      <c r="J119" s="70"/>
      <c r="K119" s="34" t="s">
        <v>65</v>
      </c>
      <c r="L119" s="77">
        <v>150</v>
      </c>
      <c r="M119" s="77"/>
      <c r="N119" s="72"/>
      <c r="O119" s="79" t="s">
        <v>176</v>
      </c>
      <c r="P119" s="81">
        <v>43504.7084375</v>
      </c>
      <c r="Q119" s="79" t="s">
        <v>396</v>
      </c>
      <c r="R119" s="82" t="s">
        <v>517</v>
      </c>
      <c r="S119" s="79" t="s">
        <v>619</v>
      </c>
      <c r="T119" s="79" t="s">
        <v>678</v>
      </c>
      <c r="U119" s="82" t="s">
        <v>733</v>
      </c>
      <c r="V119" s="82" t="s">
        <v>733</v>
      </c>
      <c r="W119" s="81">
        <v>43504.7084375</v>
      </c>
      <c r="X119" s="82" t="s">
        <v>912</v>
      </c>
      <c r="Y119" s="79"/>
      <c r="Z119" s="79"/>
      <c r="AA119" s="85" t="s">
        <v>1113</v>
      </c>
      <c r="AB119" s="79"/>
      <c r="AC119" s="79" t="b">
        <v>0</v>
      </c>
      <c r="AD119" s="79">
        <v>0</v>
      </c>
      <c r="AE119" s="85" t="s">
        <v>1198</v>
      </c>
      <c r="AF119" s="79" t="b">
        <v>0</v>
      </c>
      <c r="AG119" s="79" t="s">
        <v>1201</v>
      </c>
      <c r="AH119" s="79"/>
      <c r="AI119" s="85" t="s">
        <v>1198</v>
      </c>
      <c r="AJ119" s="79" t="b">
        <v>0</v>
      </c>
      <c r="AK119" s="79">
        <v>0</v>
      </c>
      <c r="AL119" s="85" t="s">
        <v>1198</v>
      </c>
      <c r="AM119" s="79" t="s">
        <v>1218</v>
      </c>
      <c r="AN119" s="79" t="b">
        <v>0</v>
      </c>
      <c r="AO119" s="85" t="s">
        <v>1113</v>
      </c>
      <c r="AP119" s="79" t="s">
        <v>176</v>
      </c>
      <c r="AQ119" s="79">
        <v>0</v>
      </c>
      <c r="AR119" s="79">
        <v>0</v>
      </c>
      <c r="AS119" s="79"/>
      <c r="AT119" s="79"/>
      <c r="AU119" s="79"/>
      <c r="AV119" s="79"/>
      <c r="AW119" s="79"/>
      <c r="AX119" s="79"/>
      <c r="AY119" s="79"/>
      <c r="AZ119" s="79"/>
      <c r="BA119">
        <v>24</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15</v>
      </c>
      <c r="BK119" s="49">
        <v>100</v>
      </c>
      <c r="BL119" s="48">
        <v>15</v>
      </c>
    </row>
    <row r="120" spans="1:64" ht="15">
      <c r="A120" s="64" t="s">
        <v>268</v>
      </c>
      <c r="B120" s="64" t="s">
        <v>268</v>
      </c>
      <c r="C120" s="65"/>
      <c r="D120" s="66"/>
      <c r="E120" s="67"/>
      <c r="F120" s="68"/>
      <c r="G120" s="65"/>
      <c r="H120" s="69"/>
      <c r="I120" s="70"/>
      <c r="J120" s="70"/>
      <c r="K120" s="34" t="s">
        <v>65</v>
      </c>
      <c r="L120" s="77">
        <v>151</v>
      </c>
      <c r="M120" s="77"/>
      <c r="N120" s="72"/>
      <c r="O120" s="79" t="s">
        <v>176</v>
      </c>
      <c r="P120" s="81">
        <v>43507.25010416667</v>
      </c>
      <c r="Q120" s="79" t="s">
        <v>397</v>
      </c>
      <c r="R120" s="82" t="s">
        <v>518</v>
      </c>
      <c r="S120" s="79" t="s">
        <v>620</v>
      </c>
      <c r="T120" s="79" t="s">
        <v>680</v>
      </c>
      <c r="U120" s="82" t="s">
        <v>734</v>
      </c>
      <c r="V120" s="82" t="s">
        <v>734</v>
      </c>
      <c r="W120" s="81">
        <v>43507.25010416667</v>
      </c>
      <c r="X120" s="82" t="s">
        <v>913</v>
      </c>
      <c r="Y120" s="79"/>
      <c r="Z120" s="79"/>
      <c r="AA120" s="85" t="s">
        <v>1114</v>
      </c>
      <c r="AB120" s="79"/>
      <c r="AC120" s="79" t="b">
        <v>0</v>
      </c>
      <c r="AD120" s="79">
        <v>2</v>
      </c>
      <c r="AE120" s="85" t="s">
        <v>1198</v>
      </c>
      <c r="AF120" s="79" t="b">
        <v>0</v>
      </c>
      <c r="AG120" s="79" t="s">
        <v>1200</v>
      </c>
      <c r="AH120" s="79"/>
      <c r="AI120" s="85" t="s">
        <v>1198</v>
      </c>
      <c r="AJ120" s="79" t="b">
        <v>0</v>
      </c>
      <c r="AK120" s="79">
        <v>0</v>
      </c>
      <c r="AL120" s="85" t="s">
        <v>1198</v>
      </c>
      <c r="AM120" s="79" t="s">
        <v>1218</v>
      </c>
      <c r="AN120" s="79" t="b">
        <v>0</v>
      </c>
      <c r="AO120" s="85" t="s">
        <v>1114</v>
      </c>
      <c r="AP120" s="79" t="s">
        <v>176</v>
      </c>
      <c r="AQ120" s="79">
        <v>0</v>
      </c>
      <c r="AR120" s="79">
        <v>0</v>
      </c>
      <c r="AS120" s="79"/>
      <c r="AT120" s="79"/>
      <c r="AU120" s="79"/>
      <c r="AV120" s="79"/>
      <c r="AW120" s="79"/>
      <c r="AX120" s="79"/>
      <c r="AY120" s="79"/>
      <c r="AZ120" s="79"/>
      <c r="BA120">
        <v>24</v>
      </c>
      <c r="BB120" s="78" t="str">
        <f>REPLACE(INDEX(GroupVertices[Group],MATCH(Edges24[[#This Row],[Vertex 1]],GroupVertices[Vertex],0)),1,1,"")</f>
        <v>1</v>
      </c>
      <c r="BC120" s="78" t="str">
        <f>REPLACE(INDEX(GroupVertices[Group],MATCH(Edges24[[#This Row],[Vertex 2]],GroupVertices[Vertex],0)),1,1,"")</f>
        <v>1</v>
      </c>
      <c r="BD120" s="48">
        <v>3</v>
      </c>
      <c r="BE120" s="49">
        <v>20</v>
      </c>
      <c r="BF120" s="48">
        <v>0</v>
      </c>
      <c r="BG120" s="49">
        <v>0</v>
      </c>
      <c r="BH120" s="48">
        <v>0</v>
      </c>
      <c r="BI120" s="49">
        <v>0</v>
      </c>
      <c r="BJ120" s="48">
        <v>12</v>
      </c>
      <c r="BK120" s="49">
        <v>80</v>
      </c>
      <c r="BL120" s="48">
        <v>15</v>
      </c>
    </row>
    <row r="121" spans="1:64" ht="15">
      <c r="A121" s="64" t="s">
        <v>268</v>
      </c>
      <c r="B121" s="64" t="s">
        <v>268</v>
      </c>
      <c r="C121" s="65"/>
      <c r="D121" s="66"/>
      <c r="E121" s="67"/>
      <c r="F121" s="68"/>
      <c r="G121" s="65"/>
      <c r="H121" s="69"/>
      <c r="I121" s="70"/>
      <c r="J121" s="70"/>
      <c r="K121" s="34" t="s">
        <v>65</v>
      </c>
      <c r="L121" s="77">
        <v>152</v>
      </c>
      <c r="M121" s="77"/>
      <c r="N121" s="72"/>
      <c r="O121" s="79" t="s">
        <v>176</v>
      </c>
      <c r="P121" s="81">
        <v>43507.708449074074</v>
      </c>
      <c r="Q121" s="79" t="s">
        <v>398</v>
      </c>
      <c r="R121" s="82" t="s">
        <v>519</v>
      </c>
      <c r="S121" s="79" t="s">
        <v>596</v>
      </c>
      <c r="T121" s="79" t="s">
        <v>681</v>
      </c>
      <c r="U121" s="82" t="s">
        <v>735</v>
      </c>
      <c r="V121" s="82" t="s">
        <v>735</v>
      </c>
      <c r="W121" s="81">
        <v>43507.708449074074</v>
      </c>
      <c r="X121" s="82" t="s">
        <v>914</v>
      </c>
      <c r="Y121" s="79"/>
      <c r="Z121" s="79"/>
      <c r="AA121" s="85" t="s">
        <v>1115</v>
      </c>
      <c r="AB121" s="79"/>
      <c r="AC121" s="79" t="b">
        <v>0</v>
      </c>
      <c r="AD121" s="79">
        <v>0</v>
      </c>
      <c r="AE121" s="85" t="s">
        <v>1198</v>
      </c>
      <c r="AF121" s="79" t="b">
        <v>0</v>
      </c>
      <c r="AG121" s="79" t="s">
        <v>1200</v>
      </c>
      <c r="AH121" s="79"/>
      <c r="AI121" s="85" t="s">
        <v>1198</v>
      </c>
      <c r="AJ121" s="79" t="b">
        <v>0</v>
      </c>
      <c r="AK121" s="79">
        <v>0</v>
      </c>
      <c r="AL121" s="85" t="s">
        <v>1198</v>
      </c>
      <c r="AM121" s="79" t="s">
        <v>1218</v>
      </c>
      <c r="AN121" s="79" t="b">
        <v>0</v>
      </c>
      <c r="AO121" s="85" t="s">
        <v>1115</v>
      </c>
      <c r="AP121" s="79" t="s">
        <v>176</v>
      </c>
      <c r="AQ121" s="79">
        <v>0</v>
      </c>
      <c r="AR121" s="79">
        <v>0</v>
      </c>
      <c r="AS121" s="79"/>
      <c r="AT121" s="79"/>
      <c r="AU121" s="79"/>
      <c r="AV121" s="79"/>
      <c r="AW121" s="79"/>
      <c r="AX121" s="79"/>
      <c r="AY121" s="79"/>
      <c r="AZ121" s="79"/>
      <c r="BA121">
        <v>24</v>
      </c>
      <c r="BB121" s="78" t="str">
        <f>REPLACE(INDEX(GroupVertices[Group],MATCH(Edges24[[#This Row],[Vertex 1]],GroupVertices[Vertex],0)),1,1,"")</f>
        <v>1</v>
      </c>
      <c r="BC121" s="78" t="str">
        <f>REPLACE(INDEX(GroupVertices[Group],MATCH(Edges24[[#This Row],[Vertex 2]],GroupVertices[Vertex],0)),1,1,"")</f>
        <v>1</v>
      </c>
      <c r="BD121" s="48">
        <v>3</v>
      </c>
      <c r="BE121" s="49">
        <v>14.285714285714286</v>
      </c>
      <c r="BF121" s="48">
        <v>0</v>
      </c>
      <c r="BG121" s="49">
        <v>0</v>
      </c>
      <c r="BH121" s="48">
        <v>0</v>
      </c>
      <c r="BI121" s="49">
        <v>0</v>
      </c>
      <c r="BJ121" s="48">
        <v>18</v>
      </c>
      <c r="BK121" s="49">
        <v>85.71428571428571</v>
      </c>
      <c r="BL121" s="48">
        <v>21</v>
      </c>
    </row>
    <row r="122" spans="1:64" ht="15">
      <c r="A122" s="64" t="s">
        <v>268</v>
      </c>
      <c r="B122" s="64" t="s">
        <v>268</v>
      </c>
      <c r="C122" s="65"/>
      <c r="D122" s="66"/>
      <c r="E122" s="67"/>
      <c r="F122" s="68"/>
      <c r="G122" s="65"/>
      <c r="H122" s="69"/>
      <c r="I122" s="70"/>
      <c r="J122" s="70"/>
      <c r="K122" s="34" t="s">
        <v>65</v>
      </c>
      <c r="L122" s="77">
        <v>153</v>
      </c>
      <c r="M122" s="77"/>
      <c r="N122" s="72"/>
      <c r="O122" s="79" t="s">
        <v>176</v>
      </c>
      <c r="P122" s="81">
        <v>43508.25011574074</v>
      </c>
      <c r="Q122" s="79" t="s">
        <v>399</v>
      </c>
      <c r="R122" s="82" t="s">
        <v>500</v>
      </c>
      <c r="S122" s="79" t="s">
        <v>609</v>
      </c>
      <c r="T122" s="79" t="s">
        <v>667</v>
      </c>
      <c r="U122" s="82" t="s">
        <v>736</v>
      </c>
      <c r="V122" s="82" t="s">
        <v>736</v>
      </c>
      <c r="W122" s="81">
        <v>43508.25011574074</v>
      </c>
      <c r="X122" s="82" t="s">
        <v>915</v>
      </c>
      <c r="Y122" s="79"/>
      <c r="Z122" s="79"/>
      <c r="AA122" s="85" t="s">
        <v>1116</v>
      </c>
      <c r="AB122" s="79"/>
      <c r="AC122" s="79" t="b">
        <v>0</v>
      </c>
      <c r="AD122" s="79">
        <v>0</v>
      </c>
      <c r="AE122" s="85" t="s">
        <v>1198</v>
      </c>
      <c r="AF122" s="79" t="b">
        <v>0</v>
      </c>
      <c r="AG122" s="79" t="s">
        <v>1201</v>
      </c>
      <c r="AH122" s="79"/>
      <c r="AI122" s="85" t="s">
        <v>1198</v>
      </c>
      <c r="AJ122" s="79" t="b">
        <v>0</v>
      </c>
      <c r="AK122" s="79">
        <v>1</v>
      </c>
      <c r="AL122" s="85" t="s">
        <v>1198</v>
      </c>
      <c r="AM122" s="79" t="s">
        <v>1218</v>
      </c>
      <c r="AN122" s="79" t="b">
        <v>0</v>
      </c>
      <c r="AO122" s="85" t="s">
        <v>1116</v>
      </c>
      <c r="AP122" s="79" t="s">
        <v>176</v>
      </c>
      <c r="AQ122" s="79">
        <v>0</v>
      </c>
      <c r="AR122" s="79">
        <v>0</v>
      </c>
      <c r="AS122" s="79"/>
      <c r="AT122" s="79"/>
      <c r="AU122" s="79"/>
      <c r="AV122" s="79"/>
      <c r="AW122" s="79"/>
      <c r="AX122" s="79"/>
      <c r="AY122" s="79"/>
      <c r="AZ122" s="79"/>
      <c r="BA122">
        <v>24</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16</v>
      </c>
      <c r="BK122" s="49">
        <v>100</v>
      </c>
      <c r="BL122" s="48">
        <v>16</v>
      </c>
    </row>
    <row r="123" spans="1:64" ht="15">
      <c r="A123" s="64" t="s">
        <v>268</v>
      </c>
      <c r="B123" s="64" t="s">
        <v>268</v>
      </c>
      <c r="C123" s="65"/>
      <c r="D123" s="66"/>
      <c r="E123" s="67"/>
      <c r="F123" s="68"/>
      <c r="G123" s="65"/>
      <c r="H123" s="69"/>
      <c r="I123" s="70"/>
      <c r="J123" s="70"/>
      <c r="K123" s="34" t="s">
        <v>65</v>
      </c>
      <c r="L123" s="77">
        <v>154</v>
      </c>
      <c r="M123" s="77"/>
      <c r="N123" s="72"/>
      <c r="O123" s="79" t="s">
        <v>176</v>
      </c>
      <c r="P123" s="81">
        <v>43508.70842592593</v>
      </c>
      <c r="Q123" s="79" t="s">
        <v>400</v>
      </c>
      <c r="R123" s="82" t="s">
        <v>520</v>
      </c>
      <c r="S123" s="79" t="s">
        <v>621</v>
      </c>
      <c r="T123" s="79" t="s">
        <v>682</v>
      </c>
      <c r="U123" s="79"/>
      <c r="V123" s="82" t="s">
        <v>794</v>
      </c>
      <c r="W123" s="81">
        <v>43508.70842592593</v>
      </c>
      <c r="X123" s="82" t="s">
        <v>916</v>
      </c>
      <c r="Y123" s="79"/>
      <c r="Z123" s="79"/>
      <c r="AA123" s="85" t="s">
        <v>1117</v>
      </c>
      <c r="AB123" s="79"/>
      <c r="AC123" s="79" t="b">
        <v>0</v>
      </c>
      <c r="AD123" s="79">
        <v>0</v>
      </c>
      <c r="AE123" s="85" t="s">
        <v>1198</v>
      </c>
      <c r="AF123" s="79" t="b">
        <v>0</v>
      </c>
      <c r="AG123" s="79" t="s">
        <v>1200</v>
      </c>
      <c r="AH123" s="79"/>
      <c r="AI123" s="85" t="s">
        <v>1198</v>
      </c>
      <c r="AJ123" s="79" t="b">
        <v>0</v>
      </c>
      <c r="AK123" s="79">
        <v>0</v>
      </c>
      <c r="AL123" s="85" t="s">
        <v>1198</v>
      </c>
      <c r="AM123" s="79" t="s">
        <v>1218</v>
      </c>
      <c r="AN123" s="79" t="b">
        <v>0</v>
      </c>
      <c r="AO123" s="85" t="s">
        <v>1117</v>
      </c>
      <c r="AP123" s="79" t="s">
        <v>176</v>
      </c>
      <c r="AQ123" s="79">
        <v>0</v>
      </c>
      <c r="AR123" s="79">
        <v>0</v>
      </c>
      <c r="AS123" s="79"/>
      <c r="AT123" s="79"/>
      <c r="AU123" s="79"/>
      <c r="AV123" s="79"/>
      <c r="AW123" s="79"/>
      <c r="AX123" s="79"/>
      <c r="AY123" s="79"/>
      <c r="AZ123" s="79"/>
      <c r="BA123">
        <v>24</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12</v>
      </c>
      <c r="BK123" s="49">
        <v>100</v>
      </c>
      <c r="BL123" s="48">
        <v>12</v>
      </c>
    </row>
    <row r="124" spans="1:64" ht="15">
      <c r="A124" s="64" t="s">
        <v>268</v>
      </c>
      <c r="B124" s="64" t="s">
        <v>268</v>
      </c>
      <c r="C124" s="65"/>
      <c r="D124" s="66"/>
      <c r="E124" s="67"/>
      <c r="F124" s="68"/>
      <c r="G124" s="65"/>
      <c r="H124" s="69"/>
      <c r="I124" s="70"/>
      <c r="J124" s="70"/>
      <c r="K124" s="34" t="s">
        <v>65</v>
      </c>
      <c r="L124" s="77">
        <v>155</v>
      </c>
      <c r="M124" s="77"/>
      <c r="N124" s="72"/>
      <c r="O124" s="79" t="s">
        <v>176</v>
      </c>
      <c r="P124" s="81">
        <v>43509.250081018516</v>
      </c>
      <c r="Q124" s="79" t="s">
        <v>401</v>
      </c>
      <c r="R124" s="82" t="s">
        <v>491</v>
      </c>
      <c r="S124" s="79" t="s">
        <v>596</v>
      </c>
      <c r="T124" s="79" t="s">
        <v>683</v>
      </c>
      <c r="U124" s="82" t="s">
        <v>737</v>
      </c>
      <c r="V124" s="82" t="s">
        <v>737</v>
      </c>
      <c r="W124" s="81">
        <v>43509.250081018516</v>
      </c>
      <c r="X124" s="82" t="s">
        <v>917</v>
      </c>
      <c r="Y124" s="79"/>
      <c r="Z124" s="79"/>
      <c r="AA124" s="85" t="s">
        <v>1118</v>
      </c>
      <c r="AB124" s="79"/>
      <c r="AC124" s="79" t="b">
        <v>0</v>
      </c>
      <c r="AD124" s="79">
        <v>4</v>
      </c>
      <c r="AE124" s="85" t="s">
        <v>1198</v>
      </c>
      <c r="AF124" s="79" t="b">
        <v>0</v>
      </c>
      <c r="AG124" s="79" t="s">
        <v>1200</v>
      </c>
      <c r="AH124" s="79"/>
      <c r="AI124" s="85" t="s">
        <v>1198</v>
      </c>
      <c r="AJ124" s="79" t="b">
        <v>0</v>
      </c>
      <c r="AK124" s="79">
        <v>1</v>
      </c>
      <c r="AL124" s="85" t="s">
        <v>1198</v>
      </c>
      <c r="AM124" s="79" t="s">
        <v>1218</v>
      </c>
      <c r="AN124" s="79" t="b">
        <v>0</v>
      </c>
      <c r="AO124" s="85" t="s">
        <v>1118</v>
      </c>
      <c r="AP124" s="79" t="s">
        <v>176</v>
      </c>
      <c r="AQ124" s="79">
        <v>0</v>
      </c>
      <c r="AR124" s="79">
        <v>0</v>
      </c>
      <c r="AS124" s="79"/>
      <c r="AT124" s="79"/>
      <c r="AU124" s="79"/>
      <c r="AV124" s="79"/>
      <c r="AW124" s="79"/>
      <c r="AX124" s="79"/>
      <c r="AY124" s="79"/>
      <c r="AZ124" s="79"/>
      <c r="BA124">
        <v>24</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17</v>
      </c>
      <c r="BK124" s="49">
        <v>100</v>
      </c>
      <c r="BL124" s="48">
        <v>17</v>
      </c>
    </row>
    <row r="125" spans="1:64" ht="15">
      <c r="A125" s="64" t="s">
        <v>268</v>
      </c>
      <c r="B125" s="64" t="s">
        <v>268</v>
      </c>
      <c r="C125" s="65"/>
      <c r="D125" s="66"/>
      <c r="E125" s="67"/>
      <c r="F125" s="68"/>
      <c r="G125" s="65"/>
      <c r="H125" s="69"/>
      <c r="I125" s="70"/>
      <c r="J125" s="70"/>
      <c r="K125" s="34" t="s">
        <v>65</v>
      </c>
      <c r="L125" s="77">
        <v>156</v>
      </c>
      <c r="M125" s="77"/>
      <c r="N125" s="72"/>
      <c r="O125" s="79" t="s">
        <v>176</v>
      </c>
      <c r="P125" s="81">
        <v>43509.708449074074</v>
      </c>
      <c r="Q125" s="79" t="s">
        <v>402</v>
      </c>
      <c r="R125" s="82" t="s">
        <v>521</v>
      </c>
      <c r="S125" s="79" t="s">
        <v>622</v>
      </c>
      <c r="T125" s="79" t="s">
        <v>684</v>
      </c>
      <c r="U125" s="82" t="s">
        <v>738</v>
      </c>
      <c r="V125" s="82" t="s">
        <v>738</v>
      </c>
      <c r="W125" s="81">
        <v>43509.708449074074</v>
      </c>
      <c r="X125" s="82" t="s">
        <v>918</v>
      </c>
      <c r="Y125" s="79"/>
      <c r="Z125" s="79"/>
      <c r="AA125" s="85" t="s">
        <v>1119</v>
      </c>
      <c r="AB125" s="79"/>
      <c r="AC125" s="79" t="b">
        <v>0</v>
      </c>
      <c r="AD125" s="79">
        <v>0</v>
      </c>
      <c r="AE125" s="85" t="s">
        <v>1198</v>
      </c>
      <c r="AF125" s="79" t="b">
        <v>0</v>
      </c>
      <c r="AG125" s="79" t="s">
        <v>1200</v>
      </c>
      <c r="AH125" s="79"/>
      <c r="AI125" s="85" t="s">
        <v>1198</v>
      </c>
      <c r="AJ125" s="79" t="b">
        <v>0</v>
      </c>
      <c r="AK125" s="79">
        <v>0</v>
      </c>
      <c r="AL125" s="85" t="s">
        <v>1198</v>
      </c>
      <c r="AM125" s="79" t="s">
        <v>1218</v>
      </c>
      <c r="AN125" s="79" t="b">
        <v>0</v>
      </c>
      <c r="AO125" s="85" t="s">
        <v>1119</v>
      </c>
      <c r="AP125" s="79" t="s">
        <v>176</v>
      </c>
      <c r="AQ125" s="79">
        <v>0</v>
      </c>
      <c r="AR125" s="79">
        <v>0</v>
      </c>
      <c r="AS125" s="79"/>
      <c r="AT125" s="79"/>
      <c r="AU125" s="79"/>
      <c r="AV125" s="79"/>
      <c r="AW125" s="79"/>
      <c r="AX125" s="79"/>
      <c r="AY125" s="79"/>
      <c r="AZ125" s="79"/>
      <c r="BA125">
        <v>24</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14</v>
      </c>
      <c r="BK125" s="49">
        <v>100</v>
      </c>
      <c r="BL125" s="48">
        <v>14</v>
      </c>
    </row>
    <row r="126" spans="1:64" ht="15">
      <c r="A126" s="64" t="s">
        <v>268</v>
      </c>
      <c r="B126" s="64" t="s">
        <v>268</v>
      </c>
      <c r="C126" s="65"/>
      <c r="D126" s="66"/>
      <c r="E126" s="67"/>
      <c r="F126" s="68"/>
      <c r="G126" s="65"/>
      <c r="H126" s="69"/>
      <c r="I126" s="70"/>
      <c r="J126" s="70"/>
      <c r="K126" s="34" t="s">
        <v>65</v>
      </c>
      <c r="L126" s="77">
        <v>157</v>
      </c>
      <c r="M126" s="77"/>
      <c r="N126" s="72"/>
      <c r="O126" s="79" t="s">
        <v>176</v>
      </c>
      <c r="P126" s="81">
        <v>43509.7925</v>
      </c>
      <c r="Q126" s="79" t="s">
        <v>403</v>
      </c>
      <c r="R126" s="82" t="s">
        <v>522</v>
      </c>
      <c r="S126" s="79" t="s">
        <v>623</v>
      </c>
      <c r="T126" s="79" t="s">
        <v>685</v>
      </c>
      <c r="U126" s="79"/>
      <c r="V126" s="82" t="s">
        <v>794</v>
      </c>
      <c r="W126" s="81">
        <v>43509.7925</v>
      </c>
      <c r="X126" s="82" t="s">
        <v>919</v>
      </c>
      <c r="Y126" s="79"/>
      <c r="Z126" s="79"/>
      <c r="AA126" s="85" t="s">
        <v>1120</v>
      </c>
      <c r="AB126" s="79"/>
      <c r="AC126" s="79" t="b">
        <v>0</v>
      </c>
      <c r="AD126" s="79">
        <v>0</v>
      </c>
      <c r="AE126" s="85" t="s">
        <v>1198</v>
      </c>
      <c r="AF126" s="79" t="b">
        <v>0</v>
      </c>
      <c r="AG126" s="79" t="s">
        <v>1201</v>
      </c>
      <c r="AH126" s="79"/>
      <c r="AI126" s="85" t="s">
        <v>1198</v>
      </c>
      <c r="AJ126" s="79" t="b">
        <v>0</v>
      </c>
      <c r="AK126" s="79">
        <v>0</v>
      </c>
      <c r="AL126" s="85" t="s">
        <v>1198</v>
      </c>
      <c r="AM126" s="79" t="s">
        <v>1218</v>
      </c>
      <c r="AN126" s="79" t="b">
        <v>0</v>
      </c>
      <c r="AO126" s="85" t="s">
        <v>1120</v>
      </c>
      <c r="AP126" s="79" t="s">
        <v>176</v>
      </c>
      <c r="AQ126" s="79">
        <v>0</v>
      </c>
      <c r="AR126" s="79">
        <v>0</v>
      </c>
      <c r="AS126" s="79"/>
      <c r="AT126" s="79"/>
      <c r="AU126" s="79"/>
      <c r="AV126" s="79"/>
      <c r="AW126" s="79"/>
      <c r="AX126" s="79"/>
      <c r="AY126" s="79"/>
      <c r="AZ126" s="79"/>
      <c r="BA126">
        <v>24</v>
      </c>
      <c r="BB126" s="78" t="str">
        <f>REPLACE(INDEX(GroupVertices[Group],MATCH(Edges24[[#This Row],[Vertex 1]],GroupVertices[Vertex],0)),1,1,"")</f>
        <v>1</v>
      </c>
      <c r="BC126" s="78" t="str">
        <f>REPLACE(INDEX(GroupVertices[Group],MATCH(Edges24[[#This Row],[Vertex 2]],GroupVertices[Vertex],0)),1,1,"")</f>
        <v>1</v>
      </c>
      <c r="BD126" s="48">
        <v>1</v>
      </c>
      <c r="BE126" s="49">
        <v>14.285714285714286</v>
      </c>
      <c r="BF126" s="48">
        <v>0</v>
      </c>
      <c r="BG126" s="49">
        <v>0</v>
      </c>
      <c r="BH126" s="48">
        <v>0</v>
      </c>
      <c r="BI126" s="49">
        <v>0</v>
      </c>
      <c r="BJ126" s="48">
        <v>6</v>
      </c>
      <c r="BK126" s="49">
        <v>85.71428571428571</v>
      </c>
      <c r="BL126" s="48">
        <v>7</v>
      </c>
    </row>
    <row r="127" spans="1:64" ht="15">
      <c r="A127" s="64" t="s">
        <v>268</v>
      </c>
      <c r="B127" s="64" t="s">
        <v>268</v>
      </c>
      <c r="C127" s="65"/>
      <c r="D127" s="66"/>
      <c r="E127" s="67"/>
      <c r="F127" s="68"/>
      <c r="G127" s="65"/>
      <c r="H127" s="69"/>
      <c r="I127" s="70"/>
      <c r="J127" s="70"/>
      <c r="K127" s="34" t="s">
        <v>65</v>
      </c>
      <c r="L127" s="77">
        <v>158</v>
      </c>
      <c r="M127" s="77"/>
      <c r="N127" s="72"/>
      <c r="O127" s="79" t="s">
        <v>176</v>
      </c>
      <c r="P127" s="81">
        <v>43510.25010416667</v>
      </c>
      <c r="Q127" s="79" t="s">
        <v>404</v>
      </c>
      <c r="R127" s="82" t="s">
        <v>498</v>
      </c>
      <c r="S127" s="79" t="s">
        <v>607</v>
      </c>
      <c r="T127" s="79" t="s">
        <v>686</v>
      </c>
      <c r="U127" s="82" t="s">
        <v>739</v>
      </c>
      <c r="V127" s="82" t="s">
        <v>739</v>
      </c>
      <c r="W127" s="81">
        <v>43510.25010416667</v>
      </c>
      <c r="X127" s="82" t="s">
        <v>920</v>
      </c>
      <c r="Y127" s="79"/>
      <c r="Z127" s="79"/>
      <c r="AA127" s="85" t="s">
        <v>1121</v>
      </c>
      <c r="AB127" s="79"/>
      <c r="AC127" s="79" t="b">
        <v>0</v>
      </c>
      <c r="AD127" s="79">
        <v>0</v>
      </c>
      <c r="AE127" s="85" t="s">
        <v>1198</v>
      </c>
      <c r="AF127" s="79" t="b">
        <v>0</v>
      </c>
      <c r="AG127" s="79" t="s">
        <v>1201</v>
      </c>
      <c r="AH127" s="79"/>
      <c r="AI127" s="85" t="s">
        <v>1198</v>
      </c>
      <c r="AJ127" s="79" t="b">
        <v>0</v>
      </c>
      <c r="AK127" s="79">
        <v>0</v>
      </c>
      <c r="AL127" s="85" t="s">
        <v>1198</v>
      </c>
      <c r="AM127" s="79" t="s">
        <v>1218</v>
      </c>
      <c r="AN127" s="79" t="b">
        <v>0</v>
      </c>
      <c r="AO127" s="85" t="s">
        <v>1121</v>
      </c>
      <c r="AP127" s="79" t="s">
        <v>176</v>
      </c>
      <c r="AQ127" s="79">
        <v>0</v>
      </c>
      <c r="AR127" s="79">
        <v>0</v>
      </c>
      <c r="AS127" s="79"/>
      <c r="AT127" s="79"/>
      <c r="AU127" s="79"/>
      <c r="AV127" s="79"/>
      <c r="AW127" s="79"/>
      <c r="AX127" s="79"/>
      <c r="AY127" s="79"/>
      <c r="AZ127" s="79"/>
      <c r="BA127">
        <v>24</v>
      </c>
      <c r="BB127" s="78" t="str">
        <f>REPLACE(INDEX(GroupVertices[Group],MATCH(Edges24[[#This Row],[Vertex 1]],GroupVertices[Vertex],0)),1,1,"")</f>
        <v>1</v>
      </c>
      <c r="BC127" s="78" t="str">
        <f>REPLACE(INDEX(GroupVertices[Group],MATCH(Edges24[[#This Row],[Vertex 2]],GroupVertices[Vertex],0)),1,1,"")</f>
        <v>1</v>
      </c>
      <c r="BD127" s="48">
        <v>2</v>
      </c>
      <c r="BE127" s="49">
        <v>10</v>
      </c>
      <c r="BF127" s="48">
        <v>0</v>
      </c>
      <c r="BG127" s="49">
        <v>0</v>
      </c>
      <c r="BH127" s="48">
        <v>0</v>
      </c>
      <c r="BI127" s="49">
        <v>0</v>
      </c>
      <c r="BJ127" s="48">
        <v>18</v>
      </c>
      <c r="BK127" s="49">
        <v>90</v>
      </c>
      <c r="BL127" s="48">
        <v>20</v>
      </c>
    </row>
    <row r="128" spans="1:64" ht="15">
      <c r="A128" s="64" t="s">
        <v>268</v>
      </c>
      <c r="B128" s="64" t="s">
        <v>268</v>
      </c>
      <c r="C128" s="65"/>
      <c r="D128" s="66"/>
      <c r="E128" s="67"/>
      <c r="F128" s="68"/>
      <c r="G128" s="65"/>
      <c r="H128" s="69"/>
      <c r="I128" s="70"/>
      <c r="J128" s="70"/>
      <c r="K128" s="34" t="s">
        <v>65</v>
      </c>
      <c r="L128" s="77">
        <v>159</v>
      </c>
      <c r="M128" s="77"/>
      <c r="N128" s="72"/>
      <c r="O128" s="79" t="s">
        <v>176</v>
      </c>
      <c r="P128" s="81">
        <v>43510.70916666667</v>
      </c>
      <c r="Q128" s="79" t="s">
        <v>405</v>
      </c>
      <c r="R128" s="82" t="s">
        <v>523</v>
      </c>
      <c r="S128" s="79" t="s">
        <v>618</v>
      </c>
      <c r="T128" s="79" t="s">
        <v>687</v>
      </c>
      <c r="U128" s="82" t="s">
        <v>740</v>
      </c>
      <c r="V128" s="82" t="s">
        <v>740</v>
      </c>
      <c r="W128" s="81">
        <v>43510.70916666667</v>
      </c>
      <c r="X128" s="82" t="s">
        <v>921</v>
      </c>
      <c r="Y128" s="79"/>
      <c r="Z128" s="79"/>
      <c r="AA128" s="85" t="s">
        <v>1122</v>
      </c>
      <c r="AB128" s="79"/>
      <c r="AC128" s="79" t="b">
        <v>0</v>
      </c>
      <c r="AD128" s="79">
        <v>0</v>
      </c>
      <c r="AE128" s="85" t="s">
        <v>1198</v>
      </c>
      <c r="AF128" s="79" t="b">
        <v>0</v>
      </c>
      <c r="AG128" s="79" t="s">
        <v>1201</v>
      </c>
      <c r="AH128" s="79"/>
      <c r="AI128" s="85" t="s">
        <v>1198</v>
      </c>
      <c r="AJ128" s="79" t="b">
        <v>0</v>
      </c>
      <c r="AK128" s="79">
        <v>0</v>
      </c>
      <c r="AL128" s="85" t="s">
        <v>1198</v>
      </c>
      <c r="AM128" s="79" t="s">
        <v>1218</v>
      </c>
      <c r="AN128" s="79" t="b">
        <v>0</v>
      </c>
      <c r="AO128" s="85" t="s">
        <v>1122</v>
      </c>
      <c r="AP128" s="79" t="s">
        <v>176</v>
      </c>
      <c r="AQ128" s="79">
        <v>0</v>
      </c>
      <c r="AR128" s="79">
        <v>0</v>
      </c>
      <c r="AS128" s="79"/>
      <c r="AT128" s="79"/>
      <c r="AU128" s="79"/>
      <c r="AV128" s="79"/>
      <c r="AW128" s="79"/>
      <c r="AX128" s="79"/>
      <c r="AY128" s="79"/>
      <c r="AZ128" s="79"/>
      <c r="BA128">
        <v>24</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22</v>
      </c>
      <c r="BK128" s="49">
        <v>100</v>
      </c>
      <c r="BL128" s="48">
        <v>22</v>
      </c>
    </row>
    <row r="129" spans="1:64" ht="15">
      <c r="A129" s="64" t="s">
        <v>268</v>
      </c>
      <c r="B129" s="64" t="s">
        <v>268</v>
      </c>
      <c r="C129" s="65"/>
      <c r="D129" s="66"/>
      <c r="E129" s="67"/>
      <c r="F129" s="68"/>
      <c r="G129" s="65"/>
      <c r="H129" s="69"/>
      <c r="I129" s="70"/>
      <c r="J129" s="70"/>
      <c r="K129" s="34" t="s">
        <v>65</v>
      </c>
      <c r="L129" s="77">
        <v>160</v>
      </c>
      <c r="M129" s="77"/>
      <c r="N129" s="72"/>
      <c r="O129" s="79" t="s">
        <v>176</v>
      </c>
      <c r="P129" s="81">
        <v>43511.78635416667</v>
      </c>
      <c r="Q129" s="79" t="s">
        <v>406</v>
      </c>
      <c r="R129" s="82" t="s">
        <v>524</v>
      </c>
      <c r="S129" s="79" t="s">
        <v>619</v>
      </c>
      <c r="T129" s="79" t="s">
        <v>678</v>
      </c>
      <c r="U129" s="82" t="s">
        <v>741</v>
      </c>
      <c r="V129" s="82" t="s">
        <v>741</v>
      </c>
      <c r="W129" s="81">
        <v>43511.78635416667</v>
      </c>
      <c r="X129" s="82" t="s">
        <v>922</v>
      </c>
      <c r="Y129" s="79"/>
      <c r="Z129" s="79"/>
      <c r="AA129" s="85" t="s">
        <v>1123</v>
      </c>
      <c r="AB129" s="79"/>
      <c r="AC129" s="79" t="b">
        <v>0</v>
      </c>
      <c r="AD129" s="79">
        <v>0</v>
      </c>
      <c r="AE129" s="85" t="s">
        <v>1198</v>
      </c>
      <c r="AF129" s="79" t="b">
        <v>0</v>
      </c>
      <c r="AG129" s="79" t="s">
        <v>1201</v>
      </c>
      <c r="AH129" s="79"/>
      <c r="AI129" s="85" t="s">
        <v>1198</v>
      </c>
      <c r="AJ129" s="79" t="b">
        <v>0</v>
      </c>
      <c r="AK129" s="79">
        <v>0</v>
      </c>
      <c r="AL129" s="85" t="s">
        <v>1198</v>
      </c>
      <c r="AM129" s="79" t="s">
        <v>1218</v>
      </c>
      <c r="AN129" s="79" t="b">
        <v>0</v>
      </c>
      <c r="AO129" s="85" t="s">
        <v>1123</v>
      </c>
      <c r="AP129" s="79" t="s">
        <v>176</v>
      </c>
      <c r="AQ129" s="79">
        <v>0</v>
      </c>
      <c r="AR129" s="79">
        <v>0</v>
      </c>
      <c r="AS129" s="79"/>
      <c r="AT129" s="79"/>
      <c r="AU129" s="79"/>
      <c r="AV129" s="79"/>
      <c r="AW129" s="79"/>
      <c r="AX129" s="79"/>
      <c r="AY129" s="79"/>
      <c r="AZ129" s="79"/>
      <c r="BA129">
        <v>24</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16</v>
      </c>
      <c r="BK129" s="49">
        <v>100</v>
      </c>
      <c r="BL129" s="48">
        <v>16</v>
      </c>
    </row>
    <row r="130" spans="1:64" ht="15">
      <c r="A130" s="64" t="s">
        <v>268</v>
      </c>
      <c r="B130" s="64" t="s">
        <v>268</v>
      </c>
      <c r="C130" s="65"/>
      <c r="D130" s="66"/>
      <c r="E130" s="67"/>
      <c r="F130" s="68"/>
      <c r="G130" s="65"/>
      <c r="H130" s="69"/>
      <c r="I130" s="70"/>
      <c r="J130" s="70"/>
      <c r="K130" s="34" t="s">
        <v>65</v>
      </c>
      <c r="L130" s="77">
        <v>161</v>
      </c>
      <c r="M130" s="77"/>
      <c r="N130" s="72"/>
      <c r="O130" s="79" t="s">
        <v>176</v>
      </c>
      <c r="P130" s="81">
        <v>43514.25010416667</v>
      </c>
      <c r="Q130" s="79" t="s">
        <v>407</v>
      </c>
      <c r="R130" s="82" t="s">
        <v>525</v>
      </c>
      <c r="S130" s="79" t="s">
        <v>619</v>
      </c>
      <c r="T130" s="79" t="s">
        <v>678</v>
      </c>
      <c r="U130" s="82" t="s">
        <v>742</v>
      </c>
      <c r="V130" s="82" t="s">
        <v>742</v>
      </c>
      <c r="W130" s="81">
        <v>43514.25010416667</v>
      </c>
      <c r="X130" s="82" t="s">
        <v>923</v>
      </c>
      <c r="Y130" s="79"/>
      <c r="Z130" s="79"/>
      <c r="AA130" s="85" t="s">
        <v>1124</v>
      </c>
      <c r="AB130" s="79"/>
      <c r="AC130" s="79" t="b">
        <v>0</v>
      </c>
      <c r="AD130" s="79">
        <v>3</v>
      </c>
      <c r="AE130" s="85" t="s">
        <v>1198</v>
      </c>
      <c r="AF130" s="79" t="b">
        <v>0</v>
      </c>
      <c r="AG130" s="79" t="s">
        <v>1201</v>
      </c>
      <c r="AH130" s="79"/>
      <c r="AI130" s="85" t="s">
        <v>1198</v>
      </c>
      <c r="AJ130" s="79" t="b">
        <v>0</v>
      </c>
      <c r="AK130" s="79">
        <v>0</v>
      </c>
      <c r="AL130" s="85" t="s">
        <v>1198</v>
      </c>
      <c r="AM130" s="79" t="s">
        <v>1218</v>
      </c>
      <c r="AN130" s="79" t="b">
        <v>0</v>
      </c>
      <c r="AO130" s="85" t="s">
        <v>1124</v>
      </c>
      <c r="AP130" s="79" t="s">
        <v>176</v>
      </c>
      <c r="AQ130" s="79">
        <v>0</v>
      </c>
      <c r="AR130" s="79">
        <v>0</v>
      </c>
      <c r="AS130" s="79"/>
      <c r="AT130" s="79"/>
      <c r="AU130" s="79"/>
      <c r="AV130" s="79"/>
      <c r="AW130" s="79"/>
      <c r="AX130" s="79"/>
      <c r="AY130" s="79"/>
      <c r="AZ130" s="79"/>
      <c r="BA130">
        <v>24</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15</v>
      </c>
      <c r="BK130" s="49">
        <v>100</v>
      </c>
      <c r="BL130" s="48">
        <v>15</v>
      </c>
    </row>
    <row r="131" spans="1:64" ht="15">
      <c r="A131" s="64" t="s">
        <v>268</v>
      </c>
      <c r="B131" s="64" t="s">
        <v>268</v>
      </c>
      <c r="C131" s="65"/>
      <c r="D131" s="66"/>
      <c r="E131" s="67"/>
      <c r="F131" s="68"/>
      <c r="G131" s="65"/>
      <c r="H131" s="69"/>
      <c r="I131" s="70"/>
      <c r="J131" s="70"/>
      <c r="K131" s="34" t="s">
        <v>65</v>
      </c>
      <c r="L131" s="77">
        <v>162</v>
      </c>
      <c r="M131" s="77"/>
      <c r="N131" s="72"/>
      <c r="O131" s="79" t="s">
        <v>176</v>
      </c>
      <c r="P131" s="81">
        <v>43514.7084375</v>
      </c>
      <c r="Q131" s="79" t="s">
        <v>408</v>
      </c>
      <c r="R131" s="82" t="s">
        <v>526</v>
      </c>
      <c r="S131" s="79" t="s">
        <v>624</v>
      </c>
      <c r="T131" s="79" t="s">
        <v>687</v>
      </c>
      <c r="U131" s="79"/>
      <c r="V131" s="82" t="s">
        <v>794</v>
      </c>
      <c r="W131" s="81">
        <v>43514.7084375</v>
      </c>
      <c r="X131" s="82" t="s">
        <v>924</v>
      </c>
      <c r="Y131" s="79"/>
      <c r="Z131" s="79"/>
      <c r="AA131" s="85" t="s">
        <v>1125</v>
      </c>
      <c r="AB131" s="79"/>
      <c r="AC131" s="79" t="b">
        <v>0</v>
      </c>
      <c r="AD131" s="79">
        <v>0</v>
      </c>
      <c r="AE131" s="85" t="s">
        <v>1198</v>
      </c>
      <c r="AF131" s="79" t="b">
        <v>0</v>
      </c>
      <c r="AG131" s="79" t="s">
        <v>1201</v>
      </c>
      <c r="AH131" s="79"/>
      <c r="AI131" s="85" t="s">
        <v>1198</v>
      </c>
      <c r="AJ131" s="79" t="b">
        <v>0</v>
      </c>
      <c r="AK131" s="79">
        <v>0</v>
      </c>
      <c r="AL131" s="85" t="s">
        <v>1198</v>
      </c>
      <c r="AM131" s="79" t="s">
        <v>1218</v>
      </c>
      <c r="AN131" s="79" t="b">
        <v>0</v>
      </c>
      <c r="AO131" s="85" t="s">
        <v>1125</v>
      </c>
      <c r="AP131" s="79" t="s">
        <v>176</v>
      </c>
      <c r="AQ131" s="79">
        <v>0</v>
      </c>
      <c r="AR131" s="79">
        <v>0</v>
      </c>
      <c r="AS131" s="79"/>
      <c r="AT131" s="79"/>
      <c r="AU131" s="79"/>
      <c r="AV131" s="79"/>
      <c r="AW131" s="79"/>
      <c r="AX131" s="79"/>
      <c r="AY131" s="79"/>
      <c r="AZ131" s="79"/>
      <c r="BA131">
        <v>24</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9</v>
      </c>
      <c r="BK131" s="49">
        <v>100</v>
      </c>
      <c r="BL131" s="48">
        <v>9</v>
      </c>
    </row>
    <row r="132" spans="1:64" ht="15">
      <c r="A132" s="64" t="s">
        <v>268</v>
      </c>
      <c r="B132" s="64" t="s">
        <v>268</v>
      </c>
      <c r="C132" s="65"/>
      <c r="D132" s="66"/>
      <c r="E132" s="67"/>
      <c r="F132" s="68"/>
      <c r="G132" s="65"/>
      <c r="H132" s="69"/>
      <c r="I132" s="70"/>
      <c r="J132" s="70"/>
      <c r="K132" s="34" t="s">
        <v>65</v>
      </c>
      <c r="L132" s="77">
        <v>163</v>
      </c>
      <c r="M132" s="77"/>
      <c r="N132" s="72"/>
      <c r="O132" s="79" t="s">
        <v>176</v>
      </c>
      <c r="P132" s="81">
        <v>43515.25010416667</v>
      </c>
      <c r="Q132" s="79" t="s">
        <v>409</v>
      </c>
      <c r="R132" s="82" t="s">
        <v>509</v>
      </c>
      <c r="S132" s="79" t="s">
        <v>609</v>
      </c>
      <c r="T132" s="79" t="s">
        <v>667</v>
      </c>
      <c r="U132" s="82" t="s">
        <v>743</v>
      </c>
      <c r="V132" s="82" t="s">
        <v>743</v>
      </c>
      <c r="W132" s="81">
        <v>43515.25010416667</v>
      </c>
      <c r="X132" s="82" t="s">
        <v>925</v>
      </c>
      <c r="Y132" s="79"/>
      <c r="Z132" s="79"/>
      <c r="AA132" s="85" t="s">
        <v>1126</v>
      </c>
      <c r="AB132" s="79"/>
      <c r="AC132" s="79" t="b">
        <v>0</v>
      </c>
      <c r="AD132" s="79">
        <v>0</v>
      </c>
      <c r="AE132" s="85" t="s">
        <v>1198</v>
      </c>
      <c r="AF132" s="79" t="b">
        <v>0</v>
      </c>
      <c r="AG132" s="79" t="s">
        <v>1201</v>
      </c>
      <c r="AH132" s="79"/>
      <c r="AI132" s="85" t="s">
        <v>1198</v>
      </c>
      <c r="AJ132" s="79" t="b">
        <v>0</v>
      </c>
      <c r="AK132" s="79">
        <v>1</v>
      </c>
      <c r="AL132" s="85" t="s">
        <v>1198</v>
      </c>
      <c r="AM132" s="79" t="s">
        <v>1218</v>
      </c>
      <c r="AN132" s="79" t="b">
        <v>0</v>
      </c>
      <c r="AO132" s="85" t="s">
        <v>1126</v>
      </c>
      <c r="AP132" s="79" t="s">
        <v>176</v>
      </c>
      <c r="AQ132" s="79">
        <v>0</v>
      </c>
      <c r="AR132" s="79">
        <v>0</v>
      </c>
      <c r="AS132" s="79"/>
      <c r="AT132" s="79"/>
      <c r="AU132" s="79"/>
      <c r="AV132" s="79"/>
      <c r="AW132" s="79"/>
      <c r="AX132" s="79"/>
      <c r="AY132" s="79"/>
      <c r="AZ132" s="79"/>
      <c r="BA132">
        <v>24</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9</v>
      </c>
      <c r="BK132" s="49">
        <v>100</v>
      </c>
      <c r="BL132" s="48">
        <v>9</v>
      </c>
    </row>
    <row r="133" spans="1:64" ht="15">
      <c r="A133" s="64" t="s">
        <v>268</v>
      </c>
      <c r="B133" s="64" t="s">
        <v>268</v>
      </c>
      <c r="C133" s="65"/>
      <c r="D133" s="66"/>
      <c r="E133" s="67"/>
      <c r="F133" s="68"/>
      <c r="G133" s="65"/>
      <c r="H133" s="69"/>
      <c r="I133" s="70"/>
      <c r="J133" s="70"/>
      <c r="K133" s="34" t="s">
        <v>65</v>
      </c>
      <c r="L133" s="77">
        <v>164</v>
      </c>
      <c r="M133" s="77"/>
      <c r="N133" s="72"/>
      <c r="O133" s="79" t="s">
        <v>176</v>
      </c>
      <c r="P133" s="81">
        <v>43515.500127314815</v>
      </c>
      <c r="Q133" s="79" t="s">
        <v>410</v>
      </c>
      <c r="R133" s="82" t="s">
        <v>527</v>
      </c>
      <c r="S133" s="79" t="s">
        <v>625</v>
      </c>
      <c r="T133" s="79" t="s">
        <v>688</v>
      </c>
      <c r="U133" s="82" t="s">
        <v>744</v>
      </c>
      <c r="V133" s="82" t="s">
        <v>744</v>
      </c>
      <c r="W133" s="81">
        <v>43515.500127314815</v>
      </c>
      <c r="X133" s="82" t="s">
        <v>926</v>
      </c>
      <c r="Y133" s="79"/>
      <c r="Z133" s="79"/>
      <c r="AA133" s="85" t="s">
        <v>1127</v>
      </c>
      <c r="AB133" s="79"/>
      <c r="AC133" s="79" t="b">
        <v>0</v>
      </c>
      <c r="AD133" s="79">
        <v>0</v>
      </c>
      <c r="AE133" s="85" t="s">
        <v>1198</v>
      </c>
      <c r="AF133" s="79" t="b">
        <v>0</v>
      </c>
      <c r="AG133" s="79" t="s">
        <v>1200</v>
      </c>
      <c r="AH133" s="79"/>
      <c r="AI133" s="85" t="s">
        <v>1198</v>
      </c>
      <c r="AJ133" s="79" t="b">
        <v>0</v>
      </c>
      <c r="AK133" s="79">
        <v>0</v>
      </c>
      <c r="AL133" s="85" t="s">
        <v>1198</v>
      </c>
      <c r="AM133" s="79" t="s">
        <v>1218</v>
      </c>
      <c r="AN133" s="79" t="b">
        <v>0</v>
      </c>
      <c r="AO133" s="85" t="s">
        <v>1127</v>
      </c>
      <c r="AP133" s="79" t="s">
        <v>176</v>
      </c>
      <c r="AQ133" s="79">
        <v>0</v>
      </c>
      <c r="AR133" s="79">
        <v>0</v>
      </c>
      <c r="AS133" s="79"/>
      <c r="AT133" s="79"/>
      <c r="AU133" s="79"/>
      <c r="AV133" s="79"/>
      <c r="AW133" s="79"/>
      <c r="AX133" s="79"/>
      <c r="AY133" s="79"/>
      <c r="AZ133" s="79"/>
      <c r="BA133">
        <v>24</v>
      </c>
      <c r="BB133" s="78" t="str">
        <f>REPLACE(INDEX(GroupVertices[Group],MATCH(Edges24[[#This Row],[Vertex 1]],GroupVertices[Vertex],0)),1,1,"")</f>
        <v>1</v>
      </c>
      <c r="BC133" s="78" t="str">
        <f>REPLACE(INDEX(GroupVertices[Group],MATCH(Edges24[[#This Row],[Vertex 2]],GroupVertices[Vertex],0)),1,1,"")</f>
        <v>1</v>
      </c>
      <c r="BD133" s="48">
        <v>1</v>
      </c>
      <c r="BE133" s="49">
        <v>6.25</v>
      </c>
      <c r="BF133" s="48">
        <v>0</v>
      </c>
      <c r="BG133" s="49">
        <v>0</v>
      </c>
      <c r="BH133" s="48">
        <v>0</v>
      </c>
      <c r="BI133" s="49">
        <v>0</v>
      </c>
      <c r="BJ133" s="48">
        <v>15</v>
      </c>
      <c r="BK133" s="49">
        <v>93.75</v>
      </c>
      <c r="BL133" s="48">
        <v>16</v>
      </c>
    </row>
    <row r="134" spans="1:64" ht="15">
      <c r="A134" s="64" t="s">
        <v>268</v>
      </c>
      <c r="B134" s="64" t="s">
        <v>268</v>
      </c>
      <c r="C134" s="65"/>
      <c r="D134" s="66"/>
      <c r="E134" s="67"/>
      <c r="F134" s="68"/>
      <c r="G134" s="65"/>
      <c r="H134" s="69"/>
      <c r="I134" s="70"/>
      <c r="J134" s="70"/>
      <c r="K134" s="34" t="s">
        <v>65</v>
      </c>
      <c r="L134" s="77">
        <v>165</v>
      </c>
      <c r="M134" s="77"/>
      <c r="N134" s="72"/>
      <c r="O134" s="79" t="s">
        <v>176</v>
      </c>
      <c r="P134" s="81">
        <v>43515.7084375</v>
      </c>
      <c r="Q134" s="79" t="s">
        <v>411</v>
      </c>
      <c r="R134" s="82" t="s">
        <v>528</v>
      </c>
      <c r="S134" s="79" t="s">
        <v>626</v>
      </c>
      <c r="T134" s="79" t="s">
        <v>678</v>
      </c>
      <c r="U134" s="82" t="s">
        <v>745</v>
      </c>
      <c r="V134" s="82" t="s">
        <v>745</v>
      </c>
      <c r="W134" s="81">
        <v>43515.7084375</v>
      </c>
      <c r="X134" s="82" t="s">
        <v>927</v>
      </c>
      <c r="Y134" s="79"/>
      <c r="Z134" s="79"/>
      <c r="AA134" s="85" t="s">
        <v>1128</v>
      </c>
      <c r="AB134" s="79"/>
      <c r="AC134" s="79" t="b">
        <v>0</v>
      </c>
      <c r="AD134" s="79">
        <v>0</v>
      </c>
      <c r="AE134" s="85" t="s">
        <v>1198</v>
      </c>
      <c r="AF134" s="79" t="b">
        <v>0</v>
      </c>
      <c r="AG134" s="79" t="s">
        <v>1200</v>
      </c>
      <c r="AH134" s="79"/>
      <c r="AI134" s="85" t="s">
        <v>1198</v>
      </c>
      <c r="AJ134" s="79" t="b">
        <v>0</v>
      </c>
      <c r="AK134" s="79">
        <v>0</v>
      </c>
      <c r="AL134" s="85" t="s">
        <v>1198</v>
      </c>
      <c r="AM134" s="79" t="s">
        <v>1218</v>
      </c>
      <c r="AN134" s="79" t="b">
        <v>0</v>
      </c>
      <c r="AO134" s="85" t="s">
        <v>1128</v>
      </c>
      <c r="AP134" s="79" t="s">
        <v>176</v>
      </c>
      <c r="AQ134" s="79">
        <v>0</v>
      </c>
      <c r="AR134" s="79">
        <v>0</v>
      </c>
      <c r="AS134" s="79"/>
      <c r="AT134" s="79"/>
      <c r="AU134" s="79"/>
      <c r="AV134" s="79"/>
      <c r="AW134" s="79"/>
      <c r="AX134" s="79"/>
      <c r="AY134" s="79"/>
      <c r="AZ134" s="79"/>
      <c r="BA134">
        <v>24</v>
      </c>
      <c r="BB134" s="78" t="str">
        <f>REPLACE(INDEX(GroupVertices[Group],MATCH(Edges24[[#This Row],[Vertex 1]],GroupVertices[Vertex],0)),1,1,"")</f>
        <v>1</v>
      </c>
      <c r="BC134" s="78" t="str">
        <f>REPLACE(INDEX(GroupVertices[Group],MATCH(Edges24[[#This Row],[Vertex 2]],GroupVertices[Vertex],0)),1,1,"")</f>
        <v>1</v>
      </c>
      <c r="BD134" s="48">
        <v>3</v>
      </c>
      <c r="BE134" s="49">
        <v>18.75</v>
      </c>
      <c r="BF134" s="48">
        <v>0</v>
      </c>
      <c r="BG134" s="49">
        <v>0</v>
      </c>
      <c r="BH134" s="48">
        <v>0</v>
      </c>
      <c r="BI134" s="49">
        <v>0</v>
      </c>
      <c r="BJ134" s="48">
        <v>13</v>
      </c>
      <c r="BK134" s="49">
        <v>81.25</v>
      </c>
      <c r="BL134" s="48">
        <v>16</v>
      </c>
    </row>
    <row r="135" spans="1:64" ht="15">
      <c r="A135" s="64" t="s">
        <v>269</v>
      </c>
      <c r="B135" s="64" t="s">
        <v>296</v>
      </c>
      <c r="C135" s="65"/>
      <c r="D135" s="66"/>
      <c r="E135" s="67"/>
      <c r="F135" s="68"/>
      <c r="G135" s="65"/>
      <c r="H135" s="69"/>
      <c r="I135" s="70"/>
      <c r="J135" s="70"/>
      <c r="K135" s="34" t="s">
        <v>65</v>
      </c>
      <c r="L135" s="77">
        <v>166</v>
      </c>
      <c r="M135" s="77"/>
      <c r="N135" s="72"/>
      <c r="O135" s="79" t="s">
        <v>300</v>
      </c>
      <c r="P135" s="81">
        <v>43503.384201388886</v>
      </c>
      <c r="Q135" s="79" t="s">
        <v>412</v>
      </c>
      <c r="R135" s="82" t="s">
        <v>529</v>
      </c>
      <c r="S135" s="79" t="s">
        <v>608</v>
      </c>
      <c r="T135" s="79" t="s">
        <v>637</v>
      </c>
      <c r="U135" s="79"/>
      <c r="V135" s="82" t="s">
        <v>795</v>
      </c>
      <c r="W135" s="81">
        <v>43503.384201388886</v>
      </c>
      <c r="X135" s="82" t="s">
        <v>928</v>
      </c>
      <c r="Y135" s="79"/>
      <c r="Z135" s="79"/>
      <c r="AA135" s="85" t="s">
        <v>1129</v>
      </c>
      <c r="AB135" s="79"/>
      <c r="AC135" s="79" t="b">
        <v>0</v>
      </c>
      <c r="AD135" s="79">
        <v>0</v>
      </c>
      <c r="AE135" s="85" t="s">
        <v>1198</v>
      </c>
      <c r="AF135" s="79" t="b">
        <v>0</v>
      </c>
      <c r="AG135" s="79" t="s">
        <v>1200</v>
      </c>
      <c r="AH135" s="79"/>
      <c r="AI135" s="85" t="s">
        <v>1198</v>
      </c>
      <c r="AJ135" s="79" t="b">
        <v>0</v>
      </c>
      <c r="AK135" s="79">
        <v>0</v>
      </c>
      <c r="AL135" s="85" t="s">
        <v>1198</v>
      </c>
      <c r="AM135" s="79" t="s">
        <v>1219</v>
      </c>
      <c r="AN135" s="79" t="b">
        <v>0</v>
      </c>
      <c r="AO135" s="85" t="s">
        <v>1129</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3</v>
      </c>
      <c r="BC135" s="78" t="str">
        <f>REPLACE(INDEX(GroupVertices[Group],MATCH(Edges24[[#This Row],[Vertex 2]],GroupVertices[Vertex],0)),1,1,"")</f>
        <v>3</v>
      </c>
      <c r="BD135" s="48">
        <v>0</v>
      </c>
      <c r="BE135" s="49">
        <v>0</v>
      </c>
      <c r="BF135" s="48">
        <v>0</v>
      </c>
      <c r="BG135" s="49">
        <v>0</v>
      </c>
      <c r="BH135" s="48">
        <v>0</v>
      </c>
      <c r="BI135" s="49">
        <v>0</v>
      </c>
      <c r="BJ135" s="48">
        <v>6</v>
      </c>
      <c r="BK135" s="49">
        <v>100</v>
      </c>
      <c r="BL135" s="48">
        <v>6</v>
      </c>
    </row>
    <row r="136" spans="1:64" ht="15">
      <c r="A136" s="64" t="s">
        <v>269</v>
      </c>
      <c r="B136" s="64" t="s">
        <v>297</v>
      </c>
      <c r="C136" s="65"/>
      <c r="D136" s="66"/>
      <c r="E136" s="67"/>
      <c r="F136" s="68"/>
      <c r="G136" s="65"/>
      <c r="H136" s="69"/>
      <c r="I136" s="70"/>
      <c r="J136" s="70"/>
      <c r="K136" s="34" t="s">
        <v>65</v>
      </c>
      <c r="L136" s="77">
        <v>167</v>
      </c>
      <c r="M136" s="77"/>
      <c r="N136" s="72"/>
      <c r="O136" s="79" t="s">
        <v>300</v>
      </c>
      <c r="P136" s="81">
        <v>43503.5883912037</v>
      </c>
      <c r="Q136" s="79" t="s">
        <v>413</v>
      </c>
      <c r="R136" s="82" t="s">
        <v>530</v>
      </c>
      <c r="S136" s="79" t="s">
        <v>608</v>
      </c>
      <c r="T136" s="79" t="s">
        <v>637</v>
      </c>
      <c r="U136" s="79"/>
      <c r="V136" s="82" t="s">
        <v>795</v>
      </c>
      <c r="W136" s="81">
        <v>43503.5883912037</v>
      </c>
      <c r="X136" s="82" t="s">
        <v>929</v>
      </c>
      <c r="Y136" s="79"/>
      <c r="Z136" s="79"/>
      <c r="AA136" s="85" t="s">
        <v>1130</v>
      </c>
      <c r="AB136" s="79"/>
      <c r="AC136" s="79" t="b">
        <v>0</v>
      </c>
      <c r="AD136" s="79">
        <v>0</v>
      </c>
      <c r="AE136" s="85" t="s">
        <v>1198</v>
      </c>
      <c r="AF136" s="79" t="b">
        <v>0</v>
      </c>
      <c r="AG136" s="79" t="s">
        <v>1200</v>
      </c>
      <c r="AH136" s="79"/>
      <c r="AI136" s="85" t="s">
        <v>1198</v>
      </c>
      <c r="AJ136" s="79" t="b">
        <v>0</v>
      </c>
      <c r="AK136" s="79">
        <v>0</v>
      </c>
      <c r="AL136" s="85" t="s">
        <v>1198</v>
      </c>
      <c r="AM136" s="79" t="s">
        <v>1219</v>
      </c>
      <c r="AN136" s="79" t="b">
        <v>0</v>
      </c>
      <c r="AO136" s="85" t="s">
        <v>1130</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3</v>
      </c>
      <c r="BC136" s="78" t="str">
        <f>REPLACE(INDEX(GroupVertices[Group],MATCH(Edges24[[#This Row],[Vertex 2]],GroupVertices[Vertex],0)),1,1,"")</f>
        <v>3</v>
      </c>
      <c r="BD136" s="48">
        <v>0</v>
      </c>
      <c r="BE136" s="49">
        <v>0</v>
      </c>
      <c r="BF136" s="48">
        <v>0</v>
      </c>
      <c r="BG136" s="49">
        <v>0</v>
      </c>
      <c r="BH136" s="48">
        <v>0</v>
      </c>
      <c r="BI136" s="49">
        <v>0</v>
      </c>
      <c r="BJ136" s="48">
        <v>6</v>
      </c>
      <c r="BK136" s="49">
        <v>100</v>
      </c>
      <c r="BL136" s="48">
        <v>6</v>
      </c>
    </row>
    <row r="137" spans="1:64" ht="15">
      <c r="A137" s="64" t="s">
        <v>269</v>
      </c>
      <c r="B137" s="64" t="s">
        <v>298</v>
      </c>
      <c r="C137" s="65"/>
      <c r="D137" s="66"/>
      <c r="E137" s="67"/>
      <c r="F137" s="68"/>
      <c r="G137" s="65"/>
      <c r="H137" s="69"/>
      <c r="I137" s="70"/>
      <c r="J137" s="70"/>
      <c r="K137" s="34" t="s">
        <v>65</v>
      </c>
      <c r="L137" s="77">
        <v>168</v>
      </c>
      <c r="M137" s="77"/>
      <c r="N137" s="72"/>
      <c r="O137" s="79" t="s">
        <v>300</v>
      </c>
      <c r="P137" s="81">
        <v>43506.67591435185</v>
      </c>
      <c r="Q137" s="79" t="s">
        <v>414</v>
      </c>
      <c r="R137" s="82" t="s">
        <v>531</v>
      </c>
      <c r="S137" s="79" t="s">
        <v>608</v>
      </c>
      <c r="T137" s="79" t="s">
        <v>689</v>
      </c>
      <c r="U137" s="79"/>
      <c r="V137" s="82" t="s">
        <v>795</v>
      </c>
      <c r="W137" s="81">
        <v>43506.67591435185</v>
      </c>
      <c r="X137" s="82" t="s">
        <v>930</v>
      </c>
      <c r="Y137" s="79"/>
      <c r="Z137" s="79"/>
      <c r="AA137" s="85" t="s">
        <v>1131</v>
      </c>
      <c r="AB137" s="79"/>
      <c r="AC137" s="79" t="b">
        <v>0</v>
      </c>
      <c r="AD137" s="79">
        <v>0</v>
      </c>
      <c r="AE137" s="85" t="s">
        <v>1198</v>
      </c>
      <c r="AF137" s="79" t="b">
        <v>0</v>
      </c>
      <c r="AG137" s="79" t="s">
        <v>1200</v>
      </c>
      <c r="AH137" s="79"/>
      <c r="AI137" s="85" t="s">
        <v>1198</v>
      </c>
      <c r="AJ137" s="79" t="b">
        <v>0</v>
      </c>
      <c r="AK137" s="79">
        <v>0</v>
      </c>
      <c r="AL137" s="85" t="s">
        <v>1198</v>
      </c>
      <c r="AM137" s="79" t="s">
        <v>1219</v>
      </c>
      <c r="AN137" s="79" t="b">
        <v>0</v>
      </c>
      <c r="AO137" s="85" t="s">
        <v>1131</v>
      </c>
      <c r="AP137" s="79" t="s">
        <v>176</v>
      </c>
      <c r="AQ137" s="79">
        <v>0</v>
      </c>
      <c r="AR137" s="79">
        <v>0</v>
      </c>
      <c r="AS137" s="79"/>
      <c r="AT137" s="79"/>
      <c r="AU137" s="79"/>
      <c r="AV137" s="79"/>
      <c r="AW137" s="79"/>
      <c r="AX137" s="79"/>
      <c r="AY137" s="79"/>
      <c r="AZ137" s="79"/>
      <c r="BA137">
        <v>2</v>
      </c>
      <c r="BB137" s="78" t="str">
        <f>REPLACE(INDEX(GroupVertices[Group],MATCH(Edges24[[#This Row],[Vertex 1]],GroupVertices[Vertex],0)),1,1,"")</f>
        <v>3</v>
      </c>
      <c r="BC137" s="78" t="str">
        <f>REPLACE(INDEX(GroupVertices[Group],MATCH(Edges24[[#This Row],[Vertex 2]],GroupVertices[Vertex],0)),1,1,"")</f>
        <v>3</v>
      </c>
      <c r="BD137" s="48">
        <v>1</v>
      </c>
      <c r="BE137" s="49">
        <v>9.090909090909092</v>
      </c>
      <c r="BF137" s="48">
        <v>0</v>
      </c>
      <c r="BG137" s="49">
        <v>0</v>
      </c>
      <c r="BH137" s="48">
        <v>0</v>
      </c>
      <c r="BI137" s="49">
        <v>0</v>
      </c>
      <c r="BJ137" s="48">
        <v>10</v>
      </c>
      <c r="BK137" s="49">
        <v>90.9090909090909</v>
      </c>
      <c r="BL137" s="48">
        <v>11</v>
      </c>
    </row>
    <row r="138" spans="1:64" ht="15">
      <c r="A138" s="64" t="s">
        <v>269</v>
      </c>
      <c r="B138" s="64" t="s">
        <v>298</v>
      </c>
      <c r="C138" s="65"/>
      <c r="D138" s="66"/>
      <c r="E138" s="67"/>
      <c r="F138" s="68"/>
      <c r="G138" s="65"/>
      <c r="H138" s="69"/>
      <c r="I138" s="70"/>
      <c r="J138" s="70"/>
      <c r="K138" s="34" t="s">
        <v>65</v>
      </c>
      <c r="L138" s="77">
        <v>169</v>
      </c>
      <c r="M138" s="77"/>
      <c r="N138" s="72"/>
      <c r="O138" s="79" t="s">
        <v>300</v>
      </c>
      <c r="P138" s="81">
        <v>43510.05097222222</v>
      </c>
      <c r="Q138" s="79" t="s">
        <v>415</v>
      </c>
      <c r="R138" s="82" t="s">
        <v>532</v>
      </c>
      <c r="S138" s="79" t="s">
        <v>608</v>
      </c>
      <c r="T138" s="79" t="s">
        <v>690</v>
      </c>
      <c r="U138" s="79"/>
      <c r="V138" s="82" t="s">
        <v>795</v>
      </c>
      <c r="W138" s="81">
        <v>43510.05097222222</v>
      </c>
      <c r="X138" s="82" t="s">
        <v>931</v>
      </c>
      <c r="Y138" s="79"/>
      <c r="Z138" s="79"/>
      <c r="AA138" s="85" t="s">
        <v>1132</v>
      </c>
      <c r="AB138" s="79"/>
      <c r="AC138" s="79" t="b">
        <v>0</v>
      </c>
      <c r="AD138" s="79">
        <v>0</v>
      </c>
      <c r="AE138" s="85" t="s">
        <v>1198</v>
      </c>
      <c r="AF138" s="79" t="b">
        <v>0</v>
      </c>
      <c r="AG138" s="79" t="s">
        <v>1200</v>
      </c>
      <c r="AH138" s="79"/>
      <c r="AI138" s="85" t="s">
        <v>1198</v>
      </c>
      <c r="AJ138" s="79" t="b">
        <v>0</v>
      </c>
      <c r="AK138" s="79">
        <v>0</v>
      </c>
      <c r="AL138" s="85" t="s">
        <v>1198</v>
      </c>
      <c r="AM138" s="79" t="s">
        <v>1219</v>
      </c>
      <c r="AN138" s="79" t="b">
        <v>0</v>
      </c>
      <c r="AO138" s="85" t="s">
        <v>1132</v>
      </c>
      <c r="AP138" s="79" t="s">
        <v>176</v>
      </c>
      <c r="AQ138" s="79">
        <v>0</v>
      </c>
      <c r="AR138" s="79">
        <v>0</v>
      </c>
      <c r="AS138" s="79"/>
      <c r="AT138" s="79"/>
      <c r="AU138" s="79"/>
      <c r="AV138" s="79"/>
      <c r="AW138" s="79"/>
      <c r="AX138" s="79"/>
      <c r="AY138" s="79"/>
      <c r="AZ138" s="79"/>
      <c r="BA138">
        <v>2</v>
      </c>
      <c r="BB138" s="78" t="str">
        <f>REPLACE(INDEX(GroupVertices[Group],MATCH(Edges24[[#This Row],[Vertex 1]],GroupVertices[Vertex],0)),1,1,"")</f>
        <v>3</v>
      </c>
      <c r="BC138" s="78" t="str">
        <f>REPLACE(INDEX(GroupVertices[Group],MATCH(Edges24[[#This Row],[Vertex 2]],GroupVertices[Vertex],0)),1,1,"")</f>
        <v>3</v>
      </c>
      <c r="BD138" s="48">
        <v>1</v>
      </c>
      <c r="BE138" s="49">
        <v>10</v>
      </c>
      <c r="BF138" s="48">
        <v>0</v>
      </c>
      <c r="BG138" s="49">
        <v>0</v>
      </c>
      <c r="BH138" s="48">
        <v>0</v>
      </c>
      <c r="BI138" s="49">
        <v>0</v>
      </c>
      <c r="BJ138" s="48">
        <v>9</v>
      </c>
      <c r="BK138" s="49">
        <v>90</v>
      </c>
      <c r="BL138" s="48">
        <v>10</v>
      </c>
    </row>
    <row r="139" spans="1:64" ht="15">
      <c r="A139" s="64" t="s">
        <v>269</v>
      </c>
      <c r="B139" s="64" t="s">
        <v>299</v>
      </c>
      <c r="C139" s="65"/>
      <c r="D139" s="66"/>
      <c r="E139" s="67"/>
      <c r="F139" s="68"/>
      <c r="G139" s="65"/>
      <c r="H139" s="69"/>
      <c r="I139" s="70"/>
      <c r="J139" s="70"/>
      <c r="K139" s="34" t="s">
        <v>65</v>
      </c>
      <c r="L139" s="77">
        <v>170</v>
      </c>
      <c r="M139" s="77"/>
      <c r="N139" s="72"/>
      <c r="O139" s="79" t="s">
        <v>300</v>
      </c>
      <c r="P139" s="81">
        <v>43502.050844907404</v>
      </c>
      <c r="Q139" s="79" t="s">
        <v>416</v>
      </c>
      <c r="R139" s="82" t="s">
        <v>533</v>
      </c>
      <c r="S139" s="79" t="s">
        <v>608</v>
      </c>
      <c r="T139" s="79" t="s">
        <v>690</v>
      </c>
      <c r="U139" s="79"/>
      <c r="V139" s="82" t="s">
        <v>795</v>
      </c>
      <c r="W139" s="81">
        <v>43502.050844907404</v>
      </c>
      <c r="X139" s="82" t="s">
        <v>932</v>
      </c>
      <c r="Y139" s="79"/>
      <c r="Z139" s="79"/>
      <c r="AA139" s="85" t="s">
        <v>1133</v>
      </c>
      <c r="AB139" s="79"/>
      <c r="AC139" s="79" t="b">
        <v>0</v>
      </c>
      <c r="AD139" s="79">
        <v>0</v>
      </c>
      <c r="AE139" s="85" t="s">
        <v>1198</v>
      </c>
      <c r="AF139" s="79" t="b">
        <v>0</v>
      </c>
      <c r="AG139" s="79" t="s">
        <v>1200</v>
      </c>
      <c r="AH139" s="79"/>
      <c r="AI139" s="85" t="s">
        <v>1198</v>
      </c>
      <c r="AJ139" s="79" t="b">
        <v>0</v>
      </c>
      <c r="AK139" s="79">
        <v>0</v>
      </c>
      <c r="AL139" s="85" t="s">
        <v>1198</v>
      </c>
      <c r="AM139" s="79" t="s">
        <v>1219</v>
      </c>
      <c r="AN139" s="79" t="b">
        <v>0</v>
      </c>
      <c r="AO139" s="85" t="s">
        <v>1133</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3</v>
      </c>
      <c r="BC139" s="78" t="str">
        <f>REPLACE(INDEX(GroupVertices[Group],MATCH(Edges24[[#This Row],[Vertex 2]],GroupVertices[Vertex],0)),1,1,"")</f>
        <v>3</v>
      </c>
      <c r="BD139" s="48">
        <v>1</v>
      </c>
      <c r="BE139" s="49">
        <v>14.285714285714286</v>
      </c>
      <c r="BF139" s="48">
        <v>0</v>
      </c>
      <c r="BG139" s="49">
        <v>0</v>
      </c>
      <c r="BH139" s="48">
        <v>0</v>
      </c>
      <c r="BI139" s="49">
        <v>0</v>
      </c>
      <c r="BJ139" s="48">
        <v>6</v>
      </c>
      <c r="BK139" s="49">
        <v>85.71428571428571</v>
      </c>
      <c r="BL139" s="48">
        <v>7</v>
      </c>
    </row>
    <row r="140" spans="1:64" ht="15">
      <c r="A140" s="64" t="s">
        <v>269</v>
      </c>
      <c r="B140" s="64" t="s">
        <v>299</v>
      </c>
      <c r="C140" s="65"/>
      <c r="D140" s="66"/>
      <c r="E140" s="67"/>
      <c r="F140" s="68"/>
      <c r="G140" s="65"/>
      <c r="H140" s="69"/>
      <c r="I140" s="70"/>
      <c r="J140" s="70"/>
      <c r="K140" s="34" t="s">
        <v>65</v>
      </c>
      <c r="L140" s="77">
        <v>171</v>
      </c>
      <c r="M140" s="77"/>
      <c r="N140" s="72"/>
      <c r="O140" s="79" t="s">
        <v>300</v>
      </c>
      <c r="P140" s="81">
        <v>43514.29688657408</v>
      </c>
      <c r="Q140" s="79" t="s">
        <v>417</v>
      </c>
      <c r="R140" s="82" t="s">
        <v>534</v>
      </c>
      <c r="S140" s="79" t="s">
        <v>608</v>
      </c>
      <c r="T140" s="79" t="s">
        <v>637</v>
      </c>
      <c r="U140" s="79"/>
      <c r="V140" s="82" t="s">
        <v>795</v>
      </c>
      <c r="W140" s="81">
        <v>43514.29688657408</v>
      </c>
      <c r="X140" s="82" t="s">
        <v>933</v>
      </c>
      <c r="Y140" s="79"/>
      <c r="Z140" s="79"/>
      <c r="AA140" s="85" t="s">
        <v>1134</v>
      </c>
      <c r="AB140" s="79"/>
      <c r="AC140" s="79" t="b">
        <v>0</v>
      </c>
      <c r="AD140" s="79">
        <v>0</v>
      </c>
      <c r="AE140" s="85" t="s">
        <v>1198</v>
      </c>
      <c r="AF140" s="79" t="b">
        <v>0</v>
      </c>
      <c r="AG140" s="79" t="s">
        <v>1200</v>
      </c>
      <c r="AH140" s="79"/>
      <c r="AI140" s="85" t="s">
        <v>1198</v>
      </c>
      <c r="AJ140" s="79" t="b">
        <v>0</v>
      </c>
      <c r="AK140" s="79">
        <v>0</v>
      </c>
      <c r="AL140" s="85" t="s">
        <v>1198</v>
      </c>
      <c r="AM140" s="79" t="s">
        <v>1219</v>
      </c>
      <c r="AN140" s="79" t="b">
        <v>0</v>
      </c>
      <c r="AO140" s="85" t="s">
        <v>1134</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3</v>
      </c>
      <c r="BC140" s="78" t="str">
        <f>REPLACE(INDEX(GroupVertices[Group],MATCH(Edges24[[#This Row],[Vertex 2]],GroupVertices[Vertex],0)),1,1,"")</f>
        <v>3</v>
      </c>
      <c r="BD140" s="48">
        <v>0</v>
      </c>
      <c r="BE140" s="49">
        <v>0</v>
      </c>
      <c r="BF140" s="48">
        <v>0</v>
      </c>
      <c r="BG140" s="49">
        <v>0</v>
      </c>
      <c r="BH140" s="48">
        <v>0</v>
      </c>
      <c r="BI140" s="49">
        <v>0</v>
      </c>
      <c r="BJ140" s="48">
        <v>6</v>
      </c>
      <c r="BK140" s="49">
        <v>100</v>
      </c>
      <c r="BL140" s="48">
        <v>6</v>
      </c>
    </row>
    <row r="141" spans="1:64" ht="15">
      <c r="A141" s="64" t="s">
        <v>269</v>
      </c>
      <c r="B141" s="64" t="s">
        <v>269</v>
      </c>
      <c r="C141" s="65"/>
      <c r="D141" s="66"/>
      <c r="E141" s="67"/>
      <c r="F141" s="68"/>
      <c r="G141" s="65"/>
      <c r="H141" s="69"/>
      <c r="I141" s="70"/>
      <c r="J141" s="70"/>
      <c r="K141" s="34" t="s">
        <v>65</v>
      </c>
      <c r="L141" s="77">
        <v>172</v>
      </c>
      <c r="M141" s="77"/>
      <c r="N141" s="72"/>
      <c r="O141" s="79" t="s">
        <v>176</v>
      </c>
      <c r="P141" s="81">
        <v>43502.27028935185</v>
      </c>
      <c r="Q141" s="79" t="s">
        <v>418</v>
      </c>
      <c r="R141" s="82" t="s">
        <v>535</v>
      </c>
      <c r="S141" s="79" t="s">
        <v>608</v>
      </c>
      <c r="T141" s="79" t="s">
        <v>660</v>
      </c>
      <c r="U141" s="79"/>
      <c r="V141" s="82" t="s">
        <v>795</v>
      </c>
      <c r="W141" s="81">
        <v>43502.27028935185</v>
      </c>
      <c r="X141" s="82" t="s">
        <v>934</v>
      </c>
      <c r="Y141" s="79"/>
      <c r="Z141" s="79"/>
      <c r="AA141" s="85" t="s">
        <v>1135</v>
      </c>
      <c r="AB141" s="79"/>
      <c r="AC141" s="79" t="b">
        <v>0</v>
      </c>
      <c r="AD141" s="79">
        <v>0</v>
      </c>
      <c r="AE141" s="85" t="s">
        <v>1198</v>
      </c>
      <c r="AF141" s="79" t="b">
        <v>0</v>
      </c>
      <c r="AG141" s="79" t="s">
        <v>1200</v>
      </c>
      <c r="AH141" s="79"/>
      <c r="AI141" s="85" t="s">
        <v>1198</v>
      </c>
      <c r="AJ141" s="79" t="b">
        <v>0</v>
      </c>
      <c r="AK141" s="79">
        <v>0</v>
      </c>
      <c r="AL141" s="85" t="s">
        <v>1198</v>
      </c>
      <c r="AM141" s="79" t="s">
        <v>1219</v>
      </c>
      <c r="AN141" s="79" t="b">
        <v>0</v>
      </c>
      <c r="AO141" s="85" t="s">
        <v>1135</v>
      </c>
      <c r="AP141" s="79" t="s">
        <v>176</v>
      </c>
      <c r="AQ141" s="79">
        <v>0</v>
      </c>
      <c r="AR141" s="79">
        <v>0</v>
      </c>
      <c r="AS141" s="79"/>
      <c r="AT141" s="79"/>
      <c r="AU141" s="79"/>
      <c r="AV141" s="79"/>
      <c r="AW141" s="79"/>
      <c r="AX141" s="79"/>
      <c r="AY141" s="79"/>
      <c r="AZ141" s="79"/>
      <c r="BA141">
        <v>63</v>
      </c>
      <c r="BB141" s="78" t="str">
        <f>REPLACE(INDEX(GroupVertices[Group],MATCH(Edges24[[#This Row],[Vertex 1]],GroupVertices[Vertex],0)),1,1,"")</f>
        <v>3</v>
      </c>
      <c r="BC141" s="78" t="str">
        <f>REPLACE(INDEX(GroupVertices[Group],MATCH(Edges24[[#This Row],[Vertex 2]],GroupVertices[Vertex],0)),1,1,"")</f>
        <v>3</v>
      </c>
      <c r="BD141" s="48">
        <v>1</v>
      </c>
      <c r="BE141" s="49">
        <v>9.090909090909092</v>
      </c>
      <c r="BF141" s="48">
        <v>0</v>
      </c>
      <c r="BG141" s="49">
        <v>0</v>
      </c>
      <c r="BH141" s="48">
        <v>0</v>
      </c>
      <c r="BI141" s="49">
        <v>0</v>
      </c>
      <c r="BJ141" s="48">
        <v>10</v>
      </c>
      <c r="BK141" s="49">
        <v>90.9090909090909</v>
      </c>
      <c r="BL141" s="48">
        <v>11</v>
      </c>
    </row>
    <row r="142" spans="1:64" ht="15">
      <c r="A142" s="64" t="s">
        <v>269</v>
      </c>
      <c r="B142" s="64" t="s">
        <v>269</v>
      </c>
      <c r="C142" s="65"/>
      <c r="D142" s="66"/>
      <c r="E142" s="67"/>
      <c r="F142" s="68"/>
      <c r="G142" s="65"/>
      <c r="H142" s="69"/>
      <c r="I142" s="70"/>
      <c r="J142" s="70"/>
      <c r="K142" s="34" t="s">
        <v>65</v>
      </c>
      <c r="L142" s="77">
        <v>173</v>
      </c>
      <c r="M142" s="77"/>
      <c r="N142" s="72"/>
      <c r="O142" s="79" t="s">
        <v>176</v>
      </c>
      <c r="P142" s="81">
        <v>43502.38418981482</v>
      </c>
      <c r="Q142" s="79" t="s">
        <v>419</v>
      </c>
      <c r="R142" s="82" t="s">
        <v>536</v>
      </c>
      <c r="S142" s="79" t="s">
        <v>608</v>
      </c>
      <c r="T142" s="79" t="s">
        <v>637</v>
      </c>
      <c r="U142" s="79"/>
      <c r="V142" s="82" t="s">
        <v>795</v>
      </c>
      <c r="W142" s="81">
        <v>43502.38418981482</v>
      </c>
      <c r="X142" s="82" t="s">
        <v>935</v>
      </c>
      <c r="Y142" s="79"/>
      <c r="Z142" s="79"/>
      <c r="AA142" s="85" t="s">
        <v>1136</v>
      </c>
      <c r="AB142" s="79"/>
      <c r="AC142" s="79" t="b">
        <v>0</v>
      </c>
      <c r="AD142" s="79">
        <v>0</v>
      </c>
      <c r="AE142" s="85" t="s">
        <v>1198</v>
      </c>
      <c r="AF142" s="79" t="b">
        <v>0</v>
      </c>
      <c r="AG142" s="79" t="s">
        <v>1200</v>
      </c>
      <c r="AH142" s="79"/>
      <c r="AI142" s="85" t="s">
        <v>1198</v>
      </c>
      <c r="AJ142" s="79" t="b">
        <v>0</v>
      </c>
      <c r="AK142" s="79">
        <v>0</v>
      </c>
      <c r="AL142" s="85" t="s">
        <v>1198</v>
      </c>
      <c r="AM142" s="79" t="s">
        <v>1219</v>
      </c>
      <c r="AN142" s="79" t="b">
        <v>0</v>
      </c>
      <c r="AO142" s="85" t="s">
        <v>1136</v>
      </c>
      <c r="AP142" s="79" t="s">
        <v>176</v>
      </c>
      <c r="AQ142" s="79">
        <v>0</v>
      </c>
      <c r="AR142" s="79">
        <v>0</v>
      </c>
      <c r="AS142" s="79"/>
      <c r="AT142" s="79"/>
      <c r="AU142" s="79"/>
      <c r="AV142" s="79"/>
      <c r="AW142" s="79"/>
      <c r="AX142" s="79"/>
      <c r="AY142" s="79"/>
      <c r="AZ142" s="79"/>
      <c r="BA142">
        <v>63</v>
      </c>
      <c r="BB142" s="78" t="str">
        <f>REPLACE(INDEX(GroupVertices[Group],MATCH(Edges24[[#This Row],[Vertex 1]],GroupVertices[Vertex],0)),1,1,"")</f>
        <v>3</v>
      </c>
      <c r="BC142" s="78" t="str">
        <f>REPLACE(INDEX(GroupVertices[Group],MATCH(Edges24[[#This Row],[Vertex 2]],GroupVertices[Vertex],0)),1,1,"")</f>
        <v>3</v>
      </c>
      <c r="BD142" s="48">
        <v>0</v>
      </c>
      <c r="BE142" s="49">
        <v>0</v>
      </c>
      <c r="BF142" s="48">
        <v>0</v>
      </c>
      <c r="BG142" s="49">
        <v>0</v>
      </c>
      <c r="BH142" s="48">
        <v>0</v>
      </c>
      <c r="BI142" s="49">
        <v>0</v>
      </c>
      <c r="BJ142" s="48">
        <v>8</v>
      </c>
      <c r="BK142" s="49">
        <v>100</v>
      </c>
      <c r="BL142" s="48">
        <v>8</v>
      </c>
    </row>
    <row r="143" spans="1:64" ht="15">
      <c r="A143" s="64" t="s">
        <v>269</v>
      </c>
      <c r="B143" s="64" t="s">
        <v>269</v>
      </c>
      <c r="C143" s="65"/>
      <c r="D143" s="66"/>
      <c r="E143" s="67"/>
      <c r="F143" s="68"/>
      <c r="G143" s="65"/>
      <c r="H143" s="69"/>
      <c r="I143" s="70"/>
      <c r="J143" s="70"/>
      <c r="K143" s="34" t="s">
        <v>65</v>
      </c>
      <c r="L143" s="77">
        <v>174</v>
      </c>
      <c r="M143" s="77"/>
      <c r="N143" s="72"/>
      <c r="O143" s="79" t="s">
        <v>176</v>
      </c>
      <c r="P143" s="81">
        <v>43502.50503472222</v>
      </c>
      <c r="Q143" s="79" t="s">
        <v>420</v>
      </c>
      <c r="R143" s="82" t="s">
        <v>537</v>
      </c>
      <c r="S143" s="79" t="s">
        <v>608</v>
      </c>
      <c r="T143" s="79" t="s">
        <v>637</v>
      </c>
      <c r="U143" s="79"/>
      <c r="V143" s="82" t="s">
        <v>795</v>
      </c>
      <c r="W143" s="81">
        <v>43502.50503472222</v>
      </c>
      <c r="X143" s="82" t="s">
        <v>936</v>
      </c>
      <c r="Y143" s="79"/>
      <c r="Z143" s="79"/>
      <c r="AA143" s="85" t="s">
        <v>1137</v>
      </c>
      <c r="AB143" s="79"/>
      <c r="AC143" s="79" t="b">
        <v>0</v>
      </c>
      <c r="AD143" s="79">
        <v>0</v>
      </c>
      <c r="AE143" s="85" t="s">
        <v>1198</v>
      </c>
      <c r="AF143" s="79" t="b">
        <v>0</v>
      </c>
      <c r="AG143" s="79" t="s">
        <v>1200</v>
      </c>
      <c r="AH143" s="79"/>
      <c r="AI143" s="85" t="s">
        <v>1198</v>
      </c>
      <c r="AJ143" s="79" t="b">
        <v>0</v>
      </c>
      <c r="AK143" s="79">
        <v>0</v>
      </c>
      <c r="AL143" s="85" t="s">
        <v>1198</v>
      </c>
      <c r="AM143" s="79" t="s">
        <v>1219</v>
      </c>
      <c r="AN143" s="79" t="b">
        <v>0</v>
      </c>
      <c r="AO143" s="85" t="s">
        <v>1137</v>
      </c>
      <c r="AP143" s="79" t="s">
        <v>176</v>
      </c>
      <c r="AQ143" s="79">
        <v>0</v>
      </c>
      <c r="AR143" s="79">
        <v>0</v>
      </c>
      <c r="AS143" s="79"/>
      <c r="AT143" s="79"/>
      <c r="AU143" s="79"/>
      <c r="AV143" s="79"/>
      <c r="AW143" s="79"/>
      <c r="AX143" s="79"/>
      <c r="AY143" s="79"/>
      <c r="AZ143" s="79"/>
      <c r="BA143">
        <v>63</v>
      </c>
      <c r="BB143" s="78" t="str">
        <f>REPLACE(INDEX(GroupVertices[Group],MATCH(Edges24[[#This Row],[Vertex 1]],GroupVertices[Vertex],0)),1,1,"")</f>
        <v>3</v>
      </c>
      <c r="BC143" s="78" t="str">
        <f>REPLACE(INDEX(GroupVertices[Group],MATCH(Edges24[[#This Row],[Vertex 2]],GroupVertices[Vertex],0)),1,1,"")</f>
        <v>3</v>
      </c>
      <c r="BD143" s="48">
        <v>0</v>
      </c>
      <c r="BE143" s="49">
        <v>0</v>
      </c>
      <c r="BF143" s="48">
        <v>0</v>
      </c>
      <c r="BG143" s="49">
        <v>0</v>
      </c>
      <c r="BH143" s="48">
        <v>0</v>
      </c>
      <c r="BI143" s="49">
        <v>0</v>
      </c>
      <c r="BJ143" s="48">
        <v>10</v>
      </c>
      <c r="BK143" s="49">
        <v>100</v>
      </c>
      <c r="BL143" s="48">
        <v>10</v>
      </c>
    </row>
    <row r="144" spans="1:64" ht="15">
      <c r="A144" s="64" t="s">
        <v>269</v>
      </c>
      <c r="B144" s="64" t="s">
        <v>269</v>
      </c>
      <c r="C144" s="65"/>
      <c r="D144" s="66"/>
      <c r="E144" s="67"/>
      <c r="F144" s="68"/>
      <c r="G144" s="65"/>
      <c r="H144" s="69"/>
      <c r="I144" s="70"/>
      <c r="J144" s="70"/>
      <c r="K144" s="34" t="s">
        <v>65</v>
      </c>
      <c r="L144" s="77">
        <v>175</v>
      </c>
      <c r="M144" s="77"/>
      <c r="N144" s="72"/>
      <c r="O144" s="79" t="s">
        <v>176</v>
      </c>
      <c r="P144" s="81">
        <v>43502.728634259256</v>
      </c>
      <c r="Q144" s="79" t="s">
        <v>421</v>
      </c>
      <c r="R144" s="82" t="s">
        <v>538</v>
      </c>
      <c r="S144" s="79" t="s">
        <v>608</v>
      </c>
      <c r="T144" s="79" t="s">
        <v>637</v>
      </c>
      <c r="U144" s="79"/>
      <c r="V144" s="82" t="s">
        <v>795</v>
      </c>
      <c r="W144" s="81">
        <v>43502.728634259256</v>
      </c>
      <c r="X144" s="82" t="s">
        <v>937</v>
      </c>
      <c r="Y144" s="79"/>
      <c r="Z144" s="79"/>
      <c r="AA144" s="85" t="s">
        <v>1138</v>
      </c>
      <c r="AB144" s="79"/>
      <c r="AC144" s="79" t="b">
        <v>0</v>
      </c>
      <c r="AD144" s="79">
        <v>0</v>
      </c>
      <c r="AE144" s="85" t="s">
        <v>1198</v>
      </c>
      <c r="AF144" s="79" t="b">
        <v>0</v>
      </c>
      <c r="AG144" s="79" t="s">
        <v>1200</v>
      </c>
      <c r="AH144" s="79"/>
      <c r="AI144" s="85" t="s">
        <v>1198</v>
      </c>
      <c r="AJ144" s="79" t="b">
        <v>0</v>
      </c>
      <c r="AK144" s="79">
        <v>0</v>
      </c>
      <c r="AL144" s="85" t="s">
        <v>1198</v>
      </c>
      <c r="AM144" s="79" t="s">
        <v>1219</v>
      </c>
      <c r="AN144" s="79" t="b">
        <v>0</v>
      </c>
      <c r="AO144" s="85" t="s">
        <v>1138</v>
      </c>
      <c r="AP144" s="79" t="s">
        <v>176</v>
      </c>
      <c r="AQ144" s="79">
        <v>0</v>
      </c>
      <c r="AR144" s="79">
        <v>0</v>
      </c>
      <c r="AS144" s="79"/>
      <c r="AT144" s="79"/>
      <c r="AU144" s="79"/>
      <c r="AV144" s="79"/>
      <c r="AW144" s="79"/>
      <c r="AX144" s="79"/>
      <c r="AY144" s="79"/>
      <c r="AZ144" s="79"/>
      <c r="BA144">
        <v>63</v>
      </c>
      <c r="BB144" s="78" t="str">
        <f>REPLACE(INDEX(GroupVertices[Group],MATCH(Edges24[[#This Row],[Vertex 1]],GroupVertices[Vertex],0)),1,1,"")</f>
        <v>3</v>
      </c>
      <c r="BC144" s="78" t="str">
        <f>REPLACE(INDEX(GroupVertices[Group],MATCH(Edges24[[#This Row],[Vertex 2]],GroupVertices[Vertex],0)),1,1,"")</f>
        <v>3</v>
      </c>
      <c r="BD144" s="48">
        <v>0</v>
      </c>
      <c r="BE144" s="49">
        <v>0</v>
      </c>
      <c r="BF144" s="48">
        <v>0</v>
      </c>
      <c r="BG144" s="49">
        <v>0</v>
      </c>
      <c r="BH144" s="48">
        <v>0</v>
      </c>
      <c r="BI144" s="49">
        <v>0</v>
      </c>
      <c r="BJ144" s="48">
        <v>8</v>
      </c>
      <c r="BK144" s="49">
        <v>100</v>
      </c>
      <c r="BL144" s="48">
        <v>8</v>
      </c>
    </row>
    <row r="145" spans="1:64" ht="15">
      <c r="A145" s="64" t="s">
        <v>269</v>
      </c>
      <c r="B145" s="64" t="s">
        <v>269</v>
      </c>
      <c r="C145" s="65"/>
      <c r="D145" s="66"/>
      <c r="E145" s="67"/>
      <c r="F145" s="68"/>
      <c r="G145" s="65"/>
      <c r="H145" s="69"/>
      <c r="I145" s="70"/>
      <c r="J145" s="70"/>
      <c r="K145" s="34" t="s">
        <v>65</v>
      </c>
      <c r="L145" s="77">
        <v>176</v>
      </c>
      <c r="M145" s="77"/>
      <c r="N145" s="72"/>
      <c r="O145" s="79" t="s">
        <v>176</v>
      </c>
      <c r="P145" s="81">
        <v>43503.21891203704</v>
      </c>
      <c r="Q145" s="79" t="s">
        <v>422</v>
      </c>
      <c r="R145" s="82" t="s">
        <v>539</v>
      </c>
      <c r="S145" s="79" t="s">
        <v>608</v>
      </c>
      <c r="T145" s="79" t="s">
        <v>690</v>
      </c>
      <c r="U145" s="79"/>
      <c r="V145" s="82" t="s">
        <v>795</v>
      </c>
      <c r="W145" s="81">
        <v>43503.21891203704</v>
      </c>
      <c r="X145" s="82" t="s">
        <v>938</v>
      </c>
      <c r="Y145" s="79"/>
      <c r="Z145" s="79"/>
      <c r="AA145" s="85" t="s">
        <v>1139</v>
      </c>
      <c r="AB145" s="79"/>
      <c r="AC145" s="79" t="b">
        <v>0</v>
      </c>
      <c r="AD145" s="79">
        <v>0</v>
      </c>
      <c r="AE145" s="85" t="s">
        <v>1198</v>
      </c>
      <c r="AF145" s="79" t="b">
        <v>0</v>
      </c>
      <c r="AG145" s="79" t="s">
        <v>1200</v>
      </c>
      <c r="AH145" s="79"/>
      <c r="AI145" s="85" t="s">
        <v>1198</v>
      </c>
      <c r="AJ145" s="79" t="b">
        <v>0</v>
      </c>
      <c r="AK145" s="79">
        <v>0</v>
      </c>
      <c r="AL145" s="85" t="s">
        <v>1198</v>
      </c>
      <c r="AM145" s="79" t="s">
        <v>1219</v>
      </c>
      <c r="AN145" s="79" t="b">
        <v>0</v>
      </c>
      <c r="AO145" s="85" t="s">
        <v>1139</v>
      </c>
      <c r="AP145" s="79" t="s">
        <v>176</v>
      </c>
      <c r="AQ145" s="79">
        <v>0</v>
      </c>
      <c r="AR145" s="79">
        <v>0</v>
      </c>
      <c r="AS145" s="79"/>
      <c r="AT145" s="79"/>
      <c r="AU145" s="79"/>
      <c r="AV145" s="79"/>
      <c r="AW145" s="79"/>
      <c r="AX145" s="79"/>
      <c r="AY145" s="79"/>
      <c r="AZ145" s="79"/>
      <c r="BA145">
        <v>63</v>
      </c>
      <c r="BB145" s="78" t="str">
        <f>REPLACE(INDEX(GroupVertices[Group],MATCH(Edges24[[#This Row],[Vertex 1]],GroupVertices[Vertex],0)),1,1,"")</f>
        <v>3</v>
      </c>
      <c r="BC145" s="78" t="str">
        <f>REPLACE(INDEX(GroupVertices[Group],MATCH(Edges24[[#This Row],[Vertex 2]],GroupVertices[Vertex],0)),1,1,"")</f>
        <v>3</v>
      </c>
      <c r="BD145" s="48">
        <v>1</v>
      </c>
      <c r="BE145" s="49">
        <v>11.11111111111111</v>
      </c>
      <c r="BF145" s="48">
        <v>0</v>
      </c>
      <c r="BG145" s="49">
        <v>0</v>
      </c>
      <c r="BH145" s="48">
        <v>0</v>
      </c>
      <c r="BI145" s="49">
        <v>0</v>
      </c>
      <c r="BJ145" s="48">
        <v>8</v>
      </c>
      <c r="BK145" s="49">
        <v>88.88888888888889</v>
      </c>
      <c r="BL145" s="48">
        <v>9</v>
      </c>
    </row>
    <row r="146" spans="1:64" ht="15">
      <c r="A146" s="64" t="s">
        <v>269</v>
      </c>
      <c r="B146" s="64" t="s">
        <v>269</v>
      </c>
      <c r="C146" s="65"/>
      <c r="D146" s="66"/>
      <c r="E146" s="67"/>
      <c r="F146" s="68"/>
      <c r="G146" s="65"/>
      <c r="H146" s="69"/>
      <c r="I146" s="70"/>
      <c r="J146" s="70"/>
      <c r="K146" s="34" t="s">
        <v>65</v>
      </c>
      <c r="L146" s="77">
        <v>177</v>
      </c>
      <c r="M146" s="77"/>
      <c r="N146" s="72"/>
      <c r="O146" s="79" t="s">
        <v>176</v>
      </c>
      <c r="P146" s="81">
        <v>43503.2703125</v>
      </c>
      <c r="Q146" s="79" t="s">
        <v>423</v>
      </c>
      <c r="R146" s="82" t="s">
        <v>540</v>
      </c>
      <c r="S146" s="79" t="s">
        <v>608</v>
      </c>
      <c r="T146" s="79" t="s">
        <v>660</v>
      </c>
      <c r="U146" s="79"/>
      <c r="V146" s="82" t="s">
        <v>795</v>
      </c>
      <c r="W146" s="81">
        <v>43503.2703125</v>
      </c>
      <c r="X146" s="82" t="s">
        <v>939</v>
      </c>
      <c r="Y146" s="79"/>
      <c r="Z146" s="79"/>
      <c r="AA146" s="85" t="s">
        <v>1140</v>
      </c>
      <c r="AB146" s="79"/>
      <c r="AC146" s="79" t="b">
        <v>0</v>
      </c>
      <c r="AD146" s="79">
        <v>0</v>
      </c>
      <c r="AE146" s="85" t="s">
        <v>1198</v>
      </c>
      <c r="AF146" s="79" t="b">
        <v>0</v>
      </c>
      <c r="AG146" s="79" t="s">
        <v>1200</v>
      </c>
      <c r="AH146" s="79"/>
      <c r="AI146" s="85" t="s">
        <v>1198</v>
      </c>
      <c r="AJ146" s="79" t="b">
        <v>0</v>
      </c>
      <c r="AK146" s="79">
        <v>0</v>
      </c>
      <c r="AL146" s="85" t="s">
        <v>1198</v>
      </c>
      <c r="AM146" s="79" t="s">
        <v>1219</v>
      </c>
      <c r="AN146" s="79" t="b">
        <v>0</v>
      </c>
      <c r="AO146" s="85" t="s">
        <v>1140</v>
      </c>
      <c r="AP146" s="79" t="s">
        <v>176</v>
      </c>
      <c r="AQ146" s="79">
        <v>0</v>
      </c>
      <c r="AR146" s="79">
        <v>0</v>
      </c>
      <c r="AS146" s="79"/>
      <c r="AT146" s="79"/>
      <c r="AU146" s="79"/>
      <c r="AV146" s="79"/>
      <c r="AW146" s="79"/>
      <c r="AX146" s="79"/>
      <c r="AY146" s="79"/>
      <c r="AZ146" s="79"/>
      <c r="BA146">
        <v>63</v>
      </c>
      <c r="BB146" s="78" t="str">
        <f>REPLACE(INDEX(GroupVertices[Group],MATCH(Edges24[[#This Row],[Vertex 1]],GroupVertices[Vertex],0)),1,1,"")</f>
        <v>3</v>
      </c>
      <c r="BC146" s="78" t="str">
        <f>REPLACE(INDEX(GroupVertices[Group],MATCH(Edges24[[#This Row],[Vertex 2]],GroupVertices[Vertex],0)),1,1,"")</f>
        <v>3</v>
      </c>
      <c r="BD146" s="48">
        <v>1</v>
      </c>
      <c r="BE146" s="49">
        <v>10</v>
      </c>
      <c r="BF146" s="48">
        <v>0</v>
      </c>
      <c r="BG146" s="49">
        <v>0</v>
      </c>
      <c r="BH146" s="48">
        <v>0</v>
      </c>
      <c r="BI146" s="49">
        <v>0</v>
      </c>
      <c r="BJ146" s="48">
        <v>9</v>
      </c>
      <c r="BK146" s="49">
        <v>90</v>
      </c>
      <c r="BL146" s="48">
        <v>10</v>
      </c>
    </row>
    <row r="147" spans="1:64" ht="15">
      <c r="A147" s="64" t="s">
        <v>269</v>
      </c>
      <c r="B147" s="64" t="s">
        <v>269</v>
      </c>
      <c r="C147" s="65"/>
      <c r="D147" s="66"/>
      <c r="E147" s="67"/>
      <c r="F147" s="68"/>
      <c r="G147" s="65"/>
      <c r="H147" s="69"/>
      <c r="I147" s="70"/>
      <c r="J147" s="70"/>
      <c r="K147" s="34" t="s">
        <v>65</v>
      </c>
      <c r="L147" s="77">
        <v>178</v>
      </c>
      <c r="M147" s="77"/>
      <c r="N147" s="72"/>
      <c r="O147" s="79" t="s">
        <v>176</v>
      </c>
      <c r="P147" s="81">
        <v>43503.76059027778</v>
      </c>
      <c r="Q147" s="79" t="s">
        <v>424</v>
      </c>
      <c r="R147" s="82" t="s">
        <v>541</v>
      </c>
      <c r="S147" s="79" t="s">
        <v>608</v>
      </c>
      <c r="T147" s="79" t="s">
        <v>637</v>
      </c>
      <c r="U147" s="79"/>
      <c r="V147" s="82" t="s">
        <v>795</v>
      </c>
      <c r="W147" s="81">
        <v>43503.76059027778</v>
      </c>
      <c r="X147" s="82" t="s">
        <v>940</v>
      </c>
      <c r="Y147" s="79"/>
      <c r="Z147" s="79"/>
      <c r="AA147" s="85" t="s">
        <v>1141</v>
      </c>
      <c r="AB147" s="79"/>
      <c r="AC147" s="79" t="b">
        <v>0</v>
      </c>
      <c r="AD147" s="79">
        <v>0</v>
      </c>
      <c r="AE147" s="85" t="s">
        <v>1198</v>
      </c>
      <c r="AF147" s="79" t="b">
        <v>0</v>
      </c>
      <c r="AG147" s="79" t="s">
        <v>1200</v>
      </c>
      <c r="AH147" s="79"/>
      <c r="AI147" s="85" t="s">
        <v>1198</v>
      </c>
      <c r="AJ147" s="79" t="b">
        <v>0</v>
      </c>
      <c r="AK147" s="79">
        <v>0</v>
      </c>
      <c r="AL147" s="85" t="s">
        <v>1198</v>
      </c>
      <c r="AM147" s="79" t="s">
        <v>1219</v>
      </c>
      <c r="AN147" s="79" t="b">
        <v>0</v>
      </c>
      <c r="AO147" s="85" t="s">
        <v>1141</v>
      </c>
      <c r="AP147" s="79" t="s">
        <v>176</v>
      </c>
      <c r="AQ147" s="79">
        <v>0</v>
      </c>
      <c r="AR147" s="79">
        <v>0</v>
      </c>
      <c r="AS147" s="79"/>
      <c r="AT147" s="79"/>
      <c r="AU147" s="79"/>
      <c r="AV147" s="79"/>
      <c r="AW147" s="79"/>
      <c r="AX147" s="79"/>
      <c r="AY147" s="79"/>
      <c r="AZ147" s="79"/>
      <c r="BA147">
        <v>63</v>
      </c>
      <c r="BB147" s="78" t="str">
        <f>REPLACE(INDEX(GroupVertices[Group],MATCH(Edges24[[#This Row],[Vertex 1]],GroupVertices[Vertex],0)),1,1,"")</f>
        <v>3</v>
      </c>
      <c r="BC147" s="78" t="str">
        <f>REPLACE(INDEX(GroupVertices[Group],MATCH(Edges24[[#This Row],[Vertex 2]],GroupVertices[Vertex],0)),1,1,"")</f>
        <v>3</v>
      </c>
      <c r="BD147" s="48">
        <v>0</v>
      </c>
      <c r="BE147" s="49">
        <v>0</v>
      </c>
      <c r="BF147" s="48">
        <v>0</v>
      </c>
      <c r="BG147" s="49">
        <v>0</v>
      </c>
      <c r="BH147" s="48">
        <v>0</v>
      </c>
      <c r="BI147" s="49">
        <v>0</v>
      </c>
      <c r="BJ147" s="48">
        <v>10</v>
      </c>
      <c r="BK147" s="49">
        <v>100</v>
      </c>
      <c r="BL147" s="48">
        <v>10</v>
      </c>
    </row>
    <row r="148" spans="1:64" ht="15">
      <c r="A148" s="64" t="s">
        <v>269</v>
      </c>
      <c r="B148" s="64" t="s">
        <v>269</v>
      </c>
      <c r="C148" s="65"/>
      <c r="D148" s="66"/>
      <c r="E148" s="67"/>
      <c r="F148" s="68"/>
      <c r="G148" s="65"/>
      <c r="H148" s="69"/>
      <c r="I148" s="70"/>
      <c r="J148" s="70"/>
      <c r="K148" s="34" t="s">
        <v>65</v>
      </c>
      <c r="L148" s="77">
        <v>179</v>
      </c>
      <c r="M148" s="77"/>
      <c r="N148" s="72"/>
      <c r="O148" s="79" t="s">
        <v>176</v>
      </c>
      <c r="P148" s="81">
        <v>43504.00506944444</v>
      </c>
      <c r="Q148" s="79" t="s">
        <v>425</v>
      </c>
      <c r="R148" s="82" t="s">
        <v>542</v>
      </c>
      <c r="S148" s="79" t="s">
        <v>608</v>
      </c>
      <c r="T148" s="79" t="s">
        <v>637</v>
      </c>
      <c r="U148" s="79"/>
      <c r="V148" s="82" t="s">
        <v>795</v>
      </c>
      <c r="W148" s="81">
        <v>43504.00506944444</v>
      </c>
      <c r="X148" s="82" t="s">
        <v>941</v>
      </c>
      <c r="Y148" s="79"/>
      <c r="Z148" s="79"/>
      <c r="AA148" s="85" t="s">
        <v>1142</v>
      </c>
      <c r="AB148" s="79"/>
      <c r="AC148" s="79" t="b">
        <v>0</v>
      </c>
      <c r="AD148" s="79">
        <v>0</v>
      </c>
      <c r="AE148" s="85" t="s">
        <v>1198</v>
      </c>
      <c r="AF148" s="79" t="b">
        <v>0</v>
      </c>
      <c r="AG148" s="79" t="s">
        <v>1200</v>
      </c>
      <c r="AH148" s="79"/>
      <c r="AI148" s="85" t="s">
        <v>1198</v>
      </c>
      <c r="AJ148" s="79" t="b">
        <v>0</v>
      </c>
      <c r="AK148" s="79">
        <v>0</v>
      </c>
      <c r="AL148" s="85" t="s">
        <v>1198</v>
      </c>
      <c r="AM148" s="79" t="s">
        <v>1219</v>
      </c>
      <c r="AN148" s="79" t="b">
        <v>0</v>
      </c>
      <c r="AO148" s="85" t="s">
        <v>1142</v>
      </c>
      <c r="AP148" s="79" t="s">
        <v>176</v>
      </c>
      <c r="AQ148" s="79">
        <v>0</v>
      </c>
      <c r="AR148" s="79">
        <v>0</v>
      </c>
      <c r="AS148" s="79"/>
      <c r="AT148" s="79"/>
      <c r="AU148" s="79"/>
      <c r="AV148" s="79"/>
      <c r="AW148" s="79"/>
      <c r="AX148" s="79"/>
      <c r="AY148" s="79"/>
      <c r="AZ148" s="79"/>
      <c r="BA148">
        <v>63</v>
      </c>
      <c r="BB148" s="78" t="str">
        <f>REPLACE(INDEX(GroupVertices[Group],MATCH(Edges24[[#This Row],[Vertex 1]],GroupVertices[Vertex],0)),1,1,"")</f>
        <v>3</v>
      </c>
      <c r="BC148" s="78" t="str">
        <f>REPLACE(INDEX(GroupVertices[Group],MATCH(Edges24[[#This Row],[Vertex 2]],GroupVertices[Vertex],0)),1,1,"")</f>
        <v>3</v>
      </c>
      <c r="BD148" s="48">
        <v>0</v>
      </c>
      <c r="BE148" s="49">
        <v>0</v>
      </c>
      <c r="BF148" s="48">
        <v>0</v>
      </c>
      <c r="BG148" s="49">
        <v>0</v>
      </c>
      <c r="BH148" s="48">
        <v>0</v>
      </c>
      <c r="BI148" s="49">
        <v>0</v>
      </c>
      <c r="BJ148" s="48">
        <v>9</v>
      </c>
      <c r="BK148" s="49">
        <v>100</v>
      </c>
      <c r="BL148" s="48">
        <v>9</v>
      </c>
    </row>
    <row r="149" spans="1:64" ht="15">
      <c r="A149" s="64" t="s">
        <v>269</v>
      </c>
      <c r="B149" s="64" t="s">
        <v>269</v>
      </c>
      <c r="C149" s="65"/>
      <c r="D149" s="66"/>
      <c r="E149" s="67"/>
      <c r="F149" s="68"/>
      <c r="G149" s="65"/>
      <c r="H149" s="69"/>
      <c r="I149" s="70"/>
      <c r="J149" s="70"/>
      <c r="K149" s="34" t="s">
        <v>65</v>
      </c>
      <c r="L149" s="77">
        <v>180</v>
      </c>
      <c r="M149" s="77"/>
      <c r="N149" s="72"/>
      <c r="O149" s="79" t="s">
        <v>176</v>
      </c>
      <c r="P149" s="81">
        <v>43504.270324074074</v>
      </c>
      <c r="Q149" s="79" t="s">
        <v>426</v>
      </c>
      <c r="R149" s="82" t="s">
        <v>504</v>
      </c>
      <c r="S149" s="79" t="s">
        <v>608</v>
      </c>
      <c r="T149" s="79" t="s">
        <v>637</v>
      </c>
      <c r="U149" s="79"/>
      <c r="V149" s="82" t="s">
        <v>795</v>
      </c>
      <c r="W149" s="81">
        <v>43504.270324074074</v>
      </c>
      <c r="X149" s="82" t="s">
        <v>942</v>
      </c>
      <c r="Y149" s="79"/>
      <c r="Z149" s="79"/>
      <c r="AA149" s="85" t="s">
        <v>1143</v>
      </c>
      <c r="AB149" s="79"/>
      <c r="AC149" s="79" t="b">
        <v>0</v>
      </c>
      <c r="AD149" s="79">
        <v>0</v>
      </c>
      <c r="AE149" s="85" t="s">
        <v>1198</v>
      </c>
      <c r="AF149" s="79" t="b">
        <v>0</v>
      </c>
      <c r="AG149" s="79" t="s">
        <v>1200</v>
      </c>
      <c r="AH149" s="79"/>
      <c r="AI149" s="85" t="s">
        <v>1198</v>
      </c>
      <c r="AJ149" s="79" t="b">
        <v>0</v>
      </c>
      <c r="AK149" s="79">
        <v>0</v>
      </c>
      <c r="AL149" s="85" t="s">
        <v>1198</v>
      </c>
      <c r="AM149" s="79" t="s">
        <v>1219</v>
      </c>
      <c r="AN149" s="79" t="b">
        <v>0</v>
      </c>
      <c r="AO149" s="85" t="s">
        <v>1143</v>
      </c>
      <c r="AP149" s="79" t="s">
        <v>176</v>
      </c>
      <c r="AQ149" s="79">
        <v>0</v>
      </c>
      <c r="AR149" s="79">
        <v>0</v>
      </c>
      <c r="AS149" s="79"/>
      <c r="AT149" s="79"/>
      <c r="AU149" s="79"/>
      <c r="AV149" s="79"/>
      <c r="AW149" s="79"/>
      <c r="AX149" s="79"/>
      <c r="AY149" s="79"/>
      <c r="AZ149" s="79"/>
      <c r="BA149">
        <v>63</v>
      </c>
      <c r="BB149" s="78" t="str">
        <f>REPLACE(INDEX(GroupVertices[Group],MATCH(Edges24[[#This Row],[Vertex 1]],GroupVertices[Vertex],0)),1,1,"")</f>
        <v>3</v>
      </c>
      <c r="BC149" s="78" t="str">
        <f>REPLACE(INDEX(GroupVertices[Group],MATCH(Edges24[[#This Row],[Vertex 2]],GroupVertices[Vertex],0)),1,1,"")</f>
        <v>3</v>
      </c>
      <c r="BD149" s="48">
        <v>0</v>
      </c>
      <c r="BE149" s="49">
        <v>0</v>
      </c>
      <c r="BF149" s="48">
        <v>0</v>
      </c>
      <c r="BG149" s="49">
        <v>0</v>
      </c>
      <c r="BH149" s="48">
        <v>0</v>
      </c>
      <c r="BI149" s="49">
        <v>0</v>
      </c>
      <c r="BJ149" s="48">
        <v>9</v>
      </c>
      <c r="BK149" s="49">
        <v>100</v>
      </c>
      <c r="BL149" s="48">
        <v>9</v>
      </c>
    </row>
    <row r="150" spans="1:64" ht="15">
      <c r="A150" s="64" t="s">
        <v>269</v>
      </c>
      <c r="B150" s="64" t="s">
        <v>269</v>
      </c>
      <c r="C150" s="65"/>
      <c r="D150" s="66"/>
      <c r="E150" s="67"/>
      <c r="F150" s="68"/>
      <c r="G150" s="65"/>
      <c r="H150" s="69"/>
      <c r="I150" s="70"/>
      <c r="J150" s="70"/>
      <c r="K150" s="34" t="s">
        <v>65</v>
      </c>
      <c r="L150" s="77">
        <v>181</v>
      </c>
      <c r="M150" s="77"/>
      <c r="N150" s="72"/>
      <c r="O150" s="79" t="s">
        <v>176</v>
      </c>
      <c r="P150" s="81">
        <v>43504.42173611111</v>
      </c>
      <c r="Q150" s="79" t="s">
        <v>427</v>
      </c>
      <c r="R150" s="82" t="s">
        <v>543</v>
      </c>
      <c r="S150" s="79" t="s">
        <v>608</v>
      </c>
      <c r="T150" s="79" t="s">
        <v>637</v>
      </c>
      <c r="U150" s="79"/>
      <c r="V150" s="82" t="s">
        <v>795</v>
      </c>
      <c r="W150" s="81">
        <v>43504.42173611111</v>
      </c>
      <c r="X150" s="82" t="s">
        <v>943</v>
      </c>
      <c r="Y150" s="79"/>
      <c r="Z150" s="79"/>
      <c r="AA150" s="85" t="s">
        <v>1144</v>
      </c>
      <c r="AB150" s="79"/>
      <c r="AC150" s="79" t="b">
        <v>0</v>
      </c>
      <c r="AD150" s="79">
        <v>0</v>
      </c>
      <c r="AE150" s="85" t="s">
        <v>1198</v>
      </c>
      <c r="AF150" s="79" t="b">
        <v>0</v>
      </c>
      <c r="AG150" s="79" t="s">
        <v>1200</v>
      </c>
      <c r="AH150" s="79"/>
      <c r="AI150" s="85" t="s">
        <v>1198</v>
      </c>
      <c r="AJ150" s="79" t="b">
        <v>0</v>
      </c>
      <c r="AK150" s="79">
        <v>0</v>
      </c>
      <c r="AL150" s="85" t="s">
        <v>1198</v>
      </c>
      <c r="AM150" s="79" t="s">
        <v>1219</v>
      </c>
      <c r="AN150" s="79" t="b">
        <v>0</v>
      </c>
      <c r="AO150" s="85" t="s">
        <v>1144</v>
      </c>
      <c r="AP150" s="79" t="s">
        <v>176</v>
      </c>
      <c r="AQ150" s="79">
        <v>0</v>
      </c>
      <c r="AR150" s="79">
        <v>0</v>
      </c>
      <c r="AS150" s="79"/>
      <c r="AT150" s="79"/>
      <c r="AU150" s="79"/>
      <c r="AV150" s="79"/>
      <c r="AW150" s="79"/>
      <c r="AX150" s="79"/>
      <c r="AY150" s="79"/>
      <c r="AZ150" s="79"/>
      <c r="BA150">
        <v>63</v>
      </c>
      <c r="BB150" s="78" t="str">
        <f>REPLACE(INDEX(GroupVertices[Group],MATCH(Edges24[[#This Row],[Vertex 1]],GroupVertices[Vertex],0)),1,1,"")</f>
        <v>3</v>
      </c>
      <c r="BC150" s="78" t="str">
        <f>REPLACE(INDEX(GroupVertices[Group],MATCH(Edges24[[#This Row],[Vertex 2]],GroupVertices[Vertex],0)),1,1,"")</f>
        <v>3</v>
      </c>
      <c r="BD150" s="48">
        <v>0</v>
      </c>
      <c r="BE150" s="49">
        <v>0</v>
      </c>
      <c r="BF150" s="48">
        <v>0</v>
      </c>
      <c r="BG150" s="49">
        <v>0</v>
      </c>
      <c r="BH150" s="48">
        <v>0</v>
      </c>
      <c r="BI150" s="49">
        <v>0</v>
      </c>
      <c r="BJ150" s="48">
        <v>9</v>
      </c>
      <c r="BK150" s="49">
        <v>100</v>
      </c>
      <c r="BL150" s="48">
        <v>9</v>
      </c>
    </row>
    <row r="151" spans="1:64" ht="15">
      <c r="A151" s="64" t="s">
        <v>269</v>
      </c>
      <c r="B151" s="64" t="s">
        <v>269</v>
      </c>
      <c r="C151" s="65"/>
      <c r="D151" s="66"/>
      <c r="E151" s="67"/>
      <c r="F151" s="68"/>
      <c r="G151" s="65"/>
      <c r="H151" s="69"/>
      <c r="I151" s="70"/>
      <c r="J151" s="70"/>
      <c r="K151" s="34" t="s">
        <v>65</v>
      </c>
      <c r="L151" s="77">
        <v>182</v>
      </c>
      <c r="M151" s="77"/>
      <c r="N151" s="72"/>
      <c r="O151" s="79" t="s">
        <v>176</v>
      </c>
      <c r="P151" s="81">
        <v>43504.46755787037</v>
      </c>
      <c r="Q151" s="79" t="s">
        <v>428</v>
      </c>
      <c r="R151" s="82" t="s">
        <v>544</v>
      </c>
      <c r="S151" s="79" t="s">
        <v>608</v>
      </c>
      <c r="T151" s="79" t="s">
        <v>637</v>
      </c>
      <c r="U151" s="79"/>
      <c r="V151" s="82" t="s">
        <v>795</v>
      </c>
      <c r="W151" s="81">
        <v>43504.46755787037</v>
      </c>
      <c r="X151" s="82" t="s">
        <v>944</v>
      </c>
      <c r="Y151" s="79"/>
      <c r="Z151" s="79"/>
      <c r="AA151" s="85" t="s">
        <v>1145</v>
      </c>
      <c r="AB151" s="79"/>
      <c r="AC151" s="79" t="b">
        <v>0</v>
      </c>
      <c r="AD151" s="79">
        <v>0</v>
      </c>
      <c r="AE151" s="85" t="s">
        <v>1198</v>
      </c>
      <c r="AF151" s="79" t="b">
        <v>0</v>
      </c>
      <c r="AG151" s="79" t="s">
        <v>1200</v>
      </c>
      <c r="AH151" s="79"/>
      <c r="AI151" s="85" t="s">
        <v>1198</v>
      </c>
      <c r="AJ151" s="79" t="b">
        <v>0</v>
      </c>
      <c r="AK151" s="79">
        <v>0</v>
      </c>
      <c r="AL151" s="85" t="s">
        <v>1198</v>
      </c>
      <c r="AM151" s="79" t="s">
        <v>1219</v>
      </c>
      <c r="AN151" s="79" t="b">
        <v>0</v>
      </c>
      <c r="AO151" s="85" t="s">
        <v>1145</v>
      </c>
      <c r="AP151" s="79" t="s">
        <v>176</v>
      </c>
      <c r="AQ151" s="79">
        <v>0</v>
      </c>
      <c r="AR151" s="79">
        <v>0</v>
      </c>
      <c r="AS151" s="79"/>
      <c r="AT151" s="79"/>
      <c r="AU151" s="79"/>
      <c r="AV151" s="79"/>
      <c r="AW151" s="79"/>
      <c r="AX151" s="79"/>
      <c r="AY151" s="79"/>
      <c r="AZ151" s="79"/>
      <c r="BA151">
        <v>63</v>
      </c>
      <c r="BB151" s="78" t="str">
        <f>REPLACE(INDEX(GroupVertices[Group],MATCH(Edges24[[#This Row],[Vertex 1]],GroupVertices[Vertex],0)),1,1,"")</f>
        <v>3</v>
      </c>
      <c r="BC151" s="78" t="str">
        <f>REPLACE(INDEX(GroupVertices[Group],MATCH(Edges24[[#This Row],[Vertex 2]],GroupVertices[Vertex],0)),1,1,"")</f>
        <v>3</v>
      </c>
      <c r="BD151" s="48">
        <v>1</v>
      </c>
      <c r="BE151" s="49">
        <v>11.11111111111111</v>
      </c>
      <c r="BF151" s="48">
        <v>0</v>
      </c>
      <c r="BG151" s="49">
        <v>0</v>
      </c>
      <c r="BH151" s="48">
        <v>0</v>
      </c>
      <c r="BI151" s="49">
        <v>0</v>
      </c>
      <c r="BJ151" s="48">
        <v>8</v>
      </c>
      <c r="BK151" s="49">
        <v>88.88888888888889</v>
      </c>
      <c r="BL151" s="48">
        <v>9</v>
      </c>
    </row>
    <row r="152" spans="1:64" ht="15">
      <c r="A152" s="64" t="s">
        <v>269</v>
      </c>
      <c r="B152" s="64" t="s">
        <v>269</v>
      </c>
      <c r="C152" s="65"/>
      <c r="D152" s="66"/>
      <c r="E152" s="67"/>
      <c r="F152" s="68"/>
      <c r="G152" s="65"/>
      <c r="H152" s="69"/>
      <c r="I152" s="70"/>
      <c r="J152" s="70"/>
      <c r="K152" s="34" t="s">
        <v>65</v>
      </c>
      <c r="L152" s="77">
        <v>183</v>
      </c>
      <c r="M152" s="77"/>
      <c r="N152" s="72"/>
      <c r="O152" s="79" t="s">
        <v>176</v>
      </c>
      <c r="P152" s="81">
        <v>43504.58840277778</v>
      </c>
      <c r="Q152" s="79" t="s">
        <v>429</v>
      </c>
      <c r="R152" s="82" t="s">
        <v>545</v>
      </c>
      <c r="S152" s="79" t="s">
        <v>608</v>
      </c>
      <c r="T152" s="79" t="s">
        <v>637</v>
      </c>
      <c r="U152" s="79"/>
      <c r="V152" s="82" t="s">
        <v>795</v>
      </c>
      <c r="W152" s="81">
        <v>43504.58840277778</v>
      </c>
      <c r="X152" s="82" t="s">
        <v>945</v>
      </c>
      <c r="Y152" s="79"/>
      <c r="Z152" s="79"/>
      <c r="AA152" s="85" t="s">
        <v>1146</v>
      </c>
      <c r="AB152" s="79"/>
      <c r="AC152" s="79" t="b">
        <v>0</v>
      </c>
      <c r="AD152" s="79">
        <v>0</v>
      </c>
      <c r="AE152" s="85" t="s">
        <v>1198</v>
      </c>
      <c r="AF152" s="79" t="b">
        <v>0</v>
      </c>
      <c r="AG152" s="79" t="s">
        <v>1200</v>
      </c>
      <c r="AH152" s="79"/>
      <c r="AI152" s="85" t="s">
        <v>1198</v>
      </c>
      <c r="AJ152" s="79" t="b">
        <v>0</v>
      </c>
      <c r="AK152" s="79">
        <v>0</v>
      </c>
      <c r="AL152" s="85" t="s">
        <v>1198</v>
      </c>
      <c r="AM152" s="79" t="s">
        <v>1219</v>
      </c>
      <c r="AN152" s="79" t="b">
        <v>0</v>
      </c>
      <c r="AO152" s="85" t="s">
        <v>1146</v>
      </c>
      <c r="AP152" s="79" t="s">
        <v>176</v>
      </c>
      <c r="AQ152" s="79">
        <v>0</v>
      </c>
      <c r="AR152" s="79">
        <v>0</v>
      </c>
      <c r="AS152" s="79"/>
      <c r="AT152" s="79"/>
      <c r="AU152" s="79"/>
      <c r="AV152" s="79"/>
      <c r="AW152" s="79"/>
      <c r="AX152" s="79"/>
      <c r="AY152" s="79"/>
      <c r="AZ152" s="79"/>
      <c r="BA152">
        <v>63</v>
      </c>
      <c r="BB152" s="78" t="str">
        <f>REPLACE(INDEX(GroupVertices[Group],MATCH(Edges24[[#This Row],[Vertex 1]],GroupVertices[Vertex],0)),1,1,"")</f>
        <v>3</v>
      </c>
      <c r="BC152" s="78" t="str">
        <f>REPLACE(INDEX(GroupVertices[Group],MATCH(Edges24[[#This Row],[Vertex 2]],GroupVertices[Vertex],0)),1,1,"")</f>
        <v>3</v>
      </c>
      <c r="BD152" s="48">
        <v>1</v>
      </c>
      <c r="BE152" s="49">
        <v>10</v>
      </c>
      <c r="BF152" s="48">
        <v>0</v>
      </c>
      <c r="BG152" s="49">
        <v>0</v>
      </c>
      <c r="BH152" s="48">
        <v>0</v>
      </c>
      <c r="BI152" s="49">
        <v>0</v>
      </c>
      <c r="BJ152" s="48">
        <v>9</v>
      </c>
      <c r="BK152" s="49">
        <v>90</v>
      </c>
      <c r="BL152" s="48">
        <v>10</v>
      </c>
    </row>
    <row r="153" spans="1:64" ht="15">
      <c r="A153" s="64" t="s">
        <v>269</v>
      </c>
      <c r="B153" s="64" t="s">
        <v>269</v>
      </c>
      <c r="C153" s="65"/>
      <c r="D153" s="66"/>
      <c r="E153" s="67"/>
      <c r="F153" s="68"/>
      <c r="G153" s="65"/>
      <c r="H153" s="69"/>
      <c r="I153" s="70"/>
      <c r="J153" s="70"/>
      <c r="K153" s="34" t="s">
        <v>65</v>
      </c>
      <c r="L153" s="77">
        <v>184</v>
      </c>
      <c r="M153" s="77"/>
      <c r="N153" s="72"/>
      <c r="O153" s="79" t="s">
        <v>176</v>
      </c>
      <c r="P153" s="81">
        <v>43504.812002314815</v>
      </c>
      <c r="Q153" s="79" t="s">
        <v>430</v>
      </c>
      <c r="R153" s="82" t="s">
        <v>546</v>
      </c>
      <c r="S153" s="79" t="s">
        <v>608</v>
      </c>
      <c r="T153" s="79" t="s">
        <v>637</v>
      </c>
      <c r="U153" s="79"/>
      <c r="V153" s="82" t="s">
        <v>795</v>
      </c>
      <c r="W153" s="81">
        <v>43504.812002314815</v>
      </c>
      <c r="X153" s="82" t="s">
        <v>946</v>
      </c>
      <c r="Y153" s="79"/>
      <c r="Z153" s="79"/>
      <c r="AA153" s="85" t="s">
        <v>1147</v>
      </c>
      <c r="AB153" s="79"/>
      <c r="AC153" s="79" t="b">
        <v>0</v>
      </c>
      <c r="AD153" s="79">
        <v>0</v>
      </c>
      <c r="AE153" s="85" t="s">
        <v>1198</v>
      </c>
      <c r="AF153" s="79" t="b">
        <v>0</v>
      </c>
      <c r="AG153" s="79" t="s">
        <v>1200</v>
      </c>
      <c r="AH153" s="79"/>
      <c r="AI153" s="85" t="s">
        <v>1198</v>
      </c>
      <c r="AJ153" s="79" t="b">
        <v>0</v>
      </c>
      <c r="AK153" s="79">
        <v>0</v>
      </c>
      <c r="AL153" s="85" t="s">
        <v>1198</v>
      </c>
      <c r="AM153" s="79" t="s">
        <v>1219</v>
      </c>
      <c r="AN153" s="79" t="b">
        <v>0</v>
      </c>
      <c r="AO153" s="85" t="s">
        <v>1147</v>
      </c>
      <c r="AP153" s="79" t="s">
        <v>176</v>
      </c>
      <c r="AQ153" s="79">
        <v>0</v>
      </c>
      <c r="AR153" s="79">
        <v>0</v>
      </c>
      <c r="AS153" s="79"/>
      <c r="AT153" s="79"/>
      <c r="AU153" s="79"/>
      <c r="AV153" s="79"/>
      <c r="AW153" s="79"/>
      <c r="AX153" s="79"/>
      <c r="AY153" s="79"/>
      <c r="AZ153" s="79"/>
      <c r="BA153">
        <v>63</v>
      </c>
      <c r="BB153" s="78" t="str">
        <f>REPLACE(INDEX(GroupVertices[Group],MATCH(Edges24[[#This Row],[Vertex 1]],GroupVertices[Vertex],0)),1,1,"")</f>
        <v>3</v>
      </c>
      <c r="BC153" s="78" t="str">
        <f>REPLACE(INDEX(GroupVertices[Group],MATCH(Edges24[[#This Row],[Vertex 2]],GroupVertices[Vertex],0)),1,1,"")</f>
        <v>3</v>
      </c>
      <c r="BD153" s="48">
        <v>1</v>
      </c>
      <c r="BE153" s="49">
        <v>8.333333333333334</v>
      </c>
      <c r="BF153" s="48">
        <v>0</v>
      </c>
      <c r="BG153" s="49">
        <v>0</v>
      </c>
      <c r="BH153" s="48">
        <v>0</v>
      </c>
      <c r="BI153" s="49">
        <v>0</v>
      </c>
      <c r="BJ153" s="48">
        <v>11</v>
      </c>
      <c r="BK153" s="49">
        <v>91.66666666666667</v>
      </c>
      <c r="BL153" s="48">
        <v>12</v>
      </c>
    </row>
    <row r="154" spans="1:64" ht="15">
      <c r="A154" s="64" t="s">
        <v>269</v>
      </c>
      <c r="B154" s="64" t="s">
        <v>269</v>
      </c>
      <c r="C154" s="65"/>
      <c r="D154" s="66"/>
      <c r="E154" s="67"/>
      <c r="F154" s="68"/>
      <c r="G154" s="65"/>
      <c r="H154" s="69"/>
      <c r="I154" s="70"/>
      <c r="J154" s="70"/>
      <c r="K154" s="34" t="s">
        <v>65</v>
      </c>
      <c r="L154" s="77">
        <v>185</v>
      </c>
      <c r="M154" s="77"/>
      <c r="N154" s="72"/>
      <c r="O154" s="79" t="s">
        <v>176</v>
      </c>
      <c r="P154" s="81">
        <v>43504.83840277778</v>
      </c>
      <c r="Q154" s="79" t="s">
        <v>431</v>
      </c>
      <c r="R154" s="82" t="s">
        <v>547</v>
      </c>
      <c r="S154" s="79" t="s">
        <v>608</v>
      </c>
      <c r="T154" s="79" t="s">
        <v>637</v>
      </c>
      <c r="U154" s="79"/>
      <c r="V154" s="82" t="s">
        <v>795</v>
      </c>
      <c r="W154" s="81">
        <v>43504.83840277778</v>
      </c>
      <c r="X154" s="82" t="s">
        <v>947</v>
      </c>
      <c r="Y154" s="79"/>
      <c r="Z154" s="79"/>
      <c r="AA154" s="85" t="s">
        <v>1148</v>
      </c>
      <c r="AB154" s="79"/>
      <c r="AC154" s="79" t="b">
        <v>0</v>
      </c>
      <c r="AD154" s="79">
        <v>0</v>
      </c>
      <c r="AE154" s="85" t="s">
        <v>1198</v>
      </c>
      <c r="AF154" s="79" t="b">
        <v>0</v>
      </c>
      <c r="AG154" s="79" t="s">
        <v>1200</v>
      </c>
      <c r="AH154" s="79"/>
      <c r="AI154" s="85" t="s">
        <v>1198</v>
      </c>
      <c r="AJ154" s="79" t="b">
        <v>0</v>
      </c>
      <c r="AK154" s="79">
        <v>0</v>
      </c>
      <c r="AL154" s="85" t="s">
        <v>1198</v>
      </c>
      <c r="AM154" s="79" t="s">
        <v>1219</v>
      </c>
      <c r="AN154" s="79" t="b">
        <v>0</v>
      </c>
      <c r="AO154" s="85" t="s">
        <v>1148</v>
      </c>
      <c r="AP154" s="79" t="s">
        <v>176</v>
      </c>
      <c r="AQ154" s="79">
        <v>0</v>
      </c>
      <c r="AR154" s="79">
        <v>0</v>
      </c>
      <c r="AS154" s="79"/>
      <c r="AT154" s="79"/>
      <c r="AU154" s="79"/>
      <c r="AV154" s="79"/>
      <c r="AW154" s="79"/>
      <c r="AX154" s="79"/>
      <c r="AY154" s="79"/>
      <c r="AZ154" s="79"/>
      <c r="BA154">
        <v>63</v>
      </c>
      <c r="BB154" s="78" t="str">
        <f>REPLACE(INDEX(GroupVertices[Group],MATCH(Edges24[[#This Row],[Vertex 1]],GroupVertices[Vertex],0)),1,1,"")</f>
        <v>3</v>
      </c>
      <c r="BC154" s="78" t="str">
        <f>REPLACE(INDEX(GroupVertices[Group],MATCH(Edges24[[#This Row],[Vertex 2]],GroupVertices[Vertex],0)),1,1,"")</f>
        <v>3</v>
      </c>
      <c r="BD154" s="48">
        <v>1</v>
      </c>
      <c r="BE154" s="49">
        <v>11.11111111111111</v>
      </c>
      <c r="BF154" s="48">
        <v>0</v>
      </c>
      <c r="BG154" s="49">
        <v>0</v>
      </c>
      <c r="BH154" s="48">
        <v>0</v>
      </c>
      <c r="BI154" s="49">
        <v>0</v>
      </c>
      <c r="BJ154" s="48">
        <v>8</v>
      </c>
      <c r="BK154" s="49">
        <v>88.88888888888889</v>
      </c>
      <c r="BL154" s="48">
        <v>9</v>
      </c>
    </row>
    <row r="155" spans="1:64" ht="15">
      <c r="A155" s="64" t="s">
        <v>269</v>
      </c>
      <c r="B155" s="64" t="s">
        <v>269</v>
      </c>
      <c r="C155" s="65"/>
      <c r="D155" s="66"/>
      <c r="E155" s="67"/>
      <c r="F155" s="68"/>
      <c r="G155" s="65"/>
      <c r="H155" s="69"/>
      <c r="I155" s="70"/>
      <c r="J155" s="70"/>
      <c r="K155" s="34" t="s">
        <v>65</v>
      </c>
      <c r="L155" s="77">
        <v>186</v>
      </c>
      <c r="M155" s="77"/>
      <c r="N155" s="72"/>
      <c r="O155" s="79" t="s">
        <v>176</v>
      </c>
      <c r="P155" s="81">
        <v>43504.88422453704</v>
      </c>
      <c r="Q155" s="79" t="s">
        <v>432</v>
      </c>
      <c r="R155" s="82" t="s">
        <v>503</v>
      </c>
      <c r="S155" s="79" t="s">
        <v>608</v>
      </c>
      <c r="T155" s="79" t="s">
        <v>660</v>
      </c>
      <c r="U155" s="79"/>
      <c r="V155" s="82" t="s">
        <v>795</v>
      </c>
      <c r="W155" s="81">
        <v>43504.88422453704</v>
      </c>
      <c r="X155" s="82" t="s">
        <v>948</v>
      </c>
      <c r="Y155" s="79"/>
      <c r="Z155" s="79"/>
      <c r="AA155" s="85" t="s">
        <v>1149</v>
      </c>
      <c r="AB155" s="79"/>
      <c r="AC155" s="79" t="b">
        <v>0</v>
      </c>
      <c r="AD155" s="79">
        <v>0</v>
      </c>
      <c r="AE155" s="85" t="s">
        <v>1198</v>
      </c>
      <c r="AF155" s="79" t="b">
        <v>0</v>
      </c>
      <c r="AG155" s="79" t="s">
        <v>1200</v>
      </c>
      <c r="AH155" s="79"/>
      <c r="AI155" s="85" t="s">
        <v>1198</v>
      </c>
      <c r="AJ155" s="79" t="b">
        <v>0</v>
      </c>
      <c r="AK155" s="79">
        <v>1</v>
      </c>
      <c r="AL155" s="85" t="s">
        <v>1198</v>
      </c>
      <c r="AM155" s="79" t="s">
        <v>1219</v>
      </c>
      <c r="AN155" s="79" t="b">
        <v>0</v>
      </c>
      <c r="AO155" s="85" t="s">
        <v>1149</v>
      </c>
      <c r="AP155" s="79" t="s">
        <v>176</v>
      </c>
      <c r="AQ155" s="79">
        <v>0</v>
      </c>
      <c r="AR155" s="79">
        <v>0</v>
      </c>
      <c r="AS155" s="79"/>
      <c r="AT155" s="79"/>
      <c r="AU155" s="79"/>
      <c r="AV155" s="79"/>
      <c r="AW155" s="79"/>
      <c r="AX155" s="79"/>
      <c r="AY155" s="79"/>
      <c r="AZ155" s="79"/>
      <c r="BA155">
        <v>63</v>
      </c>
      <c r="BB155" s="78" t="str">
        <f>REPLACE(INDEX(GroupVertices[Group],MATCH(Edges24[[#This Row],[Vertex 1]],GroupVertices[Vertex],0)),1,1,"")</f>
        <v>3</v>
      </c>
      <c r="BC155" s="78" t="str">
        <f>REPLACE(INDEX(GroupVertices[Group],MATCH(Edges24[[#This Row],[Vertex 2]],GroupVertices[Vertex],0)),1,1,"")</f>
        <v>3</v>
      </c>
      <c r="BD155" s="48">
        <v>2</v>
      </c>
      <c r="BE155" s="49">
        <v>20</v>
      </c>
      <c r="BF155" s="48">
        <v>0</v>
      </c>
      <c r="BG155" s="49">
        <v>0</v>
      </c>
      <c r="BH155" s="48">
        <v>0</v>
      </c>
      <c r="BI155" s="49">
        <v>0</v>
      </c>
      <c r="BJ155" s="48">
        <v>8</v>
      </c>
      <c r="BK155" s="49">
        <v>80</v>
      </c>
      <c r="BL155" s="48">
        <v>10</v>
      </c>
    </row>
    <row r="156" spans="1:64" ht="15">
      <c r="A156" s="64" t="s">
        <v>269</v>
      </c>
      <c r="B156" s="64" t="s">
        <v>269</v>
      </c>
      <c r="C156" s="65"/>
      <c r="D156" s="66"/>
      <c r="E156" s="67"/>
      <c r="F156" s="68"/>
      <c r="G156" s="65"/>
      <c r="H156" s="69"/>
      <c r="I156" s="70"/>
      <c r="J156" s="70"/>
      <c r="K156" s="34" t="s">
        <v>65</v>
      </c>
      <c r="L156" s="77">
        <v>187</v>
      </c>
      <c r="M156" s="77"/>
      <c r="N156" s="72"/>
      <c r="O156" s="79" t="s">
        <v>176</v>
      </c>
      <c r="P156" s="81">
        <v>43505.50508101852</v>
      </c>
      <c r="Q156" s="79" t="s">
        <v>433</v>
      </c>
      <c r="R156" s="82" t="s">
        <v>548</v>
      </c>
      <c r="S156" s="79" t="s">
        <v>608</v>
      </c>
      <c r="T156" s="79" t="s">
        <v>637</v>
      </c>
      <c r="U156" s="79"/>
      <c r="V156" s="82" t="s">
        <v>795</v>
      </c>
      <c r="W156" s="81">
        <v>43505.50508101852</v>
      </c>
      <c r="X156" s="82" t="s">
        <v>949</v>
      </c>
      <c r="Y156" s="79"/>
      <c r="Z156" s="79"/>
      <c r="AA156" s="85" t="s">
        <v>1150</v>
      </c>
      <c r="AB156" s="79"/>
      <c r="AC156" s="79" t="b">
        <v>0</v>
      </c>
      <c r="AD156" s="79">
        <v>0</v>
      </c>
      <c r="AE156" s="85" t="s">
        <v>1198</v>
      </c>
      <c r="AF156" s="79" t="b">
        <v>0</v>
      </c>
      <c r="AG156" s="79" t="s">
        <v>1200</v>
      </c>
      <c r="AH156" s="79"/>
      <c r="AI156" s="85" t="s">
        <v>1198</v>
      </c>
      <c r="AJ156" s="79" t="b">
        <v>0</v>
      </c>
      <c r="AK156" s="79">
        <v>0</v>
      </c>
      <c r="AL156" s="85" t="s">
        <v>1198</v>
      </c>
      <c r="AM156" s="79" t="s">
        <v>1219</v>
      </c>
      <c r="AN156" s="79" t="b">
        <v>0</v>
      </c>
      <c r="AO156" s="85" t="s">
        <v>1150</v>
      </c>
      <c r="AP156" s="79" t="s">
        <v>176</v>
      </c>
      <c r="AQ156" s="79">
        <v>0</v>
      </c>
      <c r="AR156" s="79">
        <v>0</v>
      </c>
      <c r="AS156" s="79"/>
      <c r="AT156" s="79"/>
      <c r="AU156" s="79"/>
      <c r="AV156" s="79"/>
      <c r="AW156" s="79"/>
      <c r="AX156" s="79"/>
      <c r="AY156" s="79"/>
      <c r="AZ156" s="79"/>
      <c r="BA156">
        <v>63</v>
      </c>
      <c r="BB156" s="78" t="str">
        <f>REPLACE(INDEX(GroupVertices[Group],MATCH(Edges24[[#This Row],[Vertex 1]],GroupVertices[Vertex],0)),1,1,"")</f>
        <v>3</v>
      </c>
      <c r="BC156" s="78" t="str">
        <f>REPLACE(INDEX(GroupVertices[Group],MATCH(Edges24[[#This Row],[Vertex 2]],GroupVertices[Vertex],0)),1,1,"")</f>
        <v>3</v>
      </c>
      <c r="BD156" s="48">
        <v>1</v>
      </c>
      <c r="BE156" s="49">
        <v>11.11111111111111</v>
      </c>
      <c r="BF156" s="48">
        <v>0</v>
      </c>
      <c r="BG156" s="49">
        <v>0</v>
      </c>
      <c r="BH156" s="48">
        <v>0</v>
      </c>
      <c r="BI156" s="49">
        <v>0</v>
      </c>
      <c r="BJ156" s="48">
        <v>8</v>
      </c>
      <c r="BK156" s="49">
        <v>88.88888888888889</v>
      </c>
      <c r="BL156" s="48">
        <v>9</v>
      </c>
    </row>
    <row r="157" spans="1:64" ht="15">
      <c r="A157" s="64" t="s">
        <v>269</v>
      </c>
      <c r="B157" s="64" t="s">
        <v>269</v>
      </c>
      <c r="C157" s="65"/>
      <c r="D157" s="66"/>
      <c r="E157" s="67"/>
      <c r="F157" s="68"/>
      <c r="G157" s="65"/>
      <c r="H157" s="69"/>
      <c r="I157" s="70"/>
      <c r="J157" s="70"/>
      <c r="K157" s="34" t="s">
        <v>65</v>
      </c>
      <c r="L157" s="77">
        <v>188</v>
      </c>
      <c r="M157" s="77"/>
      <c r="N157" s="72"/>
      <c r="O157" s="79" t="s">
        <v>176</v>
      </c>
      <c r="P157" s="81">
        <v>43505.67590277778</v>
      </c>
      <c r="Q157" s="79" t="s">
        <v>434</v>
      </c>
      <c r="R157" s="82" t="s">
        <v>549</v>
      </c>
      <c r="S157" s="79" t="s">
        <v>608</v>
      </c>
      <c r="T157" s="79" t="s">
        <v>637</v>
      </c>
      <c r="U157" s="79"/>
      <c r="V157" s="82" t="s">
        <v>795</v>
      </c>
      <c r="W157" s="81">
        <v>43505.67590277778</v>
      </c>
      <c r="X157" s="82" t="s">
        <v>950</v>
      </c>
      <c r="Y157" s="79"/>
      <c r="Z157" s="79"/>
      <c r="AA157" s="85" t="s">
        <v>1151</v>
      </c>
      <c r="AB157" s="79"/>
      <c r="AC157" s="79" t="b">
        <v>0</v>
      </c>
      <c r="AD157" s="79">
        <v>0</v>
      </c>
      <c r="AE157" s="85" t="s">
        <v>1198</v>
      </c>
      <c r="AF157" s="79" t="b">
        <v>0</v>
      </c>
      <c r="AG157" s="79" t="s">
        <v>1200</v>
      </c>
      <c r="AH157" s="79"/>
      <c r="AI157" s="85" t="s">
        <v>1198</v>
      </c>
      <c r="AJ157" s="79" t="b">
        <v>0</v>
      </c>
      <c r="AK157" s="79">
        <v>0</v>
      </c>
      <c r="AL157" s="85" t="s">
        <v>1198</v>
      </c>
      <c r="AM157" s="79" t="s">
        <v>1219</v>
      </c>
      <c r="AN157" s="79" t="b">
        <v>0</v>
      </c>
      <c r="AO157" s="85" t="s">
        <v>1151</v>
      </c>
      <c r="AP157" s="79" t="s">
        <v>176</v>
      </c>
      <c r="AQ157" s="79">
        <v>0</v>
      </c>
      <c r="AR157" s="79">
        <v>0</v>
      </c>
      <c r="AS157" s="79"/>
      <c r="AT157" s="79"/>
      <c r="AU157" s="79"/>
      <c r="AV157" s="79"/>
      <c r="AW157" s="79"/>
      <c r="AX157" s="79"/>
      <c r="AY157" s="79"/>
      <c r="AZ157" s="79"/>
      <c r="BA157">
        <v>63</v>
      </c>
      <c r="BB157" s="78" t="str">
        <f>REPLACE(INDEX(GroupVertices[Group],MATCH(Edges24[[#This Row],[Vertex 1]],GroupVertices[Vertex],0)),1,1,"")</f>
        <v>3</v>
      </c>
      <c r="BC157" s="78" t="str">
        <f>REPLACE(INDEX(GroupVertices[Group],MATCH(Edges24[[#This Row],[Vertex 2]],GroupVertices[Vertex],0)),1,1,"")</f>
        <v>3</v>
      </c>
      <c r="BD157" s="48">
        <v>0</v>
      </c>
      <c r="BE157" s="49">
        <v>0</v>
      </c>
      <c r="BF157" s="48">
        <v>0</v>
      </c>
      <c r="BG157" s="49">
        <v>0</v>
      </c>
      <c r="BH157" s="48">
        <v>0</v>
      </c>
      <c r="BI157" s="49">
        <v>0</v>
      </c>
      <c r="BJ157" s="48">
        <v>9</v>
      </c>
      <c r="BK157" s="49">
        <v>100</v>
      </c>
      <c r="BL157" s="48">
        <v>9</v>
      </c>
    </row>
    <row r="158" spans="1:64" ht="15">
      <c r="A158" s="64" t="s">
        <v>269</v>
      </c>
      <c r="B158" s="64" t="s">
        <v>269</v>
      </c>
      <c r="C158" s="65"/>
      <c r="D158" s="66"/>
      <c r="E158" s="67"/>
      <c r="F158" s="68"/>
      <c r="G158" s="65"/>
      <c r="H158" s="69"/>
      <c r="I158" s="70"/>
      <c r="J158" s="70"/>
      <c r="K158" s="34" t="s">
        <v>65</v>
      </c>
      <c r="L158" s="77">
        <v>189</v>
      </c>
      <c r="M158" s="77"/>
      <c r="N158" s="72"/>
      <c r="O158" s="79" t="s">
        <v>176</v>
      </c>
      <c r="P158" s="81">
        <v>43505.88423611111</v>
      </c>
      <c r="Q158" s="79" t="s">
        <v>435</v>
      </c>
      <c r="R158" s="82" t="s">
        <v>550</v>
      </c>
      <c r="S158" s="79" t="s">
        <v>608</v>
      </c>
      <c r="T158" s="79" t="s">
        <v>637</v>
      </c>
      <c r="U158" s="79"/>
      <c r="V158" s="82" t="s">
        <v>795</v>
      </c>
      <c r="W158" s="81">
        <v>43505.88423611111</v>
      </c>
      <c r="X158" s="82" t="s">
        <v>951</v>
      </c>
      <c r="Y158" s="79"/>
      <c r="Z158" s="79"/>
      <c r="AA158" s="85" t="s">
        <v>1152</v>
      </c>
      <c r="AB158" s="79"/>
      <c r="AC158" s="79" t="b">
        <v>0</v>
      </c>
      <c r="AD158" s="79">
        <v>0</v>
      </c>
      <c r="AE158" s="85" t="s">
        <v>1198</v>
      </c>
      <c r="AF158" s="79" t="b">
        <v>0</v>
      </c>
      <c r="AG158" s="79" t="s">
        <v>1200</v>
      </c>
      <c r="AH158" s="79"/>
      <c r="AI158" s="85" t="s">
        <v>1198</v>
      </c>
      <c r="AJ158" s="79" t="b">
        <v>0</v>
      </c>
      <c r="AK158" s="79">
        <v>1</v>
      </c>
      <c r="AL158" s="85" t="s">
        <v>1198</v>
      </c>
      <c r="AM158" s="79" t="s">
        <v>1219</v>
      </c>
      <c r="AN158" s="79" t="b">
        <v>0</v>
      </c>
      <c r="AO158" s="85" t="s">
        <v>1152</v>
      </c>
      <c r="AP158" s="79" t="s">
        <v>176</v>
      </c>
      <c r="AQ158" s="79">
        <v>0</v>
      </c>
      <c r="AR158" s="79">
        <v>0</v>
      </c>
      <c r="AS158" s="79"/>
      <c r="AT158" s="79"/>
      <c r="AU158" s="79"/>
      <c r="AV158" s="79"/>
      <c r="AW158" s="79"/>
      <c r="AX158" s="79"/>
      <c r="AY158" s="79"/>
      <c r="AZ158" s="79"/>
      <c r="BA158">
        <v>63</v>
      </c>
      <c r="BB158" s="78" t="str">
        <f>REPLACE(INDEX(GroupVertices[Group],MATCH(Edges24[[#This Row],[Vertex 1]],GroupVertices[Vertex],0)),1,1,"")</f>
        <v>3</v>
      </c>
      <c r="BC158" s="78" t="str">
        <f>REPLACE(INDEX(GroupVertices[Group],MATCH(Edges24[[#This Row],[Vertex 2]],GroupVertices[Vertex],0)),1,1,"")</f>
        <v>3</v>
      </c>
      <c r="BD158" s="48">
        <v>3</v>
      </c>
      <c r="BE158" s="49">
        <v>17.647058823529413</v>
      </c>
      <c r="BF158" s="48">
        <v>0</v>
      </c>
      <c r="BG158" s="49">
        <v>0</v>
      </c>
      <c r="BH158" s="48">
        <v>0</v>
      </c>
      <c r="BI158" s="49">
        <v>0</v>
      </c>
      <c r="BJ158" s="48">
        <v>14</v>
      </c>
      <c r="BK158" s="49">
        <v>82.3529411764706</v>
      </c>
      <c r="BL158" s="48">
        <v>17</v>
      </c>
    </row>
    <row r="159" spans="1:64" ht="15">
      <c r="A159" s="64" t="s">
        <v>269</v>
      </c>
      <c r="B159" s="64" t="s">
        <v>269</v>
      </c>
      <c r="C159" s="65"/>
      <c r="D159" s="66"/>
      <c r="E159" s="67"/>
      <c r="F159" s="68"/>
      <c r="G159" s="65"/>
      <c r="H159" s="69"/>
      <c r="I159" s="70"/>
      <c r="J159" s="70"/>
      <c r="K159" s="34" t="s">
        <v>65</v>
      </c>
      <c r="L159" s="77">
        <v>190</v>
      </c>
      <c r="M159" s="77"/>
      <c r="N159" s="72"/>
      <c r="O159" s="79" t="s">
        <v>176</v>
      </c>
      <c r="P159" s="81">
        <v>43506.29677083333</v>
      </c>
      <c r="Q159" s="79" t="s">
        <v>436</v>
      </c>
      <c r="R159" s="82" t="s">
        <v>551</v>
      </c>
      <c r="S159" s="79" t="s">
        <v>608</v>
      </c>
      <c r="T159" s="79" t="s">
        <v>637</v>
      </c>
      <c r="U159" s="79"/>
      <c r="V159" s="82" t="s">
        <v>795</v>
      </c>
      <c r="W159" s="81">
        <v>43506.29677083333</v>
      </c>
      <c r="X159" s="82" t="s">
        <v>952</v>
      </c>
      <c r="Y159" s="79"/>
      <c r="Z159" s="79"/>
      <c r="AA159" s="85" t="s">
        <v>1153</v>
      </c>
      <c r="AB159" s="79"/>
      <c r="AC159" s="79" t="b">
        <v>0</v>
      </c>
      <c r="AD159" s="79">
        <v>0</v>
      </c>
      <c r="AE159" s="85" t="s">
        <v>1198</v>
      </c>
      <c r="AF159" s="79" t="b">
        <v>0</v>
      </c>
      <c r="AG159" s="79" t="s">
        <v>1200</v>
      </c>
      <c r="AH159" s="79"/>
      <c r="AI159" s="85" t="s">
        <v>1198</v>
      </c>
      <c r="AJ159" s="79" t="b">
        <v>0</v>
      </c>
      <c r="AK159" s="79">
        <v>0</v>
      </c>
      <c r="AL159" s="85" t="s">
        <v>1198</v>
      </c>
      <c r="AM159" s="79" t="s">
        <v>1219</v>
      </c>
      <c r="AN159" s="79" t="b">
        <v>0</v>
      </c>
      <c r="AO159" s="85" t="s">
        <v>1153</v>
      </c>
      <c r="AP159" s="79" t="s">
        <v>176</v>
      </c>
      <c r="AQ159" s="79">
        <v>0</v>
      </c>
      <c r="AR159" s="79">
        <v>0</v>
      </c>
      <c r="AS159" s="79"/>
      <c r="AT159" s="79"/>
      <c r="AU159" s="79"/>
      <c r="AV159" s="79"/>
      <c r="AW159" s="79"/>
      <c r="AX159" s="79"/>
      <c r="AY159" s="79"/>
      <c r="AZ159" s="79"/>
      <c r="BA159">
        <v>63</v>
      </c>
      <c r="BB159" s="78" t="str">
        <f>REPLACE(INDEX(GroupVertices[Group],MATCH(Edges24[[#This Row],[Vertex 1]],GroupVertices[Vertex],0)),1,1,"")</f>
        <v>3</v>
      </c>
      <c r="BC159" s="78" t="str">
        <f>REPLACE(INDEX(GroupVertices[Group],MATCH(Edges24[[#This Row],[Vertex 2]],GroupVertices[Vertex],0)),1,1,"")</f>
        <v>3</v>
      </c>
      <c r="BD159" s="48">
        <v>1</v>
      </c>
      <c r="BE159" s="49">
        <v>10</v>
      </c>
      <c r="BF159" s="48">
        <v>0</v>
      </c>
      <c r="BG159" s="49">
        <v>0</v>
      </c>
      <c r="BH159" s="48">
        <v>0</v>
      </c>
      <c r="BI159" s="49">
        <v>0</v>
      </c>
      <c r="BJ159" s="48">
        <v>9</v>
      </c>
      <c r="BK159" s="49">
        <v>90</v>
      </c>
      <c r="BL159" s="48">
        <v>10</v>
      </c>
    </row>
    <row r="160" spans="1:64" ht="15">
      <c r="A160" s="64" t="s">
        <v>269</v>
      </c>
      <c r="B160" s="64" t="s">
        <v>269</v>
      </c>
      <c r="C160" s="65"/>
      <c r="D160" s="66"/>
      <c r="E160" s="67"/>
      <c r="F160" s="68"/>
      <c r="G160" s="65"/>
      <c r="H160" s="69"/>
      <c r="I160" s="70"/>
      <c r="J160" s="70"/>
      <c r="K160" s="34" t="s">
        <v>65</v>
      </c>
      <c r="L160" s="77">
        <v>191</v>
      </c>
      <c r="M160" s="77"/>
      <c r="N160" s="72"/>
      <c r="O160" s="79" t="s">
        <v>176</v>
      </c>
      <c r="P160" s="81">
        <v>43506.384247685186</v>
      </c>
      <c r="Q160" s="79" t="s">
        <v>437</v>
      </c>
      <c r="R160" s="82" t="s">
        <v>552</v>
      </c>
      <c r="S160" s="79" t="s">
        <v>608</v>
      </c>
      <c r="T160" s="79" t="s">
        <v>691</v>
      </c>
      <c r="U160" s="79"/>
      <c r="V160" s="82" t="s">
        <v>795</v>
      </c>
      <c r="W160" s="81">
        <v>43506.384247685186</v>
      </c>
      <c r="X160" s="82" t="s">
        <v>953</v>
      </c>
      <c r="Y160" s="79"/>
      <c r="Z160" s="79"/>
      <c r="AA160" s="85" t="s">
        <v>1154</v>
      </c>
      <c r="AB160" s="79"/>
      <c r="AC160" s="79" t="b">
        <v>0</v>
      </c>
      <c r="AD160" s="79">
        <v>0</v>
      </c>
      <c r="AE160" s="85" t="s">
        <v>1198</v>
      </c>
      <c r="AF160" s="79" t="b">
        <v>0</v>
      </c>
      <c r="AG160" s="79" t="s">
        <v>1200</v>
      </c>
      <c r="AH160" s="79"/>
      <c r="AI160" s="85" t="s">
        <v>1198</v>
      </c>
      <c r="AJ160" s="79" t="b">
        <v>0</v>
      </c>
      <c r="AK160" s="79">
        <v>0</v>
      </c>
      <c r="AL160" s="85" t="s">
        <v>1198</v>
      </c>
      <c r="AM160" s="79" t="s">
        <v>1219</v>
      </c>
      <c r="AN160" s="79" t="b">
        <v>0</v>
      </c>
      <c r="AO160" s="85" t="s">
        <v>1154</v>
      </c>
      <c r="AP160" s="79" t="s">
        <v>176</v>
      </c>
      <c r="AQ160" s="79">
        <v>0</v>
      </c>
      <c r="AR160" s="79">
        <v>0</v>
      </c>
      <c r="AS160" s="79"/>
      <c r="AT160" s="79"/>
      <c r="AU160" s="79"/>
      <c r="AV160" s="79"/>
      <c r="AW160" s="79"/>
      <c r="AX160" s="79"/>
      <c r="AY160" s="79"/>
      <c r="AZ160" s="79"/>
      <c r="BA160">
        <v>63</v>
      </c>
      <c r="BB160" s="78" t="str">
        <f>REPLACE(INDEX(GroupVertices[Group],MATCH(Edges24[[#This Row],[Vertex 1]],GroupVertices[Vertex],0)),1,1,"")</f>
        <v>3</v>
      </c>
      <c r="BC160" s="78" t="str">
        <f>REPLACE(INDEX(GroupVertices[Group],MATCH(Edges24[[#This Row],[Vertex 2]],GroupVertices[Vertex],0)),1,1,"")</f>
        <v>3</v>
      </c>
      <c r="BD160" s="48">
        <v>1</v>
      </c>
      <c r="BE160" s="49">
        <v>11.11111111111111</v>
      </c>
      <c r="BF160" s="48">
        <v>0</v>
      </c>
      <c r="BG160" s="49">
        <v>0</v>
      </c>
      <c r="BH160" s="48">
        <v>0</v>
      </c>
      <c r="BI160" s="49">
        <v>0</v>
      </c>
      <c r="BJ160" s="48">
        <v>8</v>
      </c>
      <c r="BK160" s="49">
        <v>88.88888888888889</v>
      </c>
      <c r="BL160" s="48">
        <v>9</v>
      </c>
    </row>
    <row r="161" spans="1:64" ht="15">
      <c r="A161" s="64" t="s">
        <v>269</v>
      </c>
      <c r="B161" s="64" t="s">
        <v>269</v>
      </c>
      <c r="C161" s="65"/>
      <c r="D161" s="66"/>
      <c r="E161" s="67"/>
      <c r="F161" s="68"/>
      <c r="G161" s="65"/>
      <c r="H161" s="69"/>
      <c r="I161" s="70"/>
      <c r="J161" s="70"/>
      <c r="K161" s="34" t="s">
        <v>65</v>
      </c>
      <c r="L161" s="77">
        <v>192</v>
      </c>
      <c r="M161" s="77"/>
      <c r="N161" s="72"/>
      <c r="O161" s="79" t="s">
        <v>176</v>
      </c>
      <c r="P161" s="81">
        <v>43506.42177083333</v>
      </c>
      <c r="Q161" s="79" t="s">
        <v>438</v>
      </c>
      <c r="R161" s="82" t="s">
        <v>553</v>
      </c>
      <c r="S161" s="79" t="s">
        <v>608</v>
      </c>
      <c r="T161" s="79" t="s">
        <v>637</v>
      </c>
      <c r="U161" s="79"/>
      <c r="V161" s="82" t="s">
        <v>795</v>
      </c>
      <c r="W161" s="81">
        <v>43506.42177083333</v>
      </c>
      <c r="X161" s="82" t="s">
        <v>954</v>
      </c>
      <c r="Y161" s="79"/>
      <c r="Z161" s="79"/>
      <c r="AA161" s="85" t="s">
        <v>1155</v>
      </c>
      <c r="AB161" s="79"/>
      <c r="AC161" s="79" t="b">
        <v>0</v>
      </c>
      <c r="AD161" s="79">
        <v>0</v>
      </c>
      <c r="AE161" s="85" t="s">
        <v>1198</v>
      </c>
      <c r="AF161" s="79" t="b">
        <v>0</v>
      </c>
      <c r="AG161" s="79" t="s">
        <v>1200</v>
      </c>
      <c r="AH161" s="79"/>
      <c r="AI161" s="85" t="s">
        <v>1198</v>
      </c>
      <c r="AJ161" s="79" t="b">
        <v>0</v>
      </c>
      <c r="AK161" s="79">
        <v>0</v>
      </c>
      <c r="AL161" s="85" t="s">
        <v>1198</v>
      </c>
      <c r="AM161" s="79" t="s">
        <v>1219</v>
      </c>
      <c r="AN161" s="79" t="b">
        <v>0</v>
      </c>
      <c r="AO161" s="85" t="s">
        <v>1155</v>
      </c>
      <c r="AP161" s="79" t="s">
        <v>176</v>
      </c>
      <c r="AQ161" s="79">
        <v>0</v>
      </c>
      <c r="AR161" s="79">
        <v>0</v>
      </c>
      <c r="AS161" s="79"/>
      <c r="AT161" s="79"/>
      <c r="AU161" s="79"/>
      <c r="AV161" s="79"/>
      <c r="AW161" s="79"/>
      <c r="AX161" s="79"/>
      <c r="AY161" s="79"/>
      <c r="AZ161" s="79"/>
      <c r="BA161">
        <v>63</v>
      </c>
      <c r="BB161" s="78" t="str">
        <f>REPLACE(INDEX(GroupVertices[Group],MATCH(Edges24[[#This Row],[Vertex 1]],GroupVertices[Vertex],0)),1,1,"")</f>
        <v>3</v>
      </c>
      <c r="BC161" s="78" t="str">
        <f>REPLACE(INDEX(GroupVertices[Group],MATCH(Edges24[[#This Row],[Vertex 2]],GroupVertices[Vertex],0)),1,1,"")</f>
        <v>3</v>
      </c>
      <c r="BD161" s="48">
        <v>3</v>
      </c>
      <c r="BE161" s="49">
        <v>23.076923076923077</v>
      </c>
      <c r="BF161" s="48">
        <v>0</v>
      </c>
      <c r="BG161" s="49">
        <v>0</v>
      </c>
      <c r="BH161" s="48">
        <v>0</v>
      </c>
      <c r="BI161" s="49">
        <v>0</v>
      </c>
      <c r="BJ161" s="48">
        <v>10</v>
      </c>
      <c r="BK161" s="49">
        <v>76.92307692307692</v>
      </c>
      <c r="BL161" s="48">
        <v>13</v>
      </c>
    </row>
    <row r="162" spans="1:64" ht="15">
      <c r="A162" s="64" t="s">
        <v>269</v>
      </c>
      <c r="B162" s="64" t="s">
        <v>269</v>
      </c>
      <c r="C162" s="65"/>
      <c r="D162" s="66"/>
      <c r="E162" s="67"/>
      <c r="F162" s="68"/>
      <c r="G162" s="65"/>
      <c r="H162" s="69"/>
      <c r="I162" s="70"/>
      <c r="J162" s="70"/>
      <c r="K162" s="34" t="s">
        <v>65</v>
      </c>
      <c r="L162" s="77">
        <v>193</v>
      </c>
      <c r="M162" s="77"/>
      <c r="N162" s="72"/>
      <c r="O162" s="79" t="s">
        <v>176</v>
      </c>
      <c r="P162" s="81">
        <v>43506.50511574074</v>
      </c>
      <c r="Q162" s="79" t="s">
        <v>439</v>
      </c>
      <c r="R162" s="82" t="s">
        <v>554</v>
      </c>
      <c r="S162" s="79" t="s">
        <v>608</v>
      </c>
      <c r="T162" s="79" t="s">
        <v>637</v>
      </c>
      <c r="U162" s="79"/>
      <c r="V162" s="82" t="s">
        <v>795</v>
      </c>
      <c r="W162" s="81">
        <v>43506.50511574074</v>
      </c>
      <c r="X162" s="82" t="s">
        <v>955</v>
      </c>
      <c r="Y162" s="79"/>
      <c r="Z162" s="79"/>
      <c r="AA162" s="85" t="s">
        <v>1156</v>
      </c>
      <c r="AB162" s="79"/>
      <c r="AC162" s="79" t="b">
        <v>0</v>
      </c>
      <c r="AD162" s="79">
        <v>0</v>
      </c>
      <c r="AE162" s="85" t="s">
        <v>1198</v>
      </c>
      <c r="AF162" s="79" t="b">
        <v>0</v>
      </c>
      <c r="AG162" s="79" t="s">
        <v>1200</v>
      </c>
      <c r="AH162" s="79"/>
      <c r="AI162" s="85" t="s">
        <v>1198</v>
      </c>
      <c r="AJ162" s="79" t="b">
        <v>0</v>
      </c>
      <c r="AK162" s="79">
        <v>0</v>
      </c>
      <c r="AL162" s="85" t="s">
        <v>1198</v>
      </c>
      <c r="AM162" s="79" t="s">
        <v>1219</v>
      </c>
      <c r="AN162" s="79" t="b">
        <v>0</v>
      </c>
      <c r="AO162" s="85" t="s">
        <v>1156</v>
      </c>
      <c r="AP162" s="79" t="s">
        <v>176</v>
      </c>
      <c r="AQ162" s="79">
        <v>0</v>
      </c>
      <c r="AR162" s="79">
        <v>0</v>
      </c>
      <c r="AS162" s="79"/>
      <c r="AT162" s="79"/>
      <c r="AU162" s="79"/>
      <c r="AV162" s="79"/>
      <c r="AW162" s="79"/>
      <c r="AX162" s="79"/>
      <c r="AY162" s="79"/>
      <c r="AZ162" s="79"/>
      <c r="BA162">
        <v>63</v>
      </c>
      <c r="BB162" s="78" t="str">
        <f>REPLACE(INDEX(GroupVertices[Group],MATCH(Edges24[[#This Row],[Vertex 1]],GroupVertices[Vertex],0)),1,1,"")</f>
        <v>3</v>
      </c>
      <c r="BC162" s="78" t="str">
        <f>REPLACE(INDEX(GroupVertices[Group],MATCH(Edges24[[#This Row],[Vertex 2]],GroupVertices[Vertex],0)),1,1,"")</f>
        <v>3</v>
      </c>
      <c r="BD162" s="48">
        <v>1</v>
      </c>
      <c r="BE162" s="49">
        <v>7.6923076923076925</v>
      </c>
      <c r="BF162" s="48">
        <v>0</v>
      </c>
      <c r="BG162" s="49">
        <v>0</v>
      </c>
      <c r="BH162" s="48">
        <v>0</v>
      </c>
      <c r="BI162" s="49">
        <v>0</v>
      </c>
      <c r="BJ162" s="48">
        <v>12</v>
      </c>
      <c r="BK162" s="49">
        <v>92.3076923076923</v>
      </c>
      <c r="BL162" s="48">
        <v>13</v>
      </c>
    </row>
    <row r="163" spans="1:64" ht="15">
      <c r="A163" s="64" t="s">
        <v>269</v>
      </c>
      <c r="B163" s="64" t="s">
        <v>269</v>
      </c>
      <c r="C163" s="65"/>
      <c r="D163" s="66"/>
      <c r="E163" s="67"/>
      <c r="F163" s="68"/>
      <c r="G163" s="65"/>
      <c r="H163" s="69"/>
      <c r="I163" s="70"/>
      <c r="J163" s="70"/>
      <c r="K163" s="34" t="s">
        <v>65</v>
      </c>
      <c r="L163" s="77">
        <v>194</v>
      </c>
      <c r="M163" s="77"/>
      <c r="N163" s="72"/>
      <c r="O163" s="79" t="s">
        <v>176</v>
      </c>
      <c r="P163" s="81">
        <v>43506.81203703704</v>
      </c>
      <c r="Q163" s="79" t="s">
        <v>440</v>
      </c>
      <c r="R163" s="82" t="s">
        <v>555</v>
      </c>
      <c r="S163" s="79" t="s">
        <v>608</v>
      </c>
      <c r="T163" s="79" t="s">
        <v>637</v>
      </c>
      <c r="U163" s="79"/>
      <c r="V163" s="82" t="s">
        <v>795</v>
      </c>
      <c r="W163" s="81">
        <v>43506.81203703704</v>
      </c>
      <c r="X163" s="82" t="s">
        <v>956</v>
      </c>
      <c r="Y163" s="79"/>
      <c r="Z163" s="79"/>
      <c r="AA163" s="85" t="s">
        <v>1157</v>
      </c>
      <c r="AB163" s="79"/>
      <c r="AC163" s="79" t="b">
        <v>0</v>
      </c>
      <c r="AD163" s="79">
        <v>0</v>
      </c>
      <c r="AE163" s="85" t="s">
        <v>1198</v>
      </c>
      <c r="AF163" s="79" t="b">
        <v>0</v>
      </c>
      <c r="AG163" s="79" t="s">
        <v>1200</v>
      </c>
      <c r="AH163" s="79"/>
      <c r="AI163" s="85" t="s">
        <v>1198</v>
      </c>
      <c r="AJ163" s="79" t="b">
        <v>0</v>
      </c>
      <c r="AK163" s="79">
        <v>0</v>
      </c>
      <c r="AL163" s="85" t="s">
        <v>1198</v>
      </c>
      <c r="AM163" s="79" t="s">
        <v>1219</v>
      </c>
      <c r="AN163" s="79" t="b">
        <v>0</v>
      </c>
      <c r="AO163" s="85" t="s">
        <v>1157</v>
      </c>
      <c r="AP163" s="79" t="s">
        <v>176</v>
      </c>
      <c r="AQ163" s="79">
        <v>0</v>
      </c>
      <c r="AR163" s="79">
        <v>0</v>
      </c>
      <c r="AS163" s="79"/>
      <c r="AT163" s="79"/>
      <c r="AU163" s="79"/>
      <c r="AV163" s="79"/>
      <c r="AW163" s="79"/>
      <c r="AX163" s="79"/>
      <c r="AY163" s="79"/>
      <c r="AZ163" s="79"/>
      <c r="BA163">
        <v>63</v>
      </c>
      <c r="BB163" s="78" t="str">
        <f>REPLACE(INDEX(GroupVertices[Group],MATCH(Edges24[[#This Row],[Vertex 1]],GroupVertices[Vertex],0)),1,1,"")</f>
        <v>3</v>
      </c>
      <c r="BC163" s="78" t="str">
        <f>REPLACE(INDEX(GroupVertices[Group],MATCH(Edges24[[#This Row],[Vertex 2]],GroupVertices[Vertex],0)),1,1,"")</f>
        <v>3</v>
      </c>
      <c r="BD163" s="48">
        <v>0</v>
      </c>
      <c r="BE163" s="49">
        <v>0</v>
      </c>
      <c r="BF163" s="48">
        <v>0</v>
      </c>
      <c r="BG163" s="49">
        <v>0</v>
      </c>
      <c r="BH163" s="48">
        <v>0</v>
      </c>
      <c r="BI163" s="49">
        <v>0</v>
      </c>
      <c r="BJ163" s="48">
        <v>8</v>
      </c>
      <c r="BK163" s="49">
        <v>100</v>
      </c>
      <c r="BL163" s="48">
        <v>8</v>
      </c>
    </row>
    <row r="164" spans="1:64" ht="15">
      <c r="A164" s="64" t="s">
        <v>269</v>
      </c>
      <c r="B164" s="64" t="s">
        <v>269</v>
      </c>
      <c r="C164" s="65"/>
      <c r="D164" s="66"/>
      <c r="E164" s="67"/>
      <c r="F164" s="68"/>
      <c r="G164" s="65"/>
      <c r="H164" s="69"/>
      <c r="I164" s="70"/>
      <c r="J164" s="70"/>
      <c r="K164" s="34" t="s">
        <v>65</v>
      </c>
      <c r="L164" s="77">
        <v>195</v>
      </c>
      <c r="M164" s="77"/>
      <c r="N164" s="72"/>
      <c r="O164" s="79" t="s">
        <v>176</v>
      </c>
      <c r="P164" s="81">
        <v>43506.8384375</v>
      </c>
      <c r="Q164" s="79" t="s">
        <v>441</v>
      </c>
      <c r="R164" s="82" t="s">
        <v>556</v>
      </c>
      <c r="S164" s="79" t="s">
        <v>608</v>
      </c>
      <c r="T164" s="79" t="s">
        <v>691</v>
      </c>
      <c r="U164" s="79"/>
      <c r="V164" s="82" t="s">
        <v>795</v>
      </c>
      <c r="W164" s="81">
        <v>43506.8384375</v>
      </c>
      <c r="X164" s="82" t="s">
        <v>957</v>
      </c>
      <c r="Y164" s="79"/>
      <c r="Z164" s="79"/>
      <c r="AA164" s="85" t="s">
        <v>1158</v>
      </c>
      <c r="AB164" s="79"/>
      <c r="AC164" s="79" t="b">
        <v>0</v>
      </c>
      <c r="AD164" s="79">
        <v>0</v>
      </c>
      <c r="AE164" s="85" t="s">
        <v>1198</v>
      </c>
      <c r="AF164" s="79" t="b">
        <v>0</v>
      </c>
      <c r="AG164" s="79" t="s">
        <v>1200</v>
      </c>
      <c r="AH164" s="79"/>
      <c r="AI164" s="85" t="s">
        <v>1198</v>
      </c>
      <c r="AJ164" s="79" t="b">
        <v>0</v>
      </c>
      <c r="AK164" s="79">
        <v>0</v>
      </c>
      <c r="AL164" s="85" t="s">
        <v>1198</v>
      </c>
      <c r="AM164" s="79" t="s">
        <v>1219</v>
      </c>
      <c r="AN164" s="79" t="b">
        <v>0</v>
      </c>
      <c r="AO164" s="85" t="s">
        <v>1158</v>
      </c>
      <c r="AP164" s="79" t="s">
        <v>176</v>
      </c>
      <c r="AQ164" s="79">
        <v>0</v>
      </c>
      <c r="AR164" s="79">
        <v>0</v>
      </c>
      <c r="AS164" s="79"/>
      <c r="AT164" s="79"/>
      <c r="AU164" s="79"/>
      <c r="AV164" s="79"/>
      <c r="AW164" s="79"/>
      <c r="AX164" s="79"/>
      <c r="AY164" s="79"/>
      <c r="AZ164" s="79"/>
      <c r="BA164">
        <v>63</v>
      </c>
      <c r="BB164" s="78" t="str">
        <f>REPLACE(INDEX(GroupVertices[Group],MATCH(Edges24[[#This Row],[Vertex 1]],GroupVertices[Vertex],0)),1,1,"")</f>
        <v>3</v>
      </c>
      <c r="BC164" s="78" t="str">
        <f>REPLACE(INDEX(GroupVertices[Group],MATCH(Edges24[[#This Row],[Vertex 2]],GroupVertices[Vertex],0)),1,1,"")</f>
        <v>3</v>
      </c>
      <c r="BD164" s="48">
        <v>1</v>
      </c>
      <c r="BE164" s="49">
        <v>10</v>
      </c>
      <c r="BF164" s="48">
        <v>0</v>
      </c>
      <c r="BG164" s="49">
        <v>0</v>
      </c>
      <c r="BH164" s="48">
        <v>0</v>
      </c>
      <c r="BI164" s="49">
        <v>0</v>
      </c>
      <c r="BJ164" s="48">
        <v>9</v>
      </c>
      <c r="BK164" s="49">
        <v>90</v>
      </c>
      <c r="BL164" s="48">
        <v>10</v>
      </c>
    </row>
    <row r="165" spans="1:64" ht="15">
      <c r="A165" s="64" t="s">
        <v>269</v>
      </c>
      <c r="B165" s="64" t="s">
        <v>269</v>
      </c>
      <c r="C165" s="65"/>
      <c r="D165" s="66"/>
      <c r="E165" s="67"/>
      <c r="F165" s="68"/>
      <c r="G165" s="65"/>
      <c r="H165" s="69"/>
      <c r="I165" s="70"/>
      <c r="J165" s="70"/>
      <c r="K165" s="34" t="s">
        <v>65</v>
      </c>
      <c r="L165" s="77">
        <v>196</v>
      </c>
      <c r="M165" s="77"/>
      <c r="N165" s="72"/>
      <c r="O165" s="79" t="s">
        <v>176</v>
      </c>
      <c r="P165" s="81">
        <v>43507.0509375</v>
      </c>
      <c r="Q165" s="79" t="s">
        <v>442</v>
      </c>
      <c r="R165" s="82" t="s">
        <v>557</v>
      </c>
      <c r="S165" s="79" t="s">
        <v>608</v>
      </c>
      <c r="T165" s="79" t="s">
        <v>637</v>
      </c>
      <c r="U165" s="79"/>
      <c r="V165" s="82" t="s">
        <v>795</v>
      </c>
      <c r="W165" s="81">
        <v>43507.0509375</v>
      </c>
      <c r="X165" s="82" t="s">
        <v>958</v>
      </c>
      <c r="Y165" s="79"/>
      <c r="Z165" s="79"/>
      <c r="AA165" s="85" t="s">
        <v>1159</v>
      </c>
      <c r="AB165" s="79"/>
      <c r="AC165" s="79" t="b">
        <v>0</v>
      </c>
      <c r="AD165" s="79">
        <v>0</v>
      </c>
      <c r="AE165" s="85" t="s">
        <v>1198</v>
      </c>
      <c r="AF165" s="79" t="b">
        <v>0</v>
      </c>
      <c r="AG165" s="79" t="s">
        <v>1200</v>
      </c>
      <c r="AH165" s="79"/>
      <c r="AI165" s="85" t="s">
        <v>1198</v>
      </c>
      <c r="AJ165" s="79" t="b">
        <v>0</v>
      </c>
      <c r="AK165" s="79">
        <v>0</v>
      </c>
      <c r="AL165" s="85" t="s">
        <v>1198</v>
      </c>
      <c r="AM165" s="79" t="s">
        <v>1219</v>
      </c>
      <c r="AN165" s="79" t="b">
        <v>0</v>
      </c>
      <c r="AO165" s="85" t="s">
        <v>1159</v>
      </c>
      <c r="AP165" s="79" t="s">
        <v>176</v>
      </c>
      <c r="AQ165" s="79">
        <v>0</v>
      </c>
      <c r="AR165" s="79">
        <v>0</v>
      </c>
      <c r="AS165" s="79"/>
      <c r="AT165" s="79"/>
      <c r="AU165" s="79"/>
      <c r="AV165" s="79"/>
      <c r="AW165" s="79"/>
      <c r="AX165" s="79"/>
      <c r="AY165" s="79"/>
      <c r="AZ165" s="79"/>
      <c r="BA165">
        <v>63</v>
      </c>
      <c r="BB165" s="78" t="str">
        <f>REPLACE(INDEX(GroupVertices[Group],MATCH(Edges24[[#This Row],[Vertex 1]],GroupVertices[Vertex],0)),1,1,"")</f>
        <v>3</v>
      </c>
      <c r="BC165" s="78" t="str">
        <f>REPLACE(INDEX(GroupVertices[Group],MATCH(Edges24[[#This Row],[Vertex 2]],GroupVertices[Vertex],0)),1,1,"")</f>
        <v>3</v>
      </c>
      <c r="BD165" s="48">
        <v>1</v>
      </c>
      <c r="BE165" s="49">
        <v>8.333333333333334</v>
      </c>
      <c r="BF165" s="48">
        <v>0</v>
      </c>
      <c r="BG165" s="49">
        <v>0</v>
      </c>
      <c r="BH165" s="48">
        <v>0</v>
      </c>
      <c r="BI165" s="49">
        <v>0</v>
      </c>
      <c r="BJ165" s="48">
        <v>11</v>
      </c>
      <c r="BK165" s="49">
        <v>91.66666666666667</v>
      </c>
      <c r="BL165" s="48">
        <v>12</v>
      </c>
    </row>
    <row r="166" spans="1:64" ht="15">
      <c r="A166" s="64" t="s">
        <v>269</v>
      </c>
      <c r="B166" s="64" t="s">
        <v>269</v>
      </c>
      <c r="C166" s="65"/>
      <c r="D166" s="66"/>
      <c r="E166" s="67"/>
      <c r="F166" s="68"/>
      <c r="G166" s="65"/>
      <c r="H166" s="69"/>
      <c r="I166" s="70"/>
      <c r="J166" s="70"/>
      <c r="K166" s="34" t="s">
        <v>65</v>
      </c>
      <c r="L166" s="77">
        <v>197</v>
      </c>
      <c r="M166" s="77"/>
      <c r="N166" s="72"/>
      <c r="O166" s="79" t="s">
        <v>176</v>
      </c>
      <c r="P166" s="81">
        <v>43507.38425925926</v>
      </c>
      <c r="Q166" s="79" t="s">
        <v>443</v>
      </c>
      <c r="R166" s="82" t="s">
        <v>558</v>
      </c>
      <c r="S166" s="79" t="s">
        <v>608</v>
      </c>
      <c r="T166" s="79" t="s">
        <v>637</v>
      </c>
      <c r="U166" s="79"/>
      <c r="V166" s="82" t="s">
        <v>795</v>
      </c>
      <c r="W166" s="81">
        <v>43507.38425925926</v>
      </c>
      <c r="X166" s="82" t="s">
        <v>959</v>
      </c>
      <c r="Y166" s="79"/>
      <c r="Z166" s="79"/>
      <c r="AA166" s="85" t="s">
        <v>1160</v>
      </c>
      <c r="AB166" s="79"/>
      <c r="AC166" s="79" t="b">
        <v>0</v>
      </c>
      <c r="AD166" s="79">
        <v>0</v>
      </c>
      <c r="AE166" s="85" t="s">
        <v>1198</v>
      </c>
      <c r="AF166" s="79" t="b">
        <v>0</v>
      </c>
      <c r="AG166" s="79" t="s">
        <v>1200</v>
      </c>
      <c r="AH166" s="79"/>
      <c r="AI166" s="85" t="s">
        <v>1198</v>
      </c>
      <c r="AJ166" s="79" t="b">
        <v>0</v>
      </c>
      <c r="AK166" s="79">
        <v>0</v>
      </c>
      <c r="AL166" s="85" t="s">
        <v>1198</v>
      </c>
      <c r="AM166" s="79" t="s">
        <v>1219</v>
      </c>
      <c r="AN166" s="79" t="b">
        <v>0</v>
      </c>
      <c r="AO166" s="85" t="s">
        <v>1160</v>
      </c>
      <c r="AP166" s="79" t="s">
        <v>176</v>
      </c>
      <c r="AQ166" s="79">
        <v>0</v>
      </c>
      <c r="AR166" s="79">
        <v>0</v>
      </c>
      <c r="AS166" s="79"/>
      <c r="AT166" s="79"/>
      <c r="AU166" s="79"/>
      <c r="AV166" s="79"/>
      <c r="AW166" s="79"/>
      <c r="AX166" s="79"/>
      <c r="AY166" s="79"/>
      <c r="AZ166" s="79"/>
      <c r="BA166">
        <v>63</v>
      </c>
      <c r="BB166" s="78" t="str">
        <f>REPLACE(INDEX(GroupVertices[Group],MATCH(Edges24[[#This Row],[Vertex 1]],GroupVertices[Vertex],0)),1,1,"")</f>
        <v>3</v>
      </c>
      <c r="BC166" s="78" t="str">
        <f>REPLACE(INDEX(GroupVertices[Group],MATCH(Edges24[[#This Row],[Vertex 2]],GroupVertices[Vertex],0)),1,1,"")</f>
        <v>3</v>
      </c>
      <c r="BD166" s="48">
        <v>0</v>
      </c>
      <c r="BE166" s="49">
        <v>0</v>
      </c>
      <c r="BF166" s="48">
        <v>0</v>
      </c>
      <c r="BG166" s="49">
        <v>0</v>
      </c>
      <c r="BH166" s="48">
        <v>0</v>
      </c>
      <c r="BI166" s="49">
        <v>0</v>
      </c>
      <c r="BJ166" s="48">
        <v>8</v>
      </c>
      <c r="BK166" s="49">
        <v>100</v>
      </c>
      <c r="BL166" s="48">
        <v>8</v>
      </c>
    </row>
    <row r="167" spans="1:64" ht="15">
      <c r="A167" s="64" t="s">
        <v>269</v>
      </c>
      <c r="B167" s="64" t="s">
        <v>269</v>
      </c>
      <c r="C167" s="65"/>
      <c r="D167" s="66"/>
      <c r="E167" s="67"/>
      <c r="F167" s="68"/>
      <c r="G167" s="65"/>
      <c r="H167" s="69"/>
      <c r="I167" s="70"/>
      <c r="J167" s="70"/>
      <c r="K167" s="34" t="s">
        <v>65</v>
      </c>
      <c r="L167" s="77">
        <v>198</v>
      </c>
      <c r="M167" s="77"/>
      <c r="N167" s="72"/>
      <c r="O167" s="79" t="s">
        <v>176</v>
      </c>
      <c r="P167" s="81">
        <v>43507.50512731481</v>
      </c>
      <c r="Q167" s="79" t="s">
        <v>444</v>
      </c>
      <c r="R167" s="82" t="s">
        <v>559</v>
      </c>
      <c r="S167" s="79" t="s">
        <v>608</v>
      </c>
      <c r="T167" s="79" t="s">
        <v>637</v>
      </c>
      <c r="U167" s="79"/>
      <c r="V167" s="82" t="s">
        <v>795</v>
      </c>
      <c r="W167" s="81">
        <v>43507.50512731481</v>
      </c>
      <c r="X167" s="82" t="s">
        <v>960</v>
      </c>
      <c r="Y167" s="79"/>
      <c r="Z167" s="79"/>
      <c r="AA167" s="85" t="s">
        <v>1161</v>
      </c>
      <c r="AB167" s="79"/>
      <c r="AC167" s="79" t="b">
        <v>0</v>
      </c>
      <c r="AD167" s="79">
        <v>0</v>
      </c>
      <c r="AE167" s="85" t="s">
        <v>1198</v>
      </c>
      <c r="AF167" s="79" t="b">
        <v>0</v>
      </c>
      <c r="AG167" s="79" t="s">
        <v>1200</v>
      </c>
      <c r="AH167" s="79"/>
      <c r="AI167" s="85" t="s">
        <v>1198</v>
      </c>
      <c r="AJ167" s="79" t="b">
        <v>0</v>
      </c>
      <c r="AK167" s="79">
        <v>0</v>
      </c>
      <c r="AL167" s="85" t="s">
        <v>1198</v>
      </c>
      <c r="AM167" s="79" t="s">
        <v>1219</v>
      </c>
      <c r="AN167" s="79" t="b">
        <v>0</v>
      </c>
      <c r="AO167" s="85" t="s">
        <v>1161</v>
      </c>
      <c r="AP167" s="79" t="s">
        <v>176</v>
      </c>
      <c r="AQ167" s="79">
        <v>0</v>
      </c>
      <c r="AR167" s="79">
        <v>0</v>
      </c>
      <c r="AS167" s="79"/>
      <c r="AT167" s="79"/>
      <c r="AU167" s="79"/>
      <c r="AV167" s="79"/>
      <c r="AW167" s="79"/>
      <c r="AX167" s="79"/>
      <c r="AY167" s="79"/>
      <c r="AZ167" s="79"/>
      <c r="BA167">
        <v>63</v>
      </c>
      <c r="BB167" s="78" t="str">
        <f>REPLACE(INDEX(GroupVertices[Group],MATCH(Edges24[[#This Row],[Vertex 1]],GroupVertices[Vertex],0)),1,1,"")</f>
        <v>3</v>
      </c>
      <c r="BC167" s="78" t="str">
        <f>REPLACE(INDEX(GroupVertices[Group],MATCH(Edges24[[#This Row],[Vertex 2]],GroupVertices[Vertex],0)),1,1,"")</f>
        <v>3</v>
      </c>
      <c r="BD167" s="48">
        <v>0</v>
      </c>
      <c r="BE167" s="49">
        <v>0</v>
      </c>
      <c r="BF167" s="48">
        <v>0</v>
      </c>
      <c r="BG167" s="49">
        <v>0</v>
      </c>
      <c r="BH167" s="48">
        <v>0</v>
      </c>
      <c r="BI167" s="49">
        <v>0</v>
      </c>
      <c r="BJ167" s="48">
        <v>9</v>
      </c>
      <c r="BK167" s="49">
        <v>100</v>
      </c>
      <c r="BL167" s="48">
        <v>9</v>
      </c>
    </row>
    <row r="168" spans="1:64" ht="15">
      <c r="A168" s="64" t="s">
        <v>269</v>
      </c>
      <c r="B168" s="64" t="s">
        <v>269</v>
      </c>
      <c r="C168" s="65"/>
      <c r="D168" s="66"/>
      <c r="E168" s="67"/>
      <c r="F168" s="68"/>
      <c r="G168" s="65"/>
      <c r="H168" s="69"/>
      <c r="I168" s="70"/>
      <c r="J168" s="70"/>
      <c r="K168" s="34" t="s">
        <v>65</v>
      </c>
      <c r="L168" s="77">
        <v>199</v>
      </c>
      <c r="M168" s="77"/>
      <c r="N168" s="72"/>
      <c r="O168" s="79" t="s">
        <v>176</v>
      </c>
      <c r="P168" s="81">
        <v>43507.58846064815</v>
      </c>
      <c r="Q168" s="79" t="s">
        <v>445</v>
      </c>
      <c r="R168" s="82" t="s">
        <v>560</v>
      </c>
      <c r="S168" s="79" t="s">
        <v>608</v>
      </c>
      <c r="T168" s="79" t="s">
        <v>692</v>
      </c>
      <c r="U168" s="79"/>
      <c r="V168" s="82" t="s">
        <v>795</v>
      </c>
      <c r="W168" s="81">
        <v>43507.58846064815</v>
      </c>
      <c r="X168" s="82" t="s">
        <v>961</v>
      </c>
      <c r="Y168" s="79"/>
      <c r="Z168" s="79"/>
      <c r="AA168" s="85" t="s">
        <v>1162</v>
      </c>
      <c r="AB168" s="79"/>
      <c r="AC168" s="79" t="b">
        <v>0</v>
      </c>
      <c r="AD168" s="79">
        <v>0</v>
      </c>
      <c r="AE168" s="85" t="s">
        <v>1198</v>
      </c>
      <c r="AF168" s="79" t="b">
        <v>0</v>
      </c>
      <c r="AG168" s="79" t="s">
        <v>1200</v>
      </c>
      <c r="AH168" s="79"/>
      <c r="AI168" s="85" t="s">
        <v>1198</v>
      </c>
      <c r="AJ168" s="79" t="b">
        <v>0</v>
      </c>
      <c r="AK168" s="79">
        <v>0</v>
      </c>
      <c r="AL168" s="85" t="s">
        <v>1198</v>
      </c>
      <c r="AM168" s="79" t="s">
        <v>1219</v>
      </c>
      <c r="AN168" s="79" t="b">
        <v>0</v>
      </c>
      <c r="AO168" s="85" t="s">
        <v>1162</v>
      </c>
      <c r="AP168" s="79" t="s">
        <v>176</v>
      </c>
      <c r="AQ168" s="79">
        <v>0</v>
      </c>
      <c r="AR168" s="79">
        <v>0</v>
      </c>
      <c r="AS168" s="79"/>
      <c r="AT168" s="79"/>
      <c r="AU168" s="79"/>
      <c r="AV168" s="79"/>
      <c r="AW168" s="79"/>
      <c r="AX168" s="79"/>
      <c r="AY168" s="79"/>
      <c r="AZ168" s="79"/>
      <c r="BA168">
        <v>63</v>
      </c>
      <c r="BB168" s="78" t="str">
        <f>REPLACE(INDEX(GroupVertices[Group],MATCH(Edges24[[#This Row],[Vertex 1]],GroupVertices[Vertex],0)),1,1,"")</f>
        <v>3</v>
      </c>
      <c r="BC168" s="78" t="str">
        <f>REPLACE(INDEX(GroupVertices[Group],MATCH(Edges24[[#This Row],[Vertex 2]],GroupVertices[Vertex],0)),1,1,"")</f>
        <v>3</v>
      </c>
      <c r="BD168" s="48">
        <v>2</v>
      </c>
      <c r="BE168" s="49">
        <v>18.181818181818183</v>
      </c>
      <c r="BF168" s="48">
        <v>0</v>
      </c>
      <c r="BG168" s="49">
        <v>0</v>
      </c>
      <c r="BH168" s="48">
        <v>0</v>
      </c>
      <c r="BI168" s="49">
        <v>0</v>
      </c>
      <c r="BJ168" s="48">
        <v>9</v>
      </c>
      <c r="BK168" s="49">
        <v>81.81818181818181</v>
      </c>
      <c r="BL168" s="48">
        <v>11</v>
      </c>
    </row>
    <row r="169" spans="1:64" ht="15">
      <c r="A169" s="64" t="s">
        <v>269</v>
      </c>
      <c r="B169" s="64" t="s">
        <v>269</v>
      </c>
      <c r="C169" s="65"/>
      <c r="D169" s="66"/>
      <c r="E169" s="67"/>
      <c r="F169" s="68"/>
      <c r="G169" s="65"/>
      <c r="H169" s="69"/>
      <c r="I169" s="70"/>
      <c r="J169" s="70"/>
      <c r="K169" s="34" t="s">
        <v>65</v>
      </c>
      <c r="L169" s="77">
        <v>200</v>
      </c>
      <c r="M169" s="77"/>
      <c r="N169" s="72"/>
      <c r="O169" s="79" t="s">
        <v>176</v>
      </c>
      <c r="P169" s="81">
        <v>43507.72871527778</v>
      </c>
      <c r="Q169" s="79" t="s">
        <v>446</v>
      </c>
      <c r="R169" s="82" t="s">
        <v>561</v>
      </c>
      <c r="S169" s="79" t="s">
        <v>608</v>
      </c>
      <c r="T169" s="79" t="s">
        <v>637</v>
      </c>
      <c r="U169" s="79"/>
      <c r="V169" s="82" t="s">
        <v>795</v>
      </c>
      <c r="W169" s="81">
        <v>43507.72871527778</v>
      </c>
      <c r="X169" s="82" t="s">
        <v>962</v>
      </c>
      <c r="Y169" s="79"/>
      <c r="Z169" s="79"/>
      <c r="AA169" s="85" t="s">
        <v>1163</v>
      </c>
      <c r="AB169" s="79"/>
      <c r="AC169" s="79" t="b">
        <v>0</v>
      </c>
      <c r="AD169" s="79">
        <v>0</v>
      </c>
      <c r="AE169" s="85" t="s">
        <v>1198</v>
      </c>
      <c r="AF169" s="79" t="b">
        <v>0</v>
      </c>
      <c r="AG169" s="79" t="s">
        <v>1200</v>
      </c>
      <c r="AH169" s="79"/>
      <c r="AI169" s="85" t="s">
        <v>1198</v>
      </c>
      <c r="AJ169" s="79" t="b">
        <v>0</v>
      </c>
      <c r="AK169" s="79">
        <v>0</v>
      </c>
      <c r="AL169" s="85" t="s">
        <v>1198</v>
      </c>
      <c r="AM169" s="79" t="s">
        <v>1219</v>
      </c>
      <c r="AN169" s="79" t="b">
        <v>0</v>
      </c>
      <c r="AO169" s="85" t="s">
        <v>1163</v>
      </c>
      <c r="AP169" s="79" t="s">
        <v>176</v>
      </c>
      <c r="AQ169" s="79">
        <v>0</v>
      </c>
      <c r="AR169" s="79">
        <v>0</v>
      </c>
      <c r="AS169" s="79"/>
      <c r="AT169" s="79"/>
      <c r="AU169" s="79"/>
      <c r="AV169" s="79"/>
      <c r="AW169" s="79"/>
      <c r="AX169" s="79"/>
      <c r="AY169" s="79"/>
      <c r="AZ169" s="79"/>
      <c r="BA169">
        <v>63</v>
      </c>
      <c r="BB169" s="78" t="str">
        <f>REPLACE(INDEX(GroupVertices[Group],MATCH(Edges24[[#This Row],[Vertex 1]],GroupVertices[Vertex],0)),1,1,"")</f>
        <v>3</v>
      </c>
      <c r="BC169" s="78" t="str">
        <f>REPLACE(INDEX(GroupVertices[Group],MATCH(Edges24[[#This Row],[Vertex 2]],GroupVertices[Vertex],0)),1,1,"")</f>
        <v>3</v>
      </c>
      <c r="BD169" s="48">
        <v>0</v>
      </c>
      <c r="BE169" s="49">
        <v>0</v>
      </c>
      <c r="BF169" s="48">
        <v>0</v>
      </c>
      <c r="BG169" s="49">
        <v>0</v>
      </c>
      <c r="BH169" s="48">
        <v>0</v>
      </c>
      <c r="BI169" s="49">
        <v>0</v>
      </c>
      <c r="BJ169" s="48">
        <v>10</v>
      </c>
      <c r="BK169" s="49">
        <v>100</v>
      </c>
      <c r="BL169" s="48">
        <v>10</v>
      </c>
    </row>
    <row r="170" spans="1:64" ht="15">
      <c r="A170" s="64" t="s">
        <v>269</v>
      </c>
      <c r="B170" s="64" t="s">
        <v>269</v>
      </c>
      <c r="C170" s="65"/>
      <c r="D170" s="66"/>
      <c r="E170" s="67"/>
      <c r="F170" s="68"/>
      <c r="G170" s="65"/>
      <c r="H170" s="69"/>
      <c r="I170" s="70"/>
      <c r="J170" s="70"/>
      <c r="K170" s="34" t="s">
        <v>65</v>
      </c>
      <c r="L170" s="77">
        <v>201</v>
      </c>
      <c r="M170" s="77"/>
      <c r="N170" s="72"/>
      <c r="O170" s="79" t="s">
        <v>176</v>
      </c>
      <c r="P170" s="81">
        <v>43508.05094907407</v>
      </c>
      <c r="Q170" s="79" t="s">
        <v>447</v>
      </c>
      <c r="R170" s="82" t="s">
        <v>562</v>
      </c>
      <c r="S170" s="79" t="s">
        <v>608</v>
      </c>
      <c r="T170" s="79" t="s">
        <v>637</v>
      </c>
      <c r="U170" s="79"/>
      <c r="V170" s="82" t="s">
        <v>795</v>
      </c>
      <c r="W170" s="81">
        <v>43508.05094907407</v>
      </c>
      <c r="X170" s="82" t="s">
        <v>963</v>
      </c>
      <c r="Y170" s="79"/>
      <c r="Z170" s="79"/>
      <c r="AA170" s="85" t="s">
        <v>1164</v>
      </c>
      <c r="AB170" s="79"/>
      <c r="AC170" s="79" t="b">
        <v>0</v>
      </c>
      <c r="AD170" s="79">
        <v>0</v>
      </c>
      <c r="AE170" s="85" t="s">
        <v>1198</v>
      </c>
      <c r="AF170" s="79" t="b">
        <v>0</v>
      </c>
      <c r="AG170" s="79" t="s">
        <v>1200</v>
      </c>
      <c r="AH170" s="79"/>
      <c r="AI170" s="85" t="s">
        <v>1198</v>
      </c>
      <c r="AJ170" s="79" t="b">
        <v>0</v>
      </c>
      <c r="AK170" s="79">
        <v>0</v>
      </c>
      <c r="AL170" s="85" t="s">
        <v>1198</v>
      </c>
      <c r="AM170" s="79" t="s">
        <v>1219</v>
      </c>
      <c r="AN170" s="79" t="b">
        <v>0</v>
      </c>
      <c r="AO170" s="85" t="s">
        <v>1164</v>
      </c>
      <c r="AP170" s="79" t="s">
        <v>176</v>
      </c>
      <c r="AQ170" s="79">
        <v>0</v>
      </c>
      <c r="AR170" s="79">
        <v>0</v>
      </c>
      <c r="AS170" s="79"/>
      <c r="AT170" s="79"/>
      <c r="AU170" s="79"/>
      <c r="AV170" s="79"/>
      <c r="AW170" s="79"/>
      <c r="AX170" s="79"/>
      <c r="AY170" s="79"/>
      <c r="AZ170" s="79"/>
      <c r="BA170">
        <v>63</v>
      </c>
      <c r="BB170" s="78" t="str">
        <f>REPLACE(INDEX(GroupVertices[Group],MATCH(Edges24[[#This Row],[Vertex 1]],GroupVertices[Vertex],0)),1,1,"")</f>
        <v>3</v>
      </c>
      <c r="BC170" s="78" t="str">
        <f>REPLACE(INDEX(GroupVertices[Group],MATCH(Edges24[[#This Row],[Vertex 2]],GroupVertices[Vertex],0)),1,1,"")</f>
        <v>3</v>
      </c>
      <c r="BD170" s="48">
        <v>1</v>
      </c>
      <c r="BE170" s="49">
        <v>9.090909090909092</v>
      </c>
      <c r="BF170" s="48">
        <v>0</v>
      </c>
      <c r="BG170" s="49">
        <v>0</v>
      </c>
      <c r="BH170" s="48">
        <v>0</v>
      </c>
      <c r="BI170" s="49">
        <v>0</v>
      </c>
      <c r="BJ170" s="48">
        <v>10</v>
      </c>
      <c r="BK170" s="49">
        <v>90.9090909090909</v>
      </c>
      <c r="BL170" s="48">
        <v>11</v>
      </c>
    </row>
    <row r="171" spans="1:64" ht="15">
      <c r="A171" s="64" t="s">
        <v>269</v>
      </c>
      <c r="B171" s="64" t="s">
        <v>269</v>
      </c>
      <c r="C171" s="65"/>
      <c r="D171" s="66"/>
      <c r="E171" s="67"/>
      <c r="F171" s="68"/>
      <c r="G171" s="65"/>
      <c r="H171" s="69"/>
      <c r="I171" s="70"/>
      <c r="J171" s="70"/>
      <c r="K171" s="34" t="s">
        <v>65</v>
      </c>
      <c r="L171" s="77">
        <v>202</v>
      </c>
      <c r="M171" s="77"/>
      <c r="N171" s="72"/>
      <c r="O171" s="79" t="s">
        <v>176</v>
      </c>
      <c r="P171" s="81">
        <v>43508.09400462963</v>
      </c>
      <c r="Q171" s="79" t="s">
        <v>448</v>
      </c>
      <c r="R171" s="82" t="s">
        <v>563</v>
      </c>
      <c r="S171" s="79" t="s">
        <v>608</v>
      </c>
      <c r="T171" s="79" t="s">
        <v>637</v>
      </c>
      <c r="U171" s="79"/>
      <c r="V171" s="82" t="s">
        <v>795</v>
      </c>
      <c r="W171" s="81">
        <v>43508.09400462963</v>
      </c>
      <c r="X171" s="82" t="s">
        <v>964</v>
      </c>
      <c r="Y171" s="79"/>
      <c r="Z171" s="79"/>
      <c r="AA171" s="85" t="s">
        <v>1165</v>
      </c>
      <c r="AB171" s="79"/>
      <c r="AC171" s="79" t="b">
        <v>0</v>
      </c>
      <c r="AD171" s="79">
        <v>0</v>
      </c>
      <c r="AE171" s="85" t="s">
        <v>1198</v>
      </c>
      <c r="AF171" s="79" t="b">
        <v>0</v>
      </c>
      <c r="AG171" s="79" t="s">
        <v>1200</v>
      </c>
      <c r="AH171" s="79"/>
      <c r="AI171" s="85" t="s">
        <v>1198</v>
      </c>
      <c r="AJ171" s="79" t="b">
        <v>0</v>
      </c>
      <c r="AK171" s="79">
        <v>0</v>
      </c>
      <c r="AL171" s="85" t="s">
        <v>1198</v>
      </c>
      <c r="AM171" s="79" t="s">
        <v>1219</v>
      </c>
      <c r="AN171" s="79" t="b">
        <v>0</v>
      </c>
      <c r="AO171" s="85" t="s">
        <v>1165</v>
      </c>
      <c r="AP171" s="79" t="s">
        <v>176</v>
      </c>
      <c r="AQ171" s="79">
        <v>0</v>
      </c>
      <c r="AR171" s="79">
        <v>0</v>
      </c>
      <c r="AS171" s="79"/>
      <c r="AT171" s="79"/>
      <c r="AU171" s="79"/>
      <c r="AV171" s="79"/>
      <c r="AW171" s="79"/>
      <c r="AX171" s="79"/>
      <c r="AY171" s="79"/>
      <c r="AZ171" s="79"/>
      <c r="BA171">
        <v>63</v>
      </c>
      <c r="BB171" s="78" t="str">
        <f>REPLACE(INDEX(GroupVertices[Group],MATCH(Edges24[[#This Row],[Vertex 1]],GroupVertices[Vertex],0)),1,1,"")</f>
        <v>3</v>
      </c>
      <c r="BC171" s="78" t="str">
        <f>REPLACE(INDEX(GroupVertices[Group],MATCH(Edges24[[#This Row],[Vertex 2]],GroupVertices[Vertex],0)),1,1,"")</f>
        <v>3</v>
      </c>
      <c r="BD171" s="48">
        <v>0</v>
      </c>
      <c r="BE171" s="49">
        <v>0</v>
      </c>
      <c r="BF171" s="48">
        <v>0</v>
      </c>
      <c r="BG171" s="49">
        <v>0</v>
      </c>
      <c r="BH171" s="48">
        <v>0</v>
      </c>
      <c r="BI171" s="49">
        <v>0</v>
      </c>
      <c r="BJ171" s="48">
        <v>14</v>
      </c>
      <c r="BK171" s="49">
        <v>100</v>
      </c>
      <c r="BL171" s="48">
        <v>14</v>
      </c>
    </row>
    <row r="172" spans="1:64" ht="15">
      <c r="A172" s="64" t="s">
        <v>269</v>
      </c>
      <c r="B172" s="64" t="s">
        <v>269</v>
      </c>
      <c r="C172" s="65"/>
      <c r="D172" s="66"/>
      <c r="E172" s="67"/>
      <c r="F172" s="68"/>
      <c r="G172" s="65"/>
      <c r="H172" s="69"/>
      <c r="I172" s="70"/>
      <c r="J172" s="70"/>
      <c r="K172" s="34" t="s">
        <v>65</v>
      </c>
      <c r="L172" s="77">
        <v>203</v>
      </c>
      <c r="M172" s="77"/>
      <c r="N172" s="72"/>
      <c r="O172" s="79" t="s">
        <v>176</v>
      </c>
      <c r="P172" s="81">
        <v>43508.42184027778</v>
      </c>
      <c r="Q172" s="79" t="s">
        <v>449</v>
      </c>
      <c r="R172" s="82" t="s">
        <v>564</v>
      </c>
      <c r="S172" s="79" t="s">
        <v>608</v>
      </c>
      <c r="T172" s="79" t="s">
        <v>637</v>
      </c>
      <c r="U172" s="79"/>
      <c r="V172" s="82" t="s">
        <v>795</v>
      </c>
      <c r="W172" s="81">
        <v>43508.42184027778</v>
      </c>
      <c r="X172" s="82" t="s">
        <v>965</v>
      </c>
      <c r="Y172" s="79"/>
      <c r="Z172" s="79"/>
      <c r="AA172" s="85" t="s">
        <v>1166</v>
      </c>
      <c r="AB172" s="79"/>
      <c r="AC172" s="79" t="b">
        <v>0</v>
      </c>
      <c r="AD172" s="79">
        <v>0</v>
      </c>
      <c r="AE172" s="85" t="s">
        <v>1198</v>
      </c>
      <c r="AF172" s="79" t="b">
        <v>0</v>
      </c>
      <c r="AG172" s="79" t="s">
        <v>1200</v>
      </c>
      <c r="AH172" s="79"/>
      <c r="AI172" s="85" t="s">
        <v>1198</v>
      </c>
      <c r="AJ172" s="79" t="b">
        <v>0</v>
      </c>
      <c r="AK172" s="79">
        <v>0</v>
      </c>
      <c r="AL172" s="85" t="s">
        <v>1198</v>
      </c>
      <c r="AM172" s="79" t="s">
        <v>1219</v>
      </c>
      <c r="AN172" s="79" t="b">
        <v>0</v>
      </c>
      <c r="AO172" s="85" t="s">
        <v>1166</v>
      </c>
      <c r="AP172" s="79" t="s">
        <v>176</v>
      </c>
      <c r="AQ172" s="79">
        <v>0</v>
      </c>
      <c r="AR172" s="79">
        <v>0</v>
      </c>
      <c r="AS172" s="79"/>
      <c r="AT172" s="79"/>
      <c r="AU172" s="79"/>
      <c r="AV172" s="79"/>
      <c r="AW172" s="79"/>
      <c r="AX172" s="79"/>
      <c r="AY172" s="79"/>
      <c r="AZ172" s="79"/>
      <c r="BA172">
        <v>63</v>
      </c>
      <c r="BB172" s="78" t="str">
        <f>REPLACE(INDEX(GroupVertices[Group],MATCH(Edges24[[#This Row],[Vertex 1]],GroupVertices[Vertex],0)),1,1,"")</f>
        <v>3</v>
      </c>
      <c r="BC172" s="78" t="str">
        <f>REPLACE(INDEX(GroupVertices[Group],MATCH(Edges24[[#This Row],[Vertex 2]],GroupVertices[Vertex],0)),1,1,"")</f>
        <v>3</v>
      </c>
      <c r="BD172" s="48">
        <v>0</v>
      </c>
      <c r="BE172" s="49">
        <v>0</v>
      </c>
      <c r="BF172" s="48">
        <v>0</v>
      </c>
      <c r="BG172" s="49">
        <v>0</v>
      </c>
      <c r="BH172" s="48">
        <v>0</v>
      </c>
      <c r="BI172" s="49">
        <v>0</v>
      </c>
      <c r="BJ172" s="48">
        <v>8</v>
      </c>
      <c r="BK172" s="49">
        <v>100</v>
      </c>
      <c r="BL172" s="48">
        <v>8</v>
      </c>
    </row>
    <row r="173" spans="1:64" ht="15">
      <c r="A173" s="64" t="s">
        <v>269</v>
      </c>
      <c r="B173" s="64" t="s">
        <v>269</v>
      </c>
      <c r="C173" s="65"/>
      <c r="D173" s="66"/>
      <c r="E173" s="67"/>
      <c r="F173" s="68"/>
      <c r="G173" s="65"/>
      <c r="H173" s="69"/>
      <c r="I173" s="70"/>
      <c r="J173" s="70"/>
      <c r="K173" s="34" t="s">
        <v>65</v>
      </c>
      <c r="L173" s="77">
        <v>204</v>
      </c>
      <c r="M173" s="77"/>
      <c r="N173" s="72"/>
      <c r="O173" s="79" t="s">
        <v>176</v>
      </c>
      <c r="P173" s="81">
        <v>43508.72872685185</v>
      </c>
      <c r="Q173" s="79" t="s">
        <v>450</v>
      </c>
      <c r="R173" s="82" t="s">
        <v>565</v>
      </c>
      <c r="S173" s="79" t="s">
        <v>608</v>
      </c>
      <c r="T173" s="79" t="s">
        <v>637</v>
      </c>
      <c r="U173" s="79"/>
      <c r="V173" s="82" t="s">
        <v>795</v>
      </c>
      <c r="W173" s="81">
        <v>43508.72872685185</v>
      </c>
      <c r="X173" s="82" t="s">
        <v>966</v>
      </c>
      <c r="Y173" s="79"/>
      <c r="Z173" s="79"/>
      <c r="AA173" s="85" t="s">
        <v>1167</v>
      </c>
      <c r="AB173" s="79"/>
      <c r="AC173" s="79" t="b">
        <v>0</v>
      </c>
      <c r="AD173" s="79">
        <v>0</v>
      </c>
      <c r="AE173" s="85" t="s">
        <v>1198</v>
      </c>
      <c r="AF173" s="79" t="b">
        <v>0</v>
      </c>
      <c r="AG173" s="79" t="s">
        <v>1200</v>
      </c>
      <c r="AH173" s="79"/>
      <c r="AI173" s="85" t="s">
        <v>1198</v>
      </c>
      <c r="AJ173" s="79" t="b">
        <v>0</v>
      </c>
      <c r="AK173" s="79">
        <v>0</v>
      </c>
      <c r="AL173" s="85" t="s">
        <v>1198</v>
      </c>
      <c r="AM173" s="79" t="s">
        <v>1219</v>
      </c>
      <c r="AN173" s="79" t="b">
        <v>0</v>
      </c>
      <c r="AO173" s="85" t="s">
        <v>1167</v>
      </c>
      <c r="AP173" s="79" t="s">
        <v>176</v>
      </c>
      <c r="AQ173" s="79">
        <v>0</v>
      </c>
      <c r="AR173" s="79">
        <v>0</v>
      </c>
      <c r="AS173" s="79"/>
      <c r="AT173" s="79"/>
      <c r="AU173" s="79"/>
      <c r="AV173" s="79"/>
      <c r="AW173" s="79"/>
      <c r="AX173" s="79"/>
      <c r="AY173" s="79"/>
      <c r="AZ173" s="79"/>
      <c r="BA173">
        <v>63</v>
      </c>
      <c r="BB173" s="78" t="str">
        <f>REPLACE(INDEX(GroupVertices[Group],MATCH(Edges24[[#This Row],[Vertex 1]],GroupVertices[Vertex],0)),1,1,"")</f>
        <v>3</v>
      </c>
      <c r="BC173" s="78" t="str">
        <f>REPLACE(INDEX(GroupVertices[Group],MATCH(Edges24[[#This Row],[Vertex 2]],GroupVertices[Vertex],0)),1,1,"")</f>
        <v>3</v>
      </c>
      <c r="BD173" s="48">
        <v>1</v>
      </c>
      <c r="BE173" s="49">
        <v>10</v>
      </c>
      <c r="BF173" s="48">
        <v>0</v>
      </c>
      <c r="BG173" s="49">
        <v>0</v>
      </c>
      <c r="BH173" s="48">
        <v>0</v>
      </c>
      <c r="BI173" s="49">
        <v>0</v>
      </c>
      <c r="BJ173" s="48">
        <v>9</v>
      </c>
      <c r="BK173" s="49">
        <v>90</v>
      </c>
      <c r="BL173" s="48">
        <v>10</v>
      </c>
    </row>
    <row r="174" spans="1:64" ht="15">
      <c r="A174" s="64" t="s">
        <v>269</v>
      </c>
      <c r="B174" s="64" t="s">
        <v>269</v>
      </c>
      <c r="C174" s="65"/>
      <c r="D174" s="66"/>
      <c r="E174" s="67"/>
      <c r="F174" s="68"/>
      <c r="G174" s="65"/>
      <c r="H174" s="69"/>
      <c r="I174" s="70"/>
      <c r="J174" s="70"/>
      <c r="K174" s="34" t="s">
        <v>65</v>
      </c>
      <c r="L174" s="77">
        <v>205</v>
      </c>
      <c r="M174" s="77"/>
      <c r="N174" s="72"/>
      <c r="O174" s="79" t="s">
        <v>176</v>
      </c>
      <c r="P174" s="81">
        <v>43508.76068287037</v>
      </c>
      <c r="Q174" s="79" t="s">
        <v>451</v>
      </c>
      <c r="R174" s="82" t="s">
        <v>566</v>
      </c>
      <c r="S174" s="79" t="s">
        <v>608</v>
      </c>
      <c r="T174" s="79" t="s">
        <v>637</v>
      </c>
      <c r="U174" s="79"/>
      <c r="V174" s="82" t="s">
        <v>795</v>
      </c>
      <c r="W174" s="81">
        <v>43508.76068287037</v>
      </c>
      <c r="X174" s="82" t="s">
        <v>967</v>
      </c>
      <c r="Y174" s="79"/>
      <c r="Z174" s="79"/>
      <c r="AA174" s="85" t="s">
        <v>1168</v>
      </c>
      <c r="AB174" s="79"/>
      <c r="AC174" s="79" t="b">
        <v>0</v>
      </c>
      <c r="AD174" s="79">
        <v>0</v>
      </c>
      <c r="AE174" s="85" t="s">
        <v>1198</v>
      </c>
      <c r="AF174" s="79" t="b">
        <v>0</v>
      </c>
      <c r="AG174" s="79" t="s">
        <v>1200</v>
      </c>
      <c r="AH174" s="79"/>
      <c r="AI174" s="85" t="s">
        <v>1198</v>
      </c>
      <c r="AJ174" s="79" t="b">
        <v>0</v>
      </c>
      <c r="AK174" s="79">
        <v>0</v>
      </c>
      <c r="AL174" s="85" t="s">
        <v>1198</v>
      </c>
      <c r="AM174" s="79" t="s">
        <v>1219</v>
      </c>
      <c r="AN174" s="79" t="b">
        <v>0</v>
      </c>
      <c r="AO174" s="85" t="s">
        <v>1168</v>
      </c>
      <c r="AP174" s="79" t="s">
        <v>176</v>
      </c>
      <c r="AQ174" s="79">
        <v>0</v>
      </c>
      <c r="AR174" s="79">
        <v>0</v>
      </c>
      <c r="AS174" s="79"/>
      <c r="AT174" s="79"/>
      <c r="AU174" s="79"/>
      <c r="AV174" s="79"/>
      <c r="AW174" s="79"/>
      <c r="AX174" s="79"/>
      <c r="AY174" s="79"/>
      <c r="AZ174" s="79"/>
      <c r="BA174">
        <v>63</v>
      </c>
      <c r="BB174" s="78" t="str">
        <f>REPLACE(INDEX(GroupVertices[Group],MATCH(Edges24[[#This Row],[Vertex 1]],GroupVertices[Vertex],0)),1,1,"")</f>
        <v>3</v>
      </c>
      <c r="BC174" s="78" t="str">
        <f>REPLACE(INDEX(GroupVertices[Group],MATCH(Edges24[[#This Row],[Vertex 2]],GroupVertices[Vertex],0)),1,1,"")</f>
        <v>3</v>
      </c>
      <c r="BD174" s="48">
        <v>1</v>
      </c>
      <c r="BE174" s="49">
        <v>7.142857142857143</v>
      </c>
      <c r="BF174" s="48">
        <v>0</v>
      </c>
      <c r="BG174" s="49">
        <v>0</v>
      </c>
      <c r="BH174" s="48">
        <v>0</v>
      </c>
      <c r="BI174" s="49">
        <v>0</v>
      </c>
      <c r="BJ174" s="48">
        <v>13</v>
      </c>
      <c r="BK174" s="49">
        <v>92.85714285714286</v>
      </c>
      <c r="BL174" s="48">
        <v>14</v>
      </c>
    </row>
    <row r="175" spans="1:64" ht="15">
      <c r="A175" s="64" t="s">
        <v>269</v>
      </c>
      <c r="B175" s="64" t="s">
        <v>269</v>
      </c>
      <c r="C175" s="65"/>
      <c r="D175" s="66"/>
      <c r="E175" s="67"/>
      <c r="F175" s="68"/>
      <c r="G175" s="65"/>
      <c r="H175" s="69"/>
      <c r="I175" s="70"/>
      <c r="J175" s="70"/>
      <c r="K175" s="34" t="s">
        <v>65</v>
      </c>
      <c r="L175" s="77">
        <v>206</v>
      </c>
      <c r="M175" s="77"/>
      <c r="N175" s="72"/>
      <c r="O175" s="79" t="s">
        <v>176</v>
      </c>
      <c r="P175" s="81">
        <v>43508.81207175926</v>
      </c>
      <c r="Q175" s="79" t="s">
        <v>452</v>
      </c>
      <c r="R175" s="82" t="s">
        <v>567</v>
      </c>
      <c r="S175" s="79" t="s">
        <v>608</v>
      </c>
      <c r="T175" s="79" t="s">
        <v>637</v>
      </c>
      <c r="U175" s="79"/>
      <c r="V175" s="82" t="s">
        <v>795</v>
      </c>
      <c r="W175" s="81">
        <v>43508.81207175926</v>
      </c>
      <c r="X175" s="82" t="s">
        <v>968</v>
      </c>
      <c r="Y175" s="79"/>
      <c r="Z175" s="79"/>
      <c r="AA175" s="85" t="s">
        <v>1169</v>
      </c>
      <c r="AB175" s="79"/>
      <c r="AC175" s="79" t="b">
        <v>0</v>
      </c>
      <c r="AD175" s="79">
        <v>0</v>
      </c>
      <c r="AE175" s="85" t="s">
        <v>1198</v>
      </c>
      <c r="AF175" s="79" t="b">
        <v>0</v>
      </c>
      <c r="AG175" s="79" t="s">
        <v>1200</v>
      </c>
      <c r="AH175" s="79"/>
      <c r="AI175" s="85" t="s">
        <v>1198</v>
      </c>
      <c r="AJ175" s="79" t="b">
        <v>0</v>
      </c>
      <c r="AK175" s="79">
        <v>0</v>
      </c>
      <c r="AL175" s="85" t="s">
        <v>1198</v>
      </c>
      <c r="AM175" s="79" t="s">
        <v>1219</v>
      </c>
      <c r="AN175" s="79" t="b">
        <v>0</v>
      </c>
      <c r="AO175" s="85" t="s">
        <v>1169</v>
      </c>
      <c r="AP175" s="79" t="s">
        <v>176</v>
      </c>
      <c r="AQ175" s="79">
        <v>0</v>
      </c>
      <c r="AR175" s="79">
        <v>0</v>
      </c>
      <c r="AS175" s="79"/>
      <c r="AT175" s="79"/>
      <c r="AU175" s="79"/>
      <c r="AV175" s="79"/>
      <c r="AW175" s="79"/>
      <c r="AX175" s="79"/>
      <c r="AY175" s="79"/>
      <c r="AZ175" s="79"/>
      <c r="BA175">
        <v>63</v>
      </c>
      <c r="BB175" s="78" t="str">
        <f>REPLACE(INDEX(GroupVertices[Group],MATCH(Edges24[[#This Row],[Vertex 1]],GroupVertices[Vertex],0)),1,1,"")</f>
        <v>3</v>
      </c>
      <c r="BC175" s="78" t="str">
        <f>REPLACE(INDEX(GroupVertices[Group],MATCH(Edges24[[#This Row],[Vertex 2]],GroupVertices[Vertex],0)),1,1,"")</f>
        <v>3</v>
      </c>
      <c r="BD175" s="48">
        <v>0</v>
      </c>
      <c r="BE175" s="49">
        <v>0</v>
      </c>
      <c r="BF175" s="48">
        <v>0</v>
      </c>
      <c r="BG175" s="49">
        <v>0</v>
      </c>
      <c r="BH175" s="48">
        <v>0</v>
      </c>
      <c r="BI175" s="49">
        <v>0</v>
      </c>
      <c r="BJ175" s="48">
        <v>10</v>
      </c>
      <c r="BK175" s="49">
        <v>100</v>
      </c>
      <c r="BL175" s="48">
        <v>10</v>
      </c>
    </row>
    <row r="176" spans="1:64" ht="15">
      <c r="A176" s="64" t="s">
        <v>269</v>
      </c>
      <c r="B176" s="64" t="s">
        <v>269</v>
      </c>
      <c r="C176" s="65"/>
      <c r="D176" s="66"/>
      <c r="E176" s="67"/>
      <c r="F176" s="68"/>
      <c r="G176" s="65"/>
      <c r="H176" s="69"/>
      <c r="I176" s="70"/>
      <c r="J176" s="70"/>
      <c r="K176" s="34" t="s">
        <v>65</v>
      </c>
      <c r="L176" s="77">
        <v>207</v>
      </c>
      <c r="M176" s="77"/>
      <c r="N176" s="72"/>
      <c r="O176" s="79" t="s">
        <v>176</v>
      </c>
      <c r="P176" s="81">
        <v>43508.838483796295</v>
      </c>
      <c r="Q176" s="79" t="s">
        <v>453</v>
      </c>
      <c r="R176" s="82" t="s">
        <v>568</v>
      </c>
      <c r="S176" s="79" t="s">
        <v>608</v>
      </c>
      <c r="T176" s="79" t="s">
        <v>637</v>
      </c>
      <c r="U176" s="79"/>
      <c r="V176" s="82" t="s">
        <v>795</v>
      </c>
      <c r="W176" s="81">
        <v>43508.838483796295</v>
      </c>
      <c r="X176" s="82" t="s">
        <v>969</v>
      </c>
      <c r="Y176" s="79"/>
      <c r="Z176" s="79"/>
      <c r="AA176" s="85" t="s">
        <v>1170</v>
      </c>
      <c r="AB176" s="79"/>
      <c r="AC176" s="79" t="b">
        <v>0</v>
      </c>
      <c r="AD176" s="79">
        <v>0</v>
      </c>
      <c r="AE176" s="85" t="s">
        <v>1198</v>
      </c>
      <c r="AF176" s="79" t="b">
        <v>0</v>
      </c>
      <c r="AG176" s="79" t="s">
        <v>1200</v>
      </c>
      <c r="AH176" s="79"/>
      <c r="AI176" s="85" t="s">
        <v>1198</v>
      </c>
      <c r="AJ176" s="79" t="b">
        <v>0</v>
      </c>
      <c r="AK176" s="79">
        <v>0</v>
      </c>
      <c r="AL176" s="85" t="s">
        <v>1198</v>
      </c>
      <c r="AM176" s="79" t="s">
        <v>1219</v>
      </c>
      <c r="AN176" s="79" t="b">
        <v>0</v>
      </c>
      <c r="AO176" s="85" t="s">
        <v>1170</v>
      </c>
      <c r="AP176" s="79" t="s">
        <v>176</v>
      </c>
      <c r="AQ176" s="79">
        <v>0</v>
      </c>
      <c r="AR176" s="79">
        <v>0</v>
      </c>
      <c r="AS176" s="79"/>
      <c r="AT176" s="79"/>
      <c r="AU176" s="79"/>
      <c r="AV176" s="79"/>
      <c r="AW176" s="79"/>
      <c r="AX176" s="79"/>
      <c r="AY176" s="79"/>
      <c r="AZ176" s="79"/>
      <c r="BA176">
        <v>63</v>
      </c>
      <c r="BB176" s="78" t="str">
        <f>REPLACE(INDEX(GroupVertices[Group],MATCH(Edges24[[#This Row],[Vertex 1]],GroupVertices[Vertex],0)),1,1,"")</f>
        <v>3</v>
      </c>
      <c r="BC176" s="78" t="str">
        <f>REPLACE(INDEX(GroupVertices[Group],MATCH(Edges24[[#This Row],[Vertex 2]],GroupVertices[Vertex],0)),1,1,"")</f>
        <v>3</v>
      </c>
      <c r="BD176" s="48">
        <v>1</v>
      </c>
      <c r="BE176" s="49">
        <v>8.333333333333334</v>
      </c>
      <c r="BF176" s="48">
        <v>0</v>
      </c>
      <c r="BG176" s="49">
        <v>0</v>
      </c>
      <c r="BH176" s="48">
        <v>0</v>
      </c>
      <c r="BI176" s="49">
        <v>0</v>
      </c>
      <c r="BJ176" s="48">
        <v>11</v>
      </c>
      <c r="BK176" s="49">
        <v>91.66666666666667</v>
      </c>
      <c r="BL176" s="48">
        <v>12</v>
      </c>
    </row>
    <row r="177" spans="1:64" ht="15">
      <c r="A177" s="64" t="s">
        <v>269</v>
      </c>
      <c r="B177" s="64" t="s">
        <v>269</v>
      </c>
      <c r="C177" s="65"/>
      <c r="D177" s="66"/>
      <c r="E177" s="67"/>
      <c r="F177" s="68"/>
      <c r="G177" s="65"/>
      <c r="H177" s="69"/>
      <c r="I177" s="70"/>
      <c r="J177" s="70"/>
      <c r="K177" s="34" t="s">
        <v>65</v>
      </c>
      <c r="L177" s="77">
        <v>208</v>
      </c>
      <c r="M177" s="77"/>
      <c r="N177" s="72"/>
      <c r="O177" s="79" t="s">
        <v>176</v>
      </c>
      <c r="P177" s="81">
        <v>43509.00513888889</v>
      </c>
      <c r="Q177" s="79" t="s">
        <v>454</v>
      </c>
      <c r="R177" s="82" t="s">
        <v>569</v>
      </c>
      <c r="S177" s="79" t="s">
        <v>608</v>
      </c>
      <c r="T177" s="79" t="s">
        <v>637</v>
      </c>
      <c r="U177" s="79"/>
      <c r="V177" s="82" t="s">
        <v>795</v>
      </c>
      <c r="W177" s="81">
        <v>43509.00513888889</v>
      </c>
      <c r="X177" s="82" t="s">
        <v>970</v>
      </c>
      <c r="Y177" s="79"/>
      <c r="Z177" s="79"/>
      <c r="AA177" s="85" t="s">
        <v>1171</v>
      </c>
      <c r="AB177" s="79"/>
      <c r="AC177" s="79" t="b">
        <v>0</v>
      </c>
      <c r="AD177" s="79">
        <v>0</v>
      </c>
      <c r="AE177" s="85" t="s">
        <v>1198</v>
      </c>
      <c r="AF177" s="79" t="b">
        <v>0</v>
      </c>
      <c r="AG177" s="79" t="s">
        <v>1201</v>
      </c>
      <c r="AH177" s="79"/>
      <c r="AI177" s="85" t="s">
        <v>1198</v>
      </c>
      <c r="AJ177" s="79" t="b">
        <v>0</v>
      </c>
      <c r="AK177" s="79">
        <v>0</v>
      </c>
      <c r="AL177" s="85" t="s">
        <v>1198</v>
      </c>
      <c r="AM177" s="79" t="s">
        <v>1219</v>
      </c>
      <c r="AN177" s="79" t="b">
        <v>0</v>
      </c>
      <c r="AO177" s="85" t="s">
        <v>1171</v>
      </c>
      <c r="AP177" s="79" t="s">
        <v>176</v>
      </c>
      <c r="AQ177" s="79">
        <v>0</v>
      </c>
      <c r="AR177" s="79">
        <v>0</v>
      </c>
      <c r="AS177" s="79"/>
      <c r="AT177" s="79"/>
      <c r="AU177" s="79"/>
      <c r="AV177" s="79"/>
      <c r="AW177" s="79"/>
      <c r="AX177" s="79"/>
      <c r="AY177" s="79"/>
      <c r="AZ177" s="79"/>
      <c r="BA177">
        <v>63</v>
      </c>
      <c r="BB177" s="78" t="str">
        <f>REPLACE(INDEX(GroupVertices[Group],MATCH(Edges24[[#This Row],[Vertex 1]],GroupVertices[Vertex],0)),1,1,"")</f>
        <v>3</v>
      </c>
      <c r="BC177" s="78" t="str">
        <f>REPLACE(INDEX(GroupVertices[Group],MATCH(Edges24[[#This Row],[Vertex 2]],GroupVertices[Vertex],0)),1,1,"")</f>
        <v>3</v>
      </c>
      <c r="BD177" s="48">
        <v>0</v>
      </c>
      <c r="BE177" s="49">
        <v>0</v>
      </c>
      <c r="BF177" s="48">
        <v>0</v>
      </c>
      <c r="BG177" s="49">
        <v>0</v>
      </c>
      <c r="BH177" s="48">
        <v>0</v>
      </c>
      <c r="BI177" s="49">
        <v>0</v>
      </c>
      <c r="BJ177" s="48">
        <v>6</v>
      </c>
      <c r="BK177" s="49">
        <v>100</v>
      </c>
      <c r="BL177" s="48">
        <v>6</v>
      </c>
    </row>
    <row r="178" spans="1:64" ht="15">
      <c r="A178" s="64" t="s">
        <v>269</v>
      </c>
      <c r="B178" s="64" t="s">
        <v>269</v>
      </c>
      <c r="C178" s="65"/>
      <c r="D178" s="66"/>
      <c r="E178" s="67"/>
      <c r="F178" s="68"/>
      <c r="G178" s="65"/>
      <c r="H178" s="69"/>
      <c r="I178" s="70"/>
      <c r="J178" s="70"/>
      <c r="K178" s="34" t="s">
        <v>65</v>
      </c>
      <c r="L178" s="77">
        <v>209</v>
      </c>
      <c r="M178" s="77"/>
      <c r="N178" s="72"/>
      <c r="O178" s="79" t="s">
        <v>176</v>
      </c>
      <c r="P178" s="81">
        <v>43509.353738425925</v>
      </c>
      <c r="Q178" s="79" t="s">
        <v>455</v>
      </c>
      <c r="R178" s="82" t="s">
        <v>570</v>
      </c>
      <c r="S178" s="79" t="s">
        <v>608</v>
      </c>
      <c r="T178" s="79" t="s">
        <v>691</v>
      </c>
      <c r="U178" s="79"/>
      <c r="V178" s="82" t="s">
        <v>795</v>
      </c>
      <c r="W178" s="81">
        <v>43509.353738425925</v>
      </c>
      <c r="X178" s="82" t="s">
        <v>971</v>
      </c>
      <c r="Y178" s="79"/>
      <c r="Z178" s="79"/>
      <c r="AA178" s="85" t="s">
        <v>1172</v>
      </c>
      <c r="AB178" s="79"/>
      <c r="AC178" s="79" t="b">
        <v>0</v>
      </c>
      <c r="AD178" s="79">
        <v>0</v>
      </c>
      <c r="AE178" s="85" t="s">
        <v>1198</v>
      </c>
      <c r="AF178" s="79" t="b">
        <v>0</v>
      </c>
      <c r="AG178" s="79" t="s">
        <v>1200</v>
      </c>
      <c r="AH178" s="79"/>
      <c r="AI178" s="85" t="s">
        <v>1198</v>
      </c>
      <c r="AJ178" s="79" t="b">
        <v>0</v>
      </c>
      <c r="AK178" s="79">
        <v>0</v>
      </c>
      <c r="AL178" s="85" t="s">
        <v>1198</v>
      </c>
      <c r="AM178" s="79" t="s">
        <v>1219</v>
      </c>
      <c r="AN178" s="79" t="b">
        <v>0</v>
      </c>
      <c r="AO178" s="85" t="s">
        <v>1172</v>
      </c>
      <c r="AP178" s="79" t="s">
        <v>176</v>
      </c>
      <c r="AQ178" s="79">
        <v>0</v>
      </c>
      <c r="AR178" s="79">
        <v>0</v>
      </c>
      <c r="AS178" s="79"/>
      <c r="AT178" s="79"/>
      <c r="AU178" s="79"/>
      <c r="AV178" s="79"/>
      <c r="AW178" s="79"/>
      <c r="AX178" s="79"/>
      <c r="AY178" s="79"/>
      <c r="AZ178" s="79"/>
      <c r="BA178">
        <v>63</v>
      </c>
      <c r="BB178" s="78" t="str">
        <f>REPLACE(INDEX(GroupVertices[Group],MATCH(Edges24[[#This Row],[Vertex 1]],GroupVertices[Vertex],0)),1,1,"")</f>
        <v>3</v>
      </c>
      <c r="BC178" s="78" t="str">
        <f>REPLACE(INDEX(GroupVertices[Group],MATCH(Edges24[[#This Row],[Vertex 2]],GroupVertices[Vertex],0)),1,1,"")</f>
        <v>3</v>
      </c>
      <c r="BD178" s="48">
        <v>1</v>
      </c>
      <c r="BE178" s="49">
        <v>10</v>
      </c>
      <c r="BF178" s="48">
        <v>0</v>
      </c>
      <c r="BG178" s="49">
        <v>0</v>
      </c>
      <c r="BH178" s="48">
        <v>0</v>
      </c>
      <c r="BI178" s="49">
        <v>0</v>
      </c>
      <c r="BJ178" s="48">
        <v>9</v>
      </c>
      <c r="BK178" s="49">
        <v>90</v>
      </c>
      <c r="BL178" s="48">
        <v>10</v>
      </c>
    </row>
    <row r="179" spans="1:64" ht="15">
      <c r="A179" s="64" t="s">
        <v>269</v>
      </c>
      <c r="B179" s="64" t="s">
        <v>269</v>
      </c>
      <c r="C179" s="65"/>
      <c r="D179" s="66"/>
      <c r="E179" s="67"/>
      <c r="F179" s="68"/>
      <c r="G179" s="65"/>
      <c r="H179" s="69"/>
      <c r="I179" s="70"/>
      <c r="J179" s="70"/>
      <c r="K179" s="34" t="s">
        <v>65</v>
      </c>
      <c r="L179" s="77">
        <v>210</v>
      </c>
      <c r="M179" s="77"/>
      <c r="N179" s="72"/>
      <c r="O179" s="79" t="s">
        <v>176</v>
      </c>
      <c r="P179" s="81">
        <v>43509.76069444444</v>
      </c>
      <c r="Q179" s="79" t="s">
        <v>456</v>
      </c>
      <c r="R179" s="82" t="s">
        <v>571</v>
      </c>
      <c r="S179" s="79" t="s">
        <v>608</v>
      </c>
      <c r="T179" s="79" t="s">
        <v>637</v>
      </c>
      <c r="U179" s="79"/>
      <c r="V179" s="82" t="s">
        <v>795</v>
      </c>
      <c r="W179" s="81">
        <v>43509.76069444444</v>
      </c>
      <c r="X179" s="82" t="s">
        <v>972</v>
      </c>
      <c r="Y179" s="79"/>
      <c r="Z179" s="79"/>
      <c r="AA179" s="85" t="s">
        <v>1173</v>
      </c>
      <c r="AB179" s="79"/>
      <c r="AC179" s="79" t="b">
        <v>0</v>
      </c>
      <c r="AD179" s="79">
        <v>0</v>
      </c>
      <c r="AE179" s="85" t="s">
        <v>1198</v>
      </c>
      <c r="AF179" s="79" t="b">
        <v>0</v>
      </c>
      <c r="AG179" s="79" t="s">
        <v>1200</v>
      </c>
      <c r="AH179" s="79"/>
      <c r="AI179" s="85" t="s">
        <v>1198</v>
      </c>
      <c r="AJ179" s="79" t="b">
        <v>0</v>
      </c>
      <c r="AK179" s="79">
        <v>0</v>
      </c>
      <c r="AL179" s="85" t="s">
        <v>1198</v>
      </c>
      <c r="AM179" s="79" t="s">
        <v>1219</v>
      </c>
      <c r="AN179" s="79" t="b">
        <v>0</v>
      </c>
      <c r="AO179" s="85" t="s">
        <v>1173</v>
      </c>
      <c r="AP179" s="79" t="s">
        <v>176</v>
      </c>
      <c r="AQ179" s="79">
        <v>0</v>
      </c>
      <c r="AR179" s="79">
        <v>0</v>
      </c>
      <c r="AS179" s="79"/>
      <c r="AT179" s="79"/>
      <c r="AU179" s="79"/>
      <c r="AV179" s="79"/>
      <c r="AW179" s="79"/>
      <c r="AX179" s="79"/>
      <c r="AY179" s="79"/>
      <c r="AZ179" s="79"/>
      <c r="BA179">
        <v>63</v>
      </c>
      <c r="BB179" s="78" t="str">
        <f>REPLACE(INDEX(GroupVertices[Group],MATCH(Edges24[[#This Row],[Vertex 1]],GroupVertices[Vertex],0)),1,1,"")</f>
        <v>3</v>
      </c>
      <c r="BC179" s="78" t="str">
        <f>REPLACE(INDEX(GroupVertices[Group],MATCH(Edges24[[#This Row],[Vertex 2]],GroupVertices[Vertex],0)),1,1,"")</f>
        <v>3</v>
      </c>
      <c r="BD179" s="48">
        <v>1</v>
      </c>
      <c r="BE179" s="49">
        <v>11.11111111111111</v>
      </c>
      <c r="BF179" s="48">
        <v>0</v>
      </c>
      <c r="BG179" s="49">
        <v>0</v>
      </c>
      <c r="BH179" s="48">
        <v>0</v>
      </c>
      <c r="BI179" s="49">
        <v>0</v>
      </c>
      <c r="BJ179" s="48">
        <v>8</v>
      </c>
      <c r="BK179" s="49">
        <v>88.88888888888889</v>
      </c>
      <c r="BL179" s="48">
        <v>9</v>
      </c>
    </row>
    <row r="180" spans="1:64" ht="15">
      <c r="A180" s="64" t="s">
        <v>269</v>
      </c>
      <c r="B180" s="64" t="s">
        <v>269</v>
      </c>
      <c r="C180" s="65"/>
      <c r="D180" s="66"/>
      <c r="E180" s="67"/>
      <c r="F180" s="68"/>
      <c r="G180" s="65"/>
      <c r="H180" s="69"/>
      <c r="I180" s="70"/>
      <c r="J180" s="70"/>
      <c r="K180" s="34" t="s">
        <v>65</v>
      </c>
      <c r="L180" s="77">
        <v>211</v>
      </c>
      <c r="M180" s="77"/>
      <c r="N180" s="72"/>
      <c r="O180" s="79" t="s">
        <v>176</v>
      </c>
      <c r="P180" s="81">
        <v>43509.92737268518</v>
      </c>
      <c r="Q180" s="79" t="s">
        <v>457</v>
      </c>
      <c r="R180" s="82" t="s">
        <v>572</v>
      </c>
      <c r="S180" s="79" t="s">
        <v>608</v>
      </c>
      <c r="T180" s="79" t="s">
        <v>637</v>
      </c>
      <c r="U180" s="79"/>
      <c r="V180" s="82" t="s">
        <v>795</v>
      </c>
      <c r="W180" s="81">
        <v>43509.92737268518</v>
      </c>
      <c r="X180" s="82" t="s">
        <v>973</v>
      </c>
      <c r="Y180" s="79"/>
      <c r="Z180" s="79"/>
      <c r="AA180" s="85" t="s">
        <v>1174</v>
      </c>
      <c r="AB180" s="79"/>
      <c r="AC180" s="79" t="b">
        <v>0</v>
      </c>
      <c r="AD180" s="79">
        <v>0</v>
      </c>
      <c r="AE180" s="85" t="s">
        <v>1198</v>
      </c>
      <c r="AF180" s="79" t="b">
        <v>0</v>
      </c>
      <c r="AG180" s="79" t="s">
        <v>1200</v>
      </c>
      <c r="AH180" s="79"/>
      <c r="AI180" s="85" t="s">
        <v>1198</v>
      </c>
      <c r="AJ180" s="79" t="b">
        <v>0</v>
      </c>
      <c r="AK180" s="79">
        <v>0</v>
      </c>
      <c r="AL180" s="85" t="s">
        <v>1198</v>
      </c>
      <c r="AM180" s="79" t="s">
        <v>1219</v>
      </c>
      <c r="AN180" s="79" t="b">
        <v>0</v>
      </c>
      <c r="AO180" s="85" t="s">
        <v>1174</v>
      </c>
      <c r="AP180" s="79" t="s">
        <v>176</v>
      </c>
      <c r="AQ180" s="79">
        <v>0</v>
      </c>
      <c r="AR180" s="79">
        <v>0</v>
      </c>
      <c r="AS180" s="79"/>
      <c r="AT180" s="79"/>
      <c r="AU180" s="79"/>
      <c r="AV180" s="79"/>
      <c r="AW180" s="79"/>
      <c r="AX180" s="79"/>
      <c r="AY180" s="79"/>
      <c r="AZ180" s="79"/>
      <c r="BA180">
        <v>63</v>
      </c>
      <c r="BB180" s="78" t="str">
        <f>REPLACE(INDEX(GroupVertices[Group],MATCH(Edges24[[#This Row],[Vertex 1]],GroupVertices[Vertex],0)),1,1,"")</f>
        <v>3</v>
      </c>
      <c r="BC180" s="78" t="str">
        <f>REPLACE(INDEX(GroupVertices[Group],MATCH(Edges24[[#This Row],[Vertex 2]],GroupVertices[Vertex],0)),1,1,"")</f>
        <v>3</v>
      </c>
      <c r="BD180" s="48">
        <v>4</v>
      </c>
      <c r="BE180" s="49">
        <v>30.76923076923077</v>
      </c>
      <c r="BF180" s="48">
        <v>0</v>
      </c>
      <c r="BG180" s="49">
        <v>0</v>
      </c>
      <c r="BH180" s="48">
        <v>0</v>
      </c>
      <c r="BI180" s="49">
        <v>0</v>
      </c>
      <c r="BJ180" s="48">
        <v>9</v>
      </c>
      <c r="BK180" s="49">
        <v>69.23076923076923</v>
      </c>
      <c r="BL180" s="48">
        <v>13</v>
      </c>
    </row>
    <row r="181" spans="1:64" ht="15">
      <c r="A181" s="64" t="s">
        <v>269</v>
      </c>
      <c r="B181" s="64" t="s">
        <v>269</v>
      </c>
      <c r="C181" s="65"/>
      <c r="D181" s="66"/>
      <c r="E181" s="67"/>
      <c r="F181" s="68"/>
      <c r="G181" s="65"/>
      <c r="H181" s="69"/>
      <c r="I181" s="70"/>
      <c r="J181" s="70"/>
      <c r="K181" s="34" t="s">
        <v>65</v>
      </c>
      <c r="L181" s="77">
        <v>212</v>
      </c>
      <c r="M181" s="77"/>
      <c r="N181" s="72"/>
      <c r="O181" s="79" t="s">
        <v>176</v>
      </c>
      <c r="P181" s="81">
        <v>43510.72876157407</v>
      </c>
      <c r="Q181" s="79" t="s">
        <v>458</v>
      </c>
      <c r="R181" s="82" t="s">
        <v>573</v>
      </c>
      <c r="S181" s="79" t="s">
        <v>608</v>
      </c>
      <c r="T181" s="79" t="s">
        <v>637</v>
      </c>
      <c r="U181" s="79"/>
      <c r="V181" s="82" t="s">
        <v>795</v>
      </c>
      <c r="W181" s="81">
        <v>43510.72876157407</v>
      </c>
      <c r="X181" s="82" t="s">
        <v>974</v>
      </c>
      <c r="Y181" s="79"/>
      <c r="Z181" s="79"/>
      <c r="AA181" s="85" t="s">
        <v>1175</v>
      </c>
      <c r="AB181" s="79"/>
      <c r="AC181" s="79" t="b">
        <v>0</v>
      </c>
      <c r="AD181" s="79">
        <v>0</v>
      </c>
      <c r="AE181" s="85" t="s">
        <v>1198</v>
      </c>
      <c r="AF181" s="79" t="b">
        <v>0</v>
      </c>
      <c r="AG181" s="79" t="s">
        <v>1200</v>
      </c>
      <c r="AH181" s="79"/>
      <c r="AI181" s="85" t="s">
        <v>1198</v>
      </c>
      <c r="AJ181" s="79" t="b">
        <v>0</v>
      </c>
      <c r="AK181" s="79">
        <v>0</v>
      </c>
      <c r="AL181" s="85" t="s">
        <v>1198</v>
      </c>
      <c r="AM181" s="79" t="s">
        <v>1219</v>
      </c>
      <c r="AN181" s="79" t="b">
        <v>0</v>
      </c>
      <c r="AO181" s="85" t="s">
        <v>1175</v>
      </c>
      <c r="AP181" s="79" t="s">
        <v>176</v>
      </c>
      <c r="AQ181" s="79">
        <v>0</v>
      </c>
      <c r="AR181" s="79">
        <v>0</v>
      </c>
      <c r="AS181" s="79"/>
      <c r="AT181" s="79"/>
      <c r="AU181" s="79"/>
      <c r="AV181" s="79"/>
      <c r="AW181" s="79"/>
      <c r="AX181" s="79"/>
      <c r="AY181" s="79"/>
      <c r="AZ181" s="79"/>
      <c r="BA181">
        <v>63</v>
      </c>
      <c r="BB181" s="78" t="str">
        <f>REPLACE(INDEX(GroupVertices[Group],MATCH(Edges24[[#This Row],[Vertex 1]],GroupVertices[Vertex],0)),1,1,"")</f>
        <v>3</v>
      </c>
      <c r="BC181" s="78" t="str">
        <f>REPLACE(INDEX(GroupVertices[Group],MATCH(Edges24[[#This Row],[Vertex 2]],GroupVertices[Vertex],0)),1,1,"")</f>
        <v>3</v>
      </c>
      <c r="BD181" s="48">
        <v>1</v>
      </c>
      <c r="BE181" s="49">
        <v>7.6923076923076925</v>
      </c>
      <c r="BF181" s="48">
        <v>0</v>
      </c>
      <c r="BG181" s="49">
        <v>0</v>
      </c>
      <c r="BH181" s="48">
        <v>0</v>
      </c>
      <c r="BI181" s="49">
        <v>0</v>
      </c>
      <c r="BJ181" s="48">
        <v>12</v>
      </c>
      <c r="BK181" s="49">
        <v>92.3076923076923</v>
      </c>
      <c r="BL181" s="48">
        <v>13</v>
      </c>
    </row>
    <row r="182" spans="1:64" ht="15">
      <c r="A182" s="64" t="s">
        <v>269</v>
      </c>
      <c r="B182" s="64" t="s">
        <v>269</v>
      </c>
      <c r="C182" s="65"/>
      <c r="D182" s="66"/>
      <c r="E182" s="67"/>
      <c r="F182" s="68"/>
      <c r="G182" s="65"/>
      <c r="H182" s="69"/>
      <c r="I182" s="70"/>
      <c r="J182" s="70"/>
      <c r="K182" s="34" t="s">
        <v>65</v>
      </c>
      <c r="L182" s="77">
        <v>213</v>
      </c>
      <c r="M182" s="77"/>
      <c r="N182" s="72"/>
      <c r="O182" s="79" t="s">
        <v>176</v>
      </c>
      <c r="P182" s="81">
        <v>43511.13017361111</v>
      </c>
      <c r="Q182" s="79" t="s">
        <v>459</v>
      </c>
      <c r="R182" s="82" t="s">
        <v>574</v>
      </c>
      <c r="S182" s="79" t="s">
        <v>608</v>
      </c>
      <c r="T182" s="79" t="s">
        <v>637</v>
      </c>
      <c r="U182" s="79"/>
      <c r="V182" s="82" t="s">
        <v>795</v>
      </c>
      <c r="W182" s="81">
        <v>43511.13017361111</v>
      </c>
      <c r="X182" s="82" t="s">
        <v>975</v>
      </c>
      <c r="Y182" s="79"/>
      <c r="Z182" s="79"/>
      <c r="AA182" s="85" t="s">
        <v>1176</v>
      </c>
      <c r="AB182" s="79"/>
      <c r="AC182" s="79" t="b">
        <v>0</v>
      </c>
      <c r="AD182" s="79">
        <v>0</v>
      </c>
      <c r="AE182" s="85" t="s">
        <v>1198</v>
      </c>
      <c r="AF182" s="79" t="b">
        <v>0</v>
      </c>
      <c r="AG182" s="79" t="s">
        <v>1200</v>
      </c>
      <c r="AH182" s="79"/>
      <c r="AI182" s="85" t="s">
        <v>1198</v>
      </c>
      <c r="AJ182" s="79" t="b">
        <v>0</v>
      </c>
      <c r="AK182" s="79">
        <v>0</v>
      </c>
      <c r="AL182" s="85" t="s">
        <v>1198</v>
      </c>
      <c r="AM182" s="79" t="s">
        <v>1219</v>
      </c>
      <c r="AN182" s="79" t="b">
        <v>0</v>
      </c>
      <c r="AO182" s="85" t="s">
        <v>1176</v>
      </c>
      <c r="AP182" s="79" t="s">
        <v>176</v>
      </c>
      <c r="AQ182" s="79">
        <v>0</v>
      </c>
      <c r="AR182" s="79">
        <v>0</v>
      </c>
      <c r="AS182" s="79"/>
      <c r="AT182" s="79"/>
      <c r="AU182" s="79"/>
      <c r="AV182" s="79"/>
      <c r="AW182" s="79"/>
      <c r="AX182" s="79"/>
      <c r="AY182" s="79"/>
      <c r="AZ182" s="79"/>
      <c r="BA182">
        <v>63</v>
      </c>
      <c r="BB182" s="78" t="str">
        <f>REPLACE(INDEX(GroupVertices[Group],MATCH(Edges24[[#This Row],[Vertex 1]],GroupVertices[Vertex],0)),1,1,"")</f>
        <v>3</v>
      </c>
      <c r="BC182" s="78" t="str">
        <f>REPLACE(INDEX(GroupVertices[Group],MATCH(Edges24[[#This Row],[Vertex 2]],GroupVertices[Vertex],0)),1,1,"")</f>
        <v>3</v>
      </c>
      <c r="BD182" s="48">
        <v>0</v>
      </c>
      <c r="BE182" s="49">
        <v>0</v>
      </c>
      <c r="BF182" s="48">
        <v>0</v>
      </c>
      <c r="BG182" s="49">
        <v>0</v>
      </c>
      <c r="BH182" s="48">
        <v>0</v>
      </c>
      <c r="BI182" s="49">
        <v>0</v>
      </c>
      <c r="BJ182" s="48">
        <v>9</v>
      </c>
      <c r="BK182" s="49">
        <v>100</v>
      </c>
      <c r="BL182" s="48">
        <v>9</v>
      </c>
    </row>
    <row r="183" spans="1:64" ht="15">
      <c r="A183" s="64" t="s">
        <v>269</v>
      </c>
      <c r="B183" s="64" t="s">
        <v>269</v>
      </c>
      <c r="C183" s="65"/>
      <c r="D183" s="66"/>
      <c r="E183" s="67"/>
      <c r="F183" s="68"/>
      <c r="G183" s="65"/>
      <c r="H183" s="69"/>
      <c r="I183" s="70"/>
      <c r="J183" s="70"/>
      <c r="K183" s="34" t="s">
        <v>65</v>
      </c>
      <c r="L183" s="77">
        <v>214</v>
      </c>
      <c r="M183" s="77"/>
      <c r="N183" s="72"/>
      <c r="O183" s="79" t="s">
        <v>176</v>
      </c>
      <c r="P183" s="81">
        <v>43511.467673611114</v>
      </c>
      <c r="Q183" s="79" t="s">
        <v>460</v>
      </c>
      <c r="R183" s="82" t="s">
        <v>575</v>
      </c>
      <c r="S183" s="79" t="s">
        <v>608</v>
      </c>
      <c r="T183" s="79" t="s">
        <v>637</v>
      </c>
      <c r="U183" s="79"/>
      <c r="V183" s="82" t="s">
        <v>795</v>
      </c>
      <c r="W183" s="81">
        <v>43511.467673611114</v>
      </c>
      <c r="X183" s="82" t="s">
        <v>976</v>
      </c>
      <c r="Y183" s="79"/>
      <c r="Z183" s="79"/>
      <c r="AA183" s="85" t="s">
        <v>1177</v>
      </c>
      <c r="AB183" s="79"/>
      <c r="AC183" s="79" t="b">
        <v>0</v>
      </c>
      <c r="AD183" s="79">
        <v>0</v>
      </c>
      <c r="AE183" s="85" t="s">
        <v>1198</v>
      </c>
      <c r="AF183" s="79" t="b">
        <v>0</v>
      </c>
      <c r="AG183" s="79" t="s">
        <v>1200</v>
      </c>
      <c r="AH183" s="79"/>
      <c r="AI183" s="85" t="s">
        <v>1198</v>
      </c>
      <c r="AJ183" s="79" t="b">
        <v>0</v>
      </c>
      <c r="AK183" s="79">
        <v>0</v>
      </c>
      <c r="AL183" s="85" t="s">
        <v>1198</v>
      </c>
      <c r="AM183" s="79" t="s">
        <v>1219</v>
      </c>
      <c r="AN183" s="79" t="b">
        <v>0</v>
      </c>
      <c r="AO183" s="85" t="s">
        <v>1177</v>
      </c>
      <c r="AP183" s="79" t="s">
        <v>176</v>
      </c>
      <c r="AQ183" s="79">
        <v>0</v>
      </c>
      <c r="AR183" s="79">
        <v>0</v>
      </c>
      <c r="AS183" s="79"/>
      <c r="AT183" s="79"/>
      <c r="AU183" s="79"/>
      <c r="AV183" s="79"/>
      <c r="AW183" s="79"/>
      <c r="AX183" s="79"/>
      <c r="AY183" s="79"/>
      <c r="AZ183" s="79"/>
      <c r="BA183">
        <v>63</v>
      </c>
      <c r="BB183" s="78" t="str">
        <f>REPLACE(INDEX(GroupVertices[Group],MATCH(Edges24[[#This Row],[Vertex 1]],GroupVertices[Vertex],0)),1,1,"")</f>
        <v>3</v>
      </c>
      <c r="BC183" s="78" t="str">
        <f>REPLACE(INDEX(GroupVertices[Group],MATCH(Edges24[[#This Row],[Vertex 2]],GroupVertices[Vertex],0)),1,1,"")</f>
        <v>3</v>
      </c>
      <c r="BD183" s="48">
        <v>0</v>
      </c>
      <c r="BE183" s="49">
        <v>0</v>
      </c>
      <c r="BF183" s="48">
        <v>0</v>
      </c>
      <c r="BG183" s="49">
        <v>0</v>
      </c>
      <c r="BH183" s="48">
        <v>0</v>
      </c>
      <c r="BI183" s="49">
        <v>0</v>
      </c>
      <c r="BJ183" s="48">
        <v>9</v>
      </c>
      <c r="BK183" s="49">
        <v>100</v>
      </c>
      <c r="BL183" s="48">
        <v>9</v>
      </c>
    </row>
    <row r="184" spans="1:64" ht="15">
      <c r="A184" s="64" t="s">
        <v>269</v>
      </c>
      <c r="B184" s="64" t="s">
        <v>269</v>
      </c>
      <c r="C184" s="65"/>
      <c r="D184" s="66"/>
      <c r="E184" s="67"/>
      <c r="F184" s="68"/>
      <c r="G184" s="65"/>
      <c r="H184" s="69"/>
      <c r="I184" s="70"/>
      <c r="J184" s="70"/>
      <c r="K184" s="34" t="s">
        <v>65</v>
      </c>
      <c r="L184" s="77">
        <v>215</v>
      </c>
      <c r="M184" s="77"/>
      <c r="N184" s="72"/>
      <c r="O184" s="79" t="s">
        <v>176</v>
      </c>
      <c r="P184" s="81">
        <v>43511.63018518518</v>
      </c>
      <c r="Q184" s="79" t="s">
        <v>461</v>
      </c>
      <c r="R184" s="82" t="s">
        <v>576</v>
      </c>
      <c r="S184" s="79" t="s">
        <v>608</v>
      </c>
      <c r="T184" s="79" t="s">
        <v>637</v>
      </c>
      <c r="U184" s="79"/>
      <c r="V184" s="82" t="s">
        <v>795</v>
      </c>
      <c r="W184" s="81">
        <v>43511.63018518518</v>
      </c>
      <c r="X184" s="82" t="s">
        <v>977</v>
      </c>
      <c r="Y184" s="79"/>
      <c r="Z184" s="79"/>
      <c r="AA184" s="85" t="s">
        <v>1178</v>
      </c>
      <c r="AB184" s="79"/>
      <c r="AC184" s="79" t="b">
        <v>0</v>
      </c>
      <c r="AD184" s="79">
        <v>0</v>
      </c>
      <c r="AE184" s="85" t="s">
        <v>1198</v>
      </c>
      <c r="AF184" s="79" t="b">
        <v>0</v>
      </c>
      <c r="AG184" s="79" t="s">
        <v>1200</v>
      </c>
      <c r="AH184" s="79"/>
      <c r="AI184" s="85" t="s">
        <v>1198</v>
      </c>
      <c r="AJ184" s="79" t="b">
        <v>0</v>
      </c>
      <c r="AK184" s="79">
        <v>0</v>
      </c>
      <c r="AL184" s="85" t="s">
        <v>1198</v>
      </c>
      <c r="AM184" s="79" t="s">
        <v>1219</v>
      </c>
      <c r="AN184" s="79" t="b">
        <v>0</v>
      </c>
      <c r="AO184" s="85" t="s">
        <v>1178</v>
      </c>
      <c r="AP184" s="79" t="s">
        <v>176</v>
      </c>
      <c r="AQ184" s="79">
        <v>0</v>
      </c>
      <c r="AR184" s="79">
        <v>0</v>
      </c>
      <c r="AS184" s="79"/>
      <c r="AT184" s="79"/>
      <c r="AU184" s="79"/>
      <c r="AV184" s="79"/>
      <c r="AW184" s="79"/>
      <c r="AX184" s="79"/>
      <c r="AY184" s="79"/>
      <c r="AZ184" s="79"/>
      <c r="BA184">
        <v>63</v>
      </c>
      <c r="BB184" s="78" t="str">
        <f>REPLACE(INDEX(GroupVertices[Group],MATCH(Edges24[[#This Row],[Vertex 1]],GroupVertices[Vertex],0)),1,1,"")</f>
        <v>3</v>
      </c>
      <c r="BC184" s="78" t="str">
        <f>REPLACE(INDEX(GroupVertices[Group],MATCH(Edges24[[#This Row],[Vertex 2]],GroupVertices[Vertex],0)),1,1,"")</f>
        <v>3</v>
      </c>
      <c r="BD184" s="48">
        <v>1</v>
      </c>
      <c r="BE184" s="49">
        <v>11.11111111111111</v>
      </c>
      <c r="BF184" s="48">
        <v>0</v>
      </c>
      <c r="BG184" s="49">
        <v>0</v>
      </c>
      <c r="BH184" s="48">
        <v>0</v>
      </c>
      <c r="BI184" s="49">
        <v>0</v>
      </c>
      <c r="BJ184" s="48">
        <v>8</v>
      </c>
      <c r="BK184" s="49">
        <v>88.88888888888889</v>
      </c>
      <c r="BL184" s="48">
        <v>9</v>
      </c>
    </row>
    <row r="185" spans="1:64" ht="15">
      <c r="A185" s="64" t="s">
        <v>269</v>
      </c>
      <c r="B185" s="64" t="s">
        <v>269</v>
      </c>
      <c r="C185" s="65"/>
      <c r="D185" s="66"/>
      <c r="E185" s="67"/>
      <c r="F185" s="68"/>
      <c r="G185" s="65"/>
      <c r="H185" s="69"/>
      <c r="I185" s="70"/>
      <c r="J185" s="70"/>
      <c r="K185" s="34" t="s">
        <v>65</v>
      </c>
      <c r="L185" s="77">
        <v>216</v>
      </c>
      <c r="M185" s="77"/>
      <c r="N185" s="72"/>
      <c r="O185" s="79" t="s">
        <v>176</v>
      </c>
      <c r="P185" s="81">
        <v>43511.927395833336</v>
      </c>
      <c r="Q185" s="79" t="s">
        <v>462</v>
      </c>
      <c r="R185" s="82" t="s">
        <v>577</v>
      </c>
      <c r="S185" s="79" t="s">
        <v>608</v>
      </c>
      <c r="T185" s="79" t="s">
        <v>660</v>
      </c>
      <c r="U185" s="79"/>
      <c r="V185" s="82" t="s">
        <v>795</v>
      </c>
      <c r="W185" s="81">
        <v>43511.927395833336</v>
      </c>
      <c r="X185" s="82" t="s">
        <v>978</v>
      </c>
      <c r="Y185" s="79"/>
      <c r="Z185" s="79"/>
      <c r="AA185" s="85" t="s">
        <v>1179</v>
      </c>
      <c r="AB185" s="79"/>
      <c r="AC185" s="79" t="b">
        <v>0</v>
      </c>
      <c r="AD185" s="79">
        <v>0</v>
      </c>
      <c r="AE185" s="85" t="s">
        <v>1198</v>
      </c>
      <c r="AF185" s="79" t="b">
        <v>0</v>
      </c>
      <c r="AG185" s="79" t="s">
        <v>1200</v>
      </c>
      <c r="AH185" s="79"/>
      <c r="AI185" s="85" t="s">
        <v>1198</v>
      </c>
      <c r="AJ185" s="79" t="b">
        <v>0</v>
      </c>
      <c r="AK185" s="79">
        <v>0</v>
      </c>
      <c r="AL185" s="85" t="s">
        <v>1198</v>
      </c>
      <c r="AM185" s="79" t="s">
        <v>1219</v>
      </c>
      <c r="AN185" s="79" t="b">
        <v>0</v>
      </c>
      <c r="AO185" s="85" t="s">
        <v>1179</v>
      </c>
      <c r="AP185" s="79" t="s">
        <v>176</v>
      </c>
      <c r="AQ185" s="79">
        <v>0</v>
      </c>
      <c r="AR185" s="79">
        <v>0</v>
      </c>
      <c r="AS185" s="79"/>
      <c r="AT185" s="79"/>
      <c r="AU185" s="79"/>
      <c r="AV185" s="79"/>
      <c r="AW185" s="79"/>
      <c r="AX185" s="79"/>
      <c r="AY185" s="79"/>
      <c r="AZ185" s="79"/>
      <c r="BA185">
        <v>63</v>
      </c>
      <c r="BB185" s="78" t="str">
        <f>REPLACE(INDEX(GroupVertices[Group],MATCH(Edges24[[#This Row],[Vertex 1]],GroupVertices[Vertex],0)),1,1,"")</f>
        <v>3</v>
      </c>
      <c r="BC185" s="78" t="str">
        <f>REPLACE(INDEX(GroupVertices[Group],MATCH(Edges24[[#This Row],[Vertex 2]],GroupVertices[Vertex],0)),1,1,"")</f>
        <v>3</v>
      </c>
      <c r="BD185" s="48">
        <v>2</v>
      </c>
      <c r="BE185" s="49">
        <v>20</v>
      </c>
      <c r="BF185" s="48">
        <v>0</v>
      </c>
      <c r="BG185" s="49">
        <v>0</v>
      </c>
      <c r="BH185" s="48">
        <v>0</v>
      </c>
      <c r="BI185" s="49">
        <v>0</v>
      </c>
      <c r="BJ185" s="48">
        <v>8</v>
      </c>
      <c r="BK185" s="49">
        <v>80</v>
      </c>
      <c r="BL185" s="48">
        <v>10</v>
      </c>
    </row>
    <row r="186" spans="1:64" ht="15">
      <c r="A186" s="64" t="s">
        <v>269</v>
      </c>
      <c r="B186" s="64" t="s">
        <v>269</v>
      </c>
      <c r="C186" s="65"/>
      <c r="D186" s="66"/>
      <c r="E186" s="67"/>
      <c r="F186" s="68"/>
      <c r="G186" s="65"/>
      <c r="H186" s="69"/>
      <c r="I186" s="70"/>
      <c r="J186" s="70"/>
      <c r="K186" s="34" t="s">
        <v>65</v>
      </c>
      <c r="L186" s="77">
        <v>217</v>
      </c>
      <c r="M186" s="77"/>
      <c r="N186" s="72"/>
      <c r="O186" s="79" t="s">
        <v>176</v>
      </c>
      <c r="P186" s="81">
        <v>43512.05101851852</v>
      </c>
      <c r="Q186" s="79" t="s">
        <v>463</v>
      </c>
      <c r="R186" s="82" t="s">
        <v>578</v>
      </c>
      <c r="S186" s="79" t="s">
        <v>608</v>
      </c>
      <c r="T186" s="79" t="s">
        <v>637</v>
      </c>
      <c r="U186" s="79"/>
      <c r="V186" s="82" t="s">
        <v>795</v>
      </c>
      <c r="W186" s="81">
        <v>43512.05101851852</v>
      </c>
      <c r="X186" s="82" t="s">
        <v>979</v>
      </c>
      <c r="Y186" s="79"/>
      <c r="Z186" s="79"/>
      <c r="AA186" s="85" t="s">
        <v>1180</v>
      </c>
      <c r="AB186" s="79"/>
      <c r="AC186" s="79" t="b">
        <v>0</v>
      </c>
      <c r="AD186" s="79">
        <v>0</v>
      </c>
      <c r="AE186" s="85" t="s">
        <v>1198</v>
      </c>
      <c r="AF186" s="79" t="b">
        <v>0</v>
      </c>
      <c r="AG186" s="79" t="s">
        <v>1200</v>
      </c>
      <c r="AH186" s="79"/>
      <c r="AI186" s="85" t="s">
        <v>1198</v>
      </c>
      <c r="AJ186" s="79" t="b">
        <v>0</v>
      </c>
      <c r="AK186" s="79">
        <v>0</v>
      </c>
      <c r="AL186" s="85" t="s">
        <v>1198</v>
      </c>
      <c r="AM186" s="79" t="s">
        <v>1219</v>
      </c>
      <c r="AN186" s="79" t="b">
        <v>0</v>
      </c>
      <c r="AO186" s="85" t="s">
        <v>1180</v>
      </c>
      <c r="AP186" s="79" t="s">
        <v>176</v>
      </c>
      <c r="AQ186" s="79">
        <v>0</v>
      </c>
      <c r="AR186" s="79">
        <v>0</v>
      </c>
      <c r="AS186" s="79"/>
      <c r="AT186" s="79"/>
      <c r="AU186" s="79"/>
      <c r="AV186" s="79"/>
      <c r="AW186" s="79"/>
      <c r="AX186" s="79"/>
      <c r="AY186" s="79"/>
      <c r="AZ186" s="79"/>
      <c r="BA186">
        <v>63</v>
      </c>
      <c r="BB186" s="78" t="str">
        <f>REPLACE(INDEX(GroupVertices[Group],MATCH(Edges24[[#This Row],[Vertex 1]],GroupVertices[Vertex],0)),1,1,"")</f>
        <v>3</v>
      </c>
      <c r="BC186" s="78" t="str">
        <f>REPLACE(INDEX(GroupVertices[Group],MATCH(Edges24[[#This Row],[Vertex 2]],GroupVertices[Vertex],0)),1,1,"")</f>
        <v>3</v>
      </c>
      <c r="BD186" s="48">
        <v>0</v>
      </c>
      <c r="BE186" s="49">
        <v>0</v>
      </c>
      <c r="BF186" s="48">
        <v>0</v>
      </c>
      <c r="BG186" s="49">
        <v>0</v>
      </c>
      <c r="BH186" s="48">
        <v>0</v>
      </c>
      <c r="BI186" s="49">
        <v>0</v>
      </c>
      <c r="BJ186" s="48">
        <v>9</v>
      </c>
      <c r="BK186" s="49">
        <v>100</v>
      </c>
      <c r="BL186" s="48">
        <v>9</v>
      </c>
    </row>
    <row r="187" spans="1:64" ht="15">
      <c r="A187" s="64" t="s">
        <v>269</v>
      </c>
      <c r="B187" s="64" t="s">
        <v>269</v>
      </c>
      <c r="C187" s="65"/>
      <c r="D187" s="66"/>
      <c r="E187" s="67"/>
      <c r="F187" s="68"/>
      <c r="G187" s="65"/>
      <c r="H187" s="69"/>
      <c r="I187" s="70"/>
      <c r="J187" s="70"/>
      <c r="K187" s="34" t="s">
        <v>65</v>
      </c>
      <c r="L187" s="77">
        <v>218</v>
      </c>
      <c r="M187" s="77"/>
      <c r="N187" s="72"/>
      <c r="O187" s="79" t="s">
        <v>176</v>
      </c>
      <c r="P187" s="81">
        <v>43512.353784722225</v>
      </c>
      <c r="Q187" s="79" t="s">
        <v>464</v>
      </c>
      <c r="R187" s="82" t="s">
        <v>499</v>
      </c>
      <c r="S187" s="79" t="s">
        <v>608</v>
      </c>
      <c r="T187" s="79" t="s">
        <v>637</v>
      </c>
      <c r="U187" s="79"/>
      <c r="V187" s="82" t="s">
        <v>795</v>
      </c>
      <c r="W187" s="81">
        <v>43512.353784722225</v>
      </c>
      <c r="X187" s="82" t="s">
        <v>980</v>
      </c>
      <c r="Y187" s="79"/>
      <c r="Z187" s="79"/>
      <c r="AA187" s="85" t="s">
        <v>1181</v>
      </c>
      <c r="AB187" s="79"/>
      <c r="AC187" s="79" t="b">
        <v>0</v>
      </c>
      <c r="AD187" s="79">
        <v>0</v>
      </c>
      <c r="AE187" s="85" t="s">
        <v>1198</v>
      </c>
      <c r="AF187" s="79" t="b">
        <v>0</v>
      </c>
      <c r="AG187" s="79" t="s">
        <v>1200</v>
      </c>
      <c r="AH187" s="79"/>
      <c r="AI187" s="85" t="s">
        <v>1198</v>
      </c>
      <c r="AJ187" s="79" t="b">
        <v>0</v>
      </c>
      <c r="AK187" s="79">
        <v>1</v>
      </c>
      <c r="AL187" s="85" t="s">
        <v>1198</v>
      </c>
      <c r="AM187" s="79" t="s">
        <v>1219</v>
      </c>
      <c r="AN187" s="79" t="b">
        <v>0</v>
      </c>
      <c r="AO187" s="85" t="s">
        <v>1181</v>
      </c>
      <c r="AP187" s="79" t="s">
        <v>176</v>
      </c>
      <c r="AQ187" s="79">
        <v>0</v>
      </c>
      <c r="AR187" s="79">
        <v>0</v>
      </c>
      <c r="AS187" s="79"/>
      <c r="AT187" s="79"/>
      <c r="AU187" s="79"/>
      <c r="AV187" s="79"/>
      <c r="AW187" s="79"/>
      <c r="AX187" s="79"/>
      <c r="AY187" s="79"/>
      <c r="AZ187" s="79"/>
      <c r="BA187">
        <v>63</v>
      </c>
      <c r="BB187" s="78" t="str">
        <f>REPLACE(INDEX(GroupVertices[Group],MATCH(Edges24[[#This Row],[Vertex 1]],GroupVertices[Vertex],0)),1,1,"")</f>
        <v>3</v>
      </c>
      <c r="BC187" s="78" t="str">
        <f>REPLACE(INDEX(GroupVertices[Group],MATCH(Edges24[[#This Row],[Vertex 2]],GroupVertices[Vertex],0)),1,1,"")</f>
        <v>3</v>
      </c>
      <c r="BD187" s="48">
        <v>1</v>
      </c>
      <c r="BE187" s="49">
        <v>8.333333333333334</v>
      </c>
      <c r="BF187" s="48">
        <v>2</v>
      </c>
      <c r="BG187" s="49">
        <v>16.666666666666668</v>
      </c>
      <c r="BH187" s="48">
        <v>0</v>
      </c>
      <c r="BI187" s="49">
        <v>0</v>
      </c>
      <c r="BJ187" s="48">
        <v>9</v>
      </c>
      <c r="BK187" s="49">
        <v>75</v>
      </c>
      <c r="BL187" s="48">
        <v>12</v>
      </c>
    </row>
    <row r="188" spans="1:64" ht="15">
      <c r="A188" s="64" t="s">
        <v>269</v>
      </c>
      <c r="B188" s="64" t="s">
        <v>269</v>
      </c>
      <c r="C188" s="65"/>
      <c r="D188" s="66"/>
      <c r="E188" s="67"/>
      <c r="F188" s="68"/>
      <c r="G188" s="65"/>
      <c r="H188" s="69"/>
      <c r="I188" s="70"/>
      <c r="J188" s="70"/>
      <c r="K188" s="34" t="s">
        <v>65</v>
      </c>
      <c r="L188" s="77">
        <v>219</v>
      </c>
      <c r="M188" s="77"/>
      <c r="N188" s="72"/>
      <c r="O188" s="79" t="s">
        <v>176</v>
      </c>
      <c r="P188" s="81">
        <v>43512.384351851855</v>
      </c>
      <c r="Q188" s="79" t="s">
        <v>465</v>
      </c>
      <c r="R188" s="82" t="s">
        <v>579</v>
      </c>
      <c r="S188" s="79" t="s">
        <v>608</v>
      </c>
      <c r="T188" s="79" t="s">
        <v>637</v>
      </c>
      <c r="U188" s="79"/>
      <c r="V188" s="82" t="s">
        <v>795</v>
      </c>
      <c r="W188" s="81">
        <v>43512.384351851855</v>
      </c>
      <c r="X188" s="82" t="s">
        <v>981</v>
      </c>
      <c r="Y188" s="79"/>
      <c r="Z188" s="79"/>
      <c r="AA188" s="85" t="s">
        <v>1182</v>
      </c>
      <c r="AB188" s="79"/>
      <c r="AC188" s="79" t="b">
        <v>0</v>
      </c>
      <c r="AD188" s="79">
        <v>0</v>
      </c>
      <c r="AE188" s="85" t="s">
        <v>1198</v>
      </c>
      <c r="AF188" s="79" t="b">
        <v>0</v>
      </c>
      <c r="AG188" s="79" t="s">
        <v>1200</v>
      </c>
      <c r="AH188" s="79"/>
      <c r="AI188" s="85" t="s">
        <v>1198</v>
      </c>
      <c r="AJ188" s="79" t="b">
        <v>0</v>
      </c>
      <c r="AK188" s="79">
        <v>0</v>
      </c>
      <c r="AL188" s="85" t="s">
        <v>1198</v>
      </c>
      <c r="AM188" s="79" t="s">
        <v>1219</v>
      </c>
      <c r="AN188" s="79" t="b">
        <v>0</v>
      </c>
      <c r="AO188" s="85" t="s">
        <v>1182</v>
      </c>
      <c r="AP188" s="79" t="s">
        <v>176</v>
      </c>
      <c r="AQ188" s="79">
        <v>0</v>
      </c>
      <c r="AR188" s="79">
        <v>0</v>
      </c>
      <c r="AS188" s="79"/>
      <c r="AT188" s="79"/>
      <c r="AU188" s="79"/>
      <c r="AV188" s="79"/>
      <c r="AW188" s="79"/>
      <c r="AX188" s="79"/>
      <c r="AY188" s="79"/>
      <c r="AZ188" s="79"/>
      <c r="BA188">
        <v>63</v>
      </c>
      <c r="BB188" s="78" t="str">
        <f>REPLACE(INDEX(GroupVertices[Group],MATCH(Edges24[[#This Row],[Vertex 1]],GroupVertices[Vertex],0)),1,1,"")</f>
        <v>3</v>
      </c>
      <c r="BC188" s="78" t="str">
        <f>REPLACE(INDEX(GroupVertices[Group],MATCH(Edges24[[#This Row],[Vertex 2]],GroupVertices[Vertex],0)),1,1,"")</f>
        <v>3</v>
      </c>
      <c r="BD188" s="48">
        <v>0</v>
      </c>
      <c r="BE188" s="49">
        <v>0</v>
      </c>
      <c r="BF188" s="48">
        <v>0</v>
      </c>
      <c r="BG188" s="49">
        <v>0</v>
      </c>
      <c r="BH188" s="48">
        <v>0</v>
      </c>
      <c r="BI188" s="49">
        <v>0</v>
      </c>
      <c r="BJ188" s="48">
        <v>9</v>
      </c>
      <c r="BK188" s="49">
        <v>100</v>
      </c>
      <c r="BL188" s="48">
        <v>9</v>
      </c>
    </row>
    <row r="189" spans="1:64" ht="15">
      <c r="A189" s="64" t="s">
        <v>269</v>
      </c>
      <c r="B189" s="64" t="s">
        <v>269</v>
      </c>
      <c r="C189" s="65"/>
      <c r="D189" s="66"/>
      <c r="E189" s="67"/>
      <c r="F189" s="68"/>
      <c r="G189" s="65"/>
      <c r="H189" s="69"/>
      <c r="I189" s="70"/>
      <c r="J189" s="70"/>
      <c r="K189" s="34" t="s">
        <v>65</v>
      </c>
      <c r="L189" s="77">
        <v>220</v>
      </c>
      <c r="M189" s="77"/>
      <c r="N189" s="72"/>
      <c r="O189" s="79" t="s">
        <v>176</v>
      </c>
      <c r="P189" s="81">
        <v>43512.728796296295</v>
      </c>
      <c r="Q189" s="79" t="s">
        <v>466</v>
      </c>
      <c r="R189" s="82" t="s">
        <v>580</v>
      </c>
      <c r="S189" s="79" t="s">
        <v>608</v>
      </c>
      <c r="T189" s="79" t="s">
        <v>690</v>
      </c>
      <c r="U189" s="79"/>
      <c r="V189" s="82" t="s">
        <v>795</v>
      </c>
      <c r="W189" s="81">
        <v>43512.728796296295</v>
      </c>
      <c r="X189" s="82" t="s">
        <v>982</v>
      </c>
      <c r="Y189" s="79"/>
      <c r="Z189" s="79"/>
      <c r="AA189" s="85" t="s">
        <v>1183</v>
      </c>
      <c r="AB189" s="79"/>
      <c r="AC189" s="79" t="b">
        <v>0</v>
      </c>
      <c r="AD189" s="79">
        <v>0</v>
      </c>
      <c r="AE189" s="85" t="s">
        <v>1198</v>
      </c>
      <c r="AF189" s="79" t="b">
        <v>0</v>
      </c>
      <c r="AG189" s="79" t="s">
        <v>1200</v>
      </c>
      <c r="AH189" s="79"/>
      <c r="AI189" s="85" t="s">
        <v>1198</v>
      </c>
      <c r="AJ189" s="79" t="b">
        <v>0</v>
      </c>
      <c r="AK189" s="79">
        <v>0</v>
      </c>
      <c r="AL189" s="85" t="s">
        <v>1198</v>
      </c>
      <c r="AM189" s="79" t="s">
        <v>1219</v>
      </c>
      <c r="AN189" s="79" t="b">
        <v>0</v>
      </c>
      <c r="AO189" s="85" t="s">
        <v>1183</v>
      </c>
      <c r="AP189" s="79" t="s">
        <v>176</v>
      </c>
      <c r="AQ189" s="79">
        <v>0</v>
      </c>
      <c r="AR189" s="79">
        <v>0</v>
      </c>
      <c r="AS189" s="79"/>
      <c r="AT189" s="79"/>
      <c r="AU189" s="79"/>
      <c r="AV189" s="79"/>
      <c r="AW189" s="79"/>
      <c r="AX189" s="79"/>
      <c r="AY189" s="79"/>
      <c r="AZ189" s="79"/>
      <c r="BA189">
        <v>63</v>
      </c>
      <c r="BB189" s="78" t="str">
        <f>REPLACE(INDEX(GroupVertices[Group],MATCH(Edges24[[#This Row],[Vertex 1]],GroupVertices[Vertex],0)),1,1,"")</f>
        <v>3</v>
      </c>
      <c r="BC189" s="78" t="str">
        <f>REPLACE(INDEX(GroupVertices[Group],MATCH(Edges24[[#This Row],[Vertex 2]],GroupVertices[Vertex],0)),1,1,"")</f>
        <v>3</v>
      </c>
      <c r="BD189" s="48">
        <v>1</v>
      </c>
      <c r="BE189" s="49">
        <v>14.285714285714286</v>
      </c>
      <c r="BF189" s="48">
        <v>0</v>
      </c>
      <c r="BG189" s="49">
        <v>0</v>
      </c>
      <c r="BH189" s="48">
        <v>0</v>
      </c>
      <c r="BI189" s="49">
        <v>0</v>
      </c>
      <c r="BJ189" s="48">
        <v>6</v>
      </c>
      <c r="BK189" s="49">
        <v>85.71428571428571</v>
      </c>
      <c r="BL189" s="48">
        <v>7</v>
      </c>
    </row>
    <row r="190" spans="1:64" ht="15">
      <c r="A190" s="64" t="s">
        <v>269</v>
      </c>
      <c r="B190" s="64" t="s">
        <v>269</v>
      </c>
      <c r="C190" s="65"/>
      <c r="D190" s="66"/>
      <c r="E190" s="67"/>
      <c r="F190" s="68"/>
      <c r="G190" s="65"/>
      <c r="H190" s="69"/>
      <c r="I190" s="70"/>
      <c r="J190" s="70"/>
      <c r="K190" s="34" t="s">
        <v>65</v>
      </c>
      <c r="L190" s="77">
        <v>221</v>
      </c>
      <c r="M190" s="77"/>
      <c r="N190" s="72"/>
      <c r="O190" s="79" t="s">
        <v>176</v>
      </c>
      <c r="P190" s="81">
        <v>43512.81212962963</v>
      </c>
      <c r="Q190" s="79" t="s">
        <v>467</v>
      </c>
      <c r="R190" s="82" t="s">
        <v>581</v>
      </c>
      <c r="S190" s="79" t="s">
        <v>608</v>
      </c>
      <c r="T190" s="79" t="s">
        <v>637</v>
      </c>
      <c r="U190" s="79"/>
      <c r="V190" s="82" t="s">
        <v>795</v>
      </c>
      <c r="W190" s="81">
        <v>43512.81212962963</v>
      </c>
      <c r="X190" s="82" t="s">
        <v>983</v>
      </c>
      <c r="Y190" s="79"/>
      <c r="Z190" s="79"/>
      <c r="AA190" s="85" t="s">
        <v>1184</v>
      </c>
      <c r="AB190" s="79"/>
      <c r="AC190" s="79" t="b">
        <v>0</v>
      </c>
      <c r="AD190" s="79">
        <v>0</v>
      </c>
      <c r="AE190" s="85" t="s">
        <v>1198</v>
      </c>
      <c r="AF190" s="79" t="b">
        <v>0</v>
      </c>
      <c r="AG190" s="79" t="s">
        <v>1200</v>
      </c>
      <c r="AH190" s="79"/>
      <c r="AI190" s="85" t="s">
        <v>1198</v>
      </c>
      <c r="AJ190" s="79" t="b">
        <v>0</v>
      </c>
      <c r="AK190" s="79">
        <v>0</v>
      </c>
      <c r="AL190" s="85" t="s">
        <v>1198</v>
      </c>
      <c r="AM190" s="79" t="s">
        <v>1219</v>
      </c>
      <c r="AN190" s="79" t="b">
        <v>0</v>
      </c>
      <c r="AO190" s="85" t="s">
        <v>1184</v>
      </c>
      <c r="AP190" s="79" t="s">
        <v>176</v>
      </c>
      <c r="AQ190" s="79">
        <v>0</v>
      </c>
      <c r="AR190" s="79">
        <v>0</v>
      </c>
      <c r="AS190" s="79"/>
      <c r="AT190" s="79"/>
      <c r="AU190" s="79"/>
      <c r="AV190" s="79"/>
      <c r="AW190" s="79"/>
      <c r="AX190" s="79"/>
      <c r="AY190" s="79"/>
      <c r="AZ190" s="79"/>
      <c r="BA190">
        <v>63</v>
      </c>
      <c r="BB190" s="78" t="str">
        <f>REPLACE(INDEX(GroupVertices[Group],MATCH(Edges24[[#This Row],[Vertex 1]],GroupVertices[Vertex],0)),1,1,"")</f>
        <v>3</v>
      </c>
      <c r="BC190" s="78" t="str">
        <f>REPLACE(INDEX(GroupVertices[Group],MATCH(Edges24[[#This Row],[Vertex 2]],GroupVertices[Vertex],0)),1,1,"")</f>
        <v>3</v>
      </c>
      <c r="BD190" s="48">
        <v>1</v>
      </c>
      <c r="BE190" s="49">
        <v>12.5</v>
      </c>
      <c r="BF190" s="48">
        <v>0</v>
      </c>
      <c r="BG190" s="49">
        <v>0</v>
      </c>
      <c r="BH190" s="48">
        <v>0</v>
      </c>
      <c r="BI190" s="49">
        <v>0</v>
      </c>
      <c r="BJ190" s="48">
        <v>7</v>
      </c>
      <c r="BK190" s="49">
        <v>87.5</v>
      </c>
      <c r="BL190" s="48">
        <v>8</v>
      </c>
    </row>
    <row r="191" spans="1:64" ht="15">
      <c r="A191" s="64" t="s">
        <v>269</v>
      </c>
      <c r="B191" s="64" t="s">
        <v>269</v>
      </c>
      <c r="C191" s="65"/>
      <c r="D191" s="66"/>
      <c r="E191" s="67"/>
      <c r="F191" s="68"/>
      <c r="G191" s="65"/>
      <c r="H191" s="69"/>
      <c r="I191" s="70"/>
      <c r="J191" s="70"/>
      <c r="K191" s="34" t="s">
        <v>65</v>
      </c>
      <c r="L191" s="77">
        <v>222</v>
      </c>
      <c r="M191" s="77"/>
      <c r="N191" s="72"/>
      <c r="O191" s="79" t="s">
        <v>176</v>
      </c>
      <c r="P191" s="81">
        <v>43512.92741898148</v>
      </c>
      <c r="Q191" s="79" t="s">
        <v>468</v>
      </c>
      <c r="R191" s="82" t="s">
        <v>582</v>
      </c>
      <c r="S191" s="79" t="s">
        <v>608</v>
      </c>
      <c r="T191" s="79" t="s">
        <v>637</v>
      </c>
      <c r="U191" s="79"/>
      <c r="V191" s="82" t="s">
        <v>795</v>
      </c>
      <c r="W191" s="81">
        <v>43512.92741898148</v>
      </c>
      <c r="X191" s="82" t="s">
        <v>984</v>
      </c>
      <c r="Y191" s="79"/>
      <c r="Z191" s="79"/>
      <c r="AA191" s="85" t="s">
        <v>1185</v>
      </c>
      <c r="AB191" s="79"/>
      <c r="AC191" s="79" t="b">
        <v>0</v>
      </c>
      <c r="AD191" s="79">
        <v>0</v>
      </c>
      <c r="AE191" s="85" t="s">
        <v>1198</v>
      </c>
      <c r="AF191" s="79" t="b">
        <v>0</v>
      </c>
      <c r="AG191" s="79" t="s">
        <v>1200</v>
      </c>
      <c r="AH191" s="79"/>
      <c r="AI191" s="85" t="s">
        <v>1198</v>
      </c>
      <c r="AJ191" s="79" t="b">
        <v>0</v>
      </c>
      <c r="AK191" s="79">
        <v>0</v>
      </c>
      <c r="AL191" s="85" t="s">
        <v>1198</v>
      </c>
      <c r="AM191" s="79" t="s">
        <v>1219</v>
      </c>
      <c r="AN191" s="79" t="b">
        <v>0</v>
      </c>
      <c r="AO191" s="85" t="s">
        <v>1185</v>
      </c>
      <c r="AP191" s="79" t="s">
        <v>176</v>
      </c>
      <c r="AQ191" s="79">
        <v>0</v>
      </c>
      <c r="AR191" s="79">
        <v>0</v>
      </c>
      <c r="AS191" s="79"/>
      <c r="AT191" s="79"/>
      <c r="AU191" s="79"/>
      <c r="AV191" s="79"/>
      <c r="AW191" s="79"/>
      <c r="AX191" s="79"/>
      <c r="AY191" s="79"/>
      <c r="AZ191" s="79"/>
      <c r="BA191">
        <v>63</v>
      </c>
      <c r="BB191" s="78" t="str">
        <f>REPLACE(INDEX(GroupVertices[Group],MATCH(Edges24[[#This Row],[Vertex 1]],GroupVertices[Vertex],0)),1,1,"")</f>
        <v>3</v>
      </c>
      <c r="BC191" s="78" t="str">
        <f>REPLACE(INDEX(GroupVertices[Group],MATCH(Edges24[[#This Row],[Vertex 2]],GroupVertices[Vertex],0)),1,1,"")</f>
        <v>3</v>
      </c>
      <c r="BD191" s="48">
        <v>1</v>
      </c>
      <c r="BE191" s="49">
        <v>7.6923076923076925</v>
      </c>
      <c r="BF191" s="48">
        <v>0</v>
      </c>
      <c r="BG191" s="49">
        <v>0</v>
      </c>
      <c r="BH191" s="48">
        <v>0</v>
      </c>
      <c r="BI191" s="49">
        <v>0</v>
      </c>
      <c r="BJ191" s="48">
        <v>12</v>
      </c>
      <c r="BK191" s="49">
        <v>92.3076923076923</v>
      </c>
      <c r="BL191" s="48">
        <v>13</v>
      </c>
    </row>
    <row r="192" spans="1:64" ht="15">
      <c r="A192" s="64" t="s">
        <v>269</v>
      </c>
      <c r="B192" s="64" t="s">
        <v>269</v>
      </c>
      <c r="C192" s="65"/>
      <c r="D192" s="66"/>
      <c r="E192" s="67"/>
      <c r="F192" s="68"/>
      <c r="G192" s="65"/>
      <c r="H192" s="69"/>
      <c r="I192" s="70"/>
      <c r="J192" s="70"/>
      <c r="K192" s="34" t="s">
        <v>65</v>
      </c>
      <c r="L192" s="77">
        <v>223</v>
      </c>
      <c r="M192" s="77"/>
      <c r="N192" s="72"/>
      <c r="O192" s="79" t="s">
        <v>176</v>
      </c>
      <c r="P192" s="81">
        <v>43513.130208333336</v>
      </c>
      <c r="Q192" s="79" t="s">
        <v>469</v>
      </c>
      <c r="R192" s="82" t="s">
        <v>583</v>
      </c>
      <c r="S192" s="79" t="s">
        <v>608</v>
      </c>
      <c r="T192" s="79" t="s">
        <v>637</v>
      </c>
      <c r="U192" s="79"/>
      <c r="V192" s="82" t="s">
        <v>795</v>
      </c>
      <c r="W192" s="81">
        <v>43513.130208333336</v>
      </c>
      <c r="X192" s="82" t="s">
        <v>985</v>
      </c>
      <c r="Y192" s="79"/>
      <c r="Z192" s="79"/>
      <c r="AA192" s="85" t="s">
        <v>1186</v>
      </c>
      <c r="AB192" s="79"/>
      <c r="AC192" s="79" t="b">
        <v>0</v>
      </c>
      <c r="AD192" s="79">
        <v>0</v>
      </c>
      <c r="AE192" s="85" t="s">
        <v>1198</v>
      </c>
      <c r="AF192" s="79" t="b">
        <v>0</v>
      </c>
      <c r="AG192" s="79" t="s">
        <v>1200</v>
      </c>
      <c r="AH192" s="79"/>
      <c r="AI192" s="85" t="s">
        <v>1198</v>
      </c>
      <c r="AJ192" s="79" t="b">
        <v>0</v>
      </c>
      <c r="AK192" s="79">
        <v>0</v>
      </c>
      <c r="AL192" s="85" t="s">
        <v>1198</v>
      </c>
      <c r="AM192" s="79" t="s">
        <v>1219</v>
      </c>
      <c r="AN192" s="79" t="b">
        <v>0</v>
      </c>
      <c r="AO192" s="85" t="s">
        <v>1186</v>
      </c>
      <c r="AP192" s="79" t="s">
        <v>176</v>
      </c>
      <c r="AQ192" s="79">
        <v>0</v>
      </c>
      <c r="AR192" s="79">
        <v>0</v>
      </c>
      <c r="AS192" s="79"/>
      <c r="AT192" s="79"/>
      <c r="AU192" s="79"/>
      <c r="AV192" s="79"/>
      <c r="AW192" s="79"/>
      <c r="AX192" s="79"/>
      <c r="AY192" s="79"/>
      <c r="AZ192" s="79"/>
      <c r="BA192">
        <v>63</v>
      </c>
      <c r="BB192" s="78" t="str">
        <f>REPLACE(INDEX(GroupVertices[Group],MATCH(Edges24[[#This Row],[Vertex 1]],GroupVertices[Vertex],0)),1,1,"")</f>
        <v>3</v>
      </c>
      <c r="BC192" s="78" t="str">
        <f>REPLACE(INDEX(GroupVertices[Group],MATCH(Edges24[[#This Row],[Vertex 2]],GroupVertices[Vertex],0)),1,1,"")</f>
        <v>3</v>
      </c>
      <c r="BD192" s="48">
        <v>1</v>
      </c>
      <c r="BE192" s="49">
        <v>10</v>
      </c>
      <c r="BF192" s="48">
        <v>0</v>
      </c>
      <c r="BG192" s="49">
        <v>0</v>
      </c>
      <c r="BH192" s="48">
        <v>0</v>
      </c>
      <c r="BI192" s="49">
        <v>0</v>
      </c>
      <c r="BJ192" s="48">
        <v>9</v>
      </c>
      <c r="BK192" s="49">
        <v>90</v>
      </c>
      <c r="BL192" s="48">
        <v>10</v>
      </c>
    </row>
    <row r="193" spans="1:64" ht="15">
      <c r="A193" s="64" t="s">
        <v>269</v>
      </c>
      <c r="B193" s="64" t="s">
        <v>269</v>
      </c>
      <c r="C193" s="65"/>
      <c r="D193" s="66"/>
      <c r="E193" s="67"/>
      <c r="F193" s="68"/>
      <c r="G193" s="65"/>
      <c r="H193" s="69"/>
      <c r="I193" s="70"/>
      <c r="J193" s="70"/>
      <c r="K193" s="34" t="s">
        <v>65</v>
      </c>
      <c r="L193" s="77">
        <v>224</v>
      </c>
      <c r="M193" s="77"/>
      <c r="N193" s="72"/>
      <c r="O193" s="79" t="s">
        <v>176</v>
      </c>
      <c r="P193" s="81">
        <v>43513.270474537036</v>
      </c>
      <c r="Q193" s="79" t="s">
        <v>470</v>
      </c>
      <c r="R193" s="82" t="s">
        <v>584</v>
      </c>
      <c r="S193" s="79" t="s">
        <v>608</v>
      </c>
      <c r="T193" s="79" t="s">
        <v>637</v>
      </c>
      <c r="U193" s="79"/>
      <c r="V193" s="82" t="s">
        <v>795</v>
      </c>
      <c r="W193" s="81">
        <v>43513.270474537036</v>
      </c>
      <c r="X193" s="82" t="s">
        <v>986</v>
      </c>
      <c r="Y193" s="79"/>
      <c r="Z193" s="79"/>
      <c r="AA193" s="85" t="s">
        <v>1187</v>
      </c>
      <c r="AB193" s="79"/>
      <c r="AC193" s="79" t="b">
        <v>0</v>
      </c>
      <c r="AD193" s="79">
        <v>0</v>
      </c>
      <c r="AE193" s="85" t="s">
        <v>1198</v>
      </c>
      <c r="AF193" s="79" t="b">
        <v>0</v>
      </c>
      <c r="AG193" s="79" t="s">
        <v>1200</v>
      </c>
      <c r="AH193" s="79"/>
      <c r="AI193" s="85" t="s">
        <v>1198</v>
      </c>
      <c r="AJ193" s="79" t="b">
        <v>0</v>
      </c>
      <c r="AK193" s="79">
        <v>0</v>
      </c>
      <c r="AL193" s="85" t="s">
        <v>1198</v>
      </c>
      <c r="AM193" s="79" t="s">
        <v>1219</v>
      </c>
      <c r="AN193" s="79" t="b">
        <v>0</v>
      </c>
      <c r="AO193" s="85" t="s">
        <v>1187</v>
      </c>
      <c r="AP193" s="79" t="s">
        <v>176</v>
      </c>
      <c r="AQ193" s="79">
        <v>0</v>
      </c>
      <c r="AR193" s="79">
        <v>0</v>
      </c>
      <c r="AS193" s="79"/>
      <c r="AT193" s="79"/>
      <c r="AU193" s="79"/>
      <c r="AV193" s="79"/>
      <c r="AW193" s="79"/>
      <c r="AX193" s="79"/>
      <c r="AY193" s="79"/>
      <c r="AZ193" s="79"/>
      <c r="BA193">
        <v>63</v>
      </c>
      <c r="BB193" s="78" t="str">
        <f>REPLACE(INDEX(GroupVertices[Group],MATCH(Edges24[[#This Row],[Vertex 1]],GroupVertices[Vertex],0)),1,1,"")</f>
        <v>3</v>
      </c>
      <c r="BC193" s="78" t="str">
        <f>REPLACE(INDEX(GroupVertices[Group],MATCH(Edges24[[#This Row],[Vertex 2]],GroupVertices[Vertex],0)),1,1,"")</f>
        <v>3</v>
      </c>
      <c r="BD193" s="48">
        <v>0</v>
      </c>
      <c r="BE193" s="49">
        <v>0</v>
      </c>
      <c r="BF193" s="48">
        <v>0</v>
      </c>
      <c r="BG193" s="49">
        <v>0</v>
      </c>
      <c r="BH193" s="48">
        <v>0</v>
      </c>
      <c r="BI193" s="49">
        <v>0</v>
      </c>
      <c r="BJ193" s="48">
        <v>8</v>
      </c>
      <c r="BK193" s="49">
        <v>100</v>
      </c>
      <c r="BL193" s="48">
        <v>8</v>
      </c>
    </row>
    <row r="194" spans="1:64" ht="15">
      <c r="A194" s="64" t="s">
        <v>269</v>
      </c>
      <c r="B194" s="64" t="s">
        <v>269</v>
      </c>
      <c r="C194" s="65"/>
      <c r="D194" s="66"/>
      <c r="E194" s="67"/>
      <c r="F194" s="68"/>
      <c r="G194" s="65"/>
      <c r="H194" s="69"/>
      <c r="I194" s="70"/>
      <c r="J194" s="70"/>
      <c r="K194" s="34" t="s">
        <v>65</v>
      </c>
      <c r="L194" s="77">
        <v>225</v>
      </c>
      <c r="M194" s="77"/>
      <c r="N194" s="72"/>
      <c r="O194" s="79" t="s">
        <v>176</v>
      </c>
      <c r="P194" s="81">
        <v>43513.46769675926</v>
      </c>
      <c r="Q194" s="79" t="s">
        <v>471</v>
      </c>
      <c r="R194" s="82" t="s">
        <v>504</v>
      </c>
      <c r="S194" s="79" t="s">
        <v>608</v>
      </c>
      <c r="T194" s="79" t="s">
        <v>660</v>
      </c>
      <c r="U194" s="79"/>
      <c r="V194" s="82" t="s">
        <v>795</v>
      </c>
      <c r="W194" s="81">
        <v>43513.46769675926</v>
      </c>
      <c r="X194" s="82" t="s">
        <v>987</v>
      </c>
      <c r="Y194" s="79"/>
      <c r="Z194" s="79"/>
      <c r="AA194" s="85" t="s">
        <v>1188</v>
      </c>
      <c r="AB194" s="79"/>
      <c r="AC194" s="79" t="b">
        <v>0</v>
      </c>
      <c r="AD194" s="79">
        <v>1</v>
      </c>
      <c r="AE194" s="85" t="s">
        <v>1198</v>
      </c>
      <c r="AF194" s="79" t="b">
        <v>0</v>
      </c>
      <c r="AG194" s="79" t="s">
        <v>1200</v>
      </c>
      <c r="AH194" s="79"/>
      <c r="AI194" s="85" t="s">
        <v>1198</v>
      </c>
      <c r="AJ194" s="79" t="b">
        <v>0</v>
      </c>
      <c r="AK194" s="79">
        <v>1</v>
      </c>
      <c r="AL194" s="85" t="s">
        <v>1198</v>
      </c>
      <c r="AM194" s="79" t="s">
        <v>1219</v>
      </c>
      <c r="AN194" s="79" t="b">
        <v>0</v>
      </c>
      <c r="AO194" s="85" t="s">
        <v>1188</v>
      </c>
      <c r="AP194" s="79" t="s">
        <v>176</v>
      </c>
      <c r="AQ194" s="79">
        <v>0</v>
      </c>
      <c r="AR194" s="79">
        <v>0</v>
      </c>
      <c r="AS194" s="79"/>
      <c r="AT194" s="79"/>
      <c r="AU194" s="79"/>
      <c r="AV194" s="79"/>
      <c r="AW194" s="79"/>
      <c r="AX194" s="79"/>
      <c r="AY194" s="79"/>
      <c r="AZ194" s="79"/>
      <c r="BA194">
        <v>63</v>
      </c>
      <c r="BB194" s="78" t="str">
        <f>REPLACE(INDEX(GroupVertices[Group],MATCH(Edges24[[#This Row],[Vertex 1]],GroupVertices[Vertex],0)),1,1,"")</f>
        <v>3</v>
      </c>
      <c r="BC194" s="78" t="str">
        <f>REPLACE(INDEX(GroupVertices[Group],MATCH(Edges24[[#This Row],[Vertex 2]],GroupVertices[Vertex],0)),1,1,"")</f>
        <v>3</v>
      </c>
      <c r="BD194" s="48">
        <v>1</v>
      </c>
      <c r="BE194" s="49">
        <v>10</v>
      </c>
      <c r="BF194" s="48">
        <v>0</v>
      </c>
      <c r="BG194" s="49">
        <v>0</v>
      </c>
      <c r="BH194" s="48">
        <v>0</v>
      </c>
      <c r="BI194" s="49">
        <v>0</v>
      </c>
      <c r="BJ194" s="48">
        <v>9</v>
      </c>
      <c r="BK194" s="49">
        <v>90</v>
      </c>
      <c r="BL194" s="48">
        <v>10</v>
      </c>
    </row>
    <row r="195" spans="1:64" ht="15">
      <c r="A195" s="64" t="s">
        <v>269</v>
      </c>
      <c r="B195" s="64" t="s">
        <v>269</v>
      </c>
      <c r="C195" s="65"/>
      <c r="D195" s="66"/>
      <c r="E195" s="67"/>
      <c r="F195" s="68"/>
      <c r="G195" s="65"/>
      <c r="H195" s="69"/>
      <c r="I195" s="70"/>
      <c r="J195" s="70"/>
      <c r="K195" s="34" t="s">
        <v>65</v>
      </c>
      <c r="L195" s="77">
        <v>226</v>
      </c>
      <c r="M195" s="77"/>
      <c r="N195" s="72"/>
      <c r="O195" s="79" t="s">
        <v>176</v>
      </c>
      <c r="P195" s="81">
        <v>43513.676030092596</v>
      </c>
      <c r="Q195" s="79" t="s">
        <v>472</v>
      </c>
      <c r="R195" s="82" t="s">
        <v>585</v>
      </c>
      <c r="S195" s="79" t="s">
        <v>608</v>
      </c>
      <c r="T195" s="79" t="s">
        <v>689</v>
      </c>
      <c r="U195" s="79"/>
      <c r="V195" s="82" t="s">
        <v>795</v>
      </c>
      <c r="W195" s="81">
        <v>43513.676030092596</v>
      </c>
      <c r="X195" s="82" t="s">
        <v>988</v>
      </c>
      <c r="Y195" s="79"/>
      <c r="Z195" s="79"/>
      <c r="AA195" s="85" t="s">
        <v>1189</v>
      </c>
      <c r="AB195" s="79"/>
      <c r="AC195" s="79" t="b">
        <v>0</v>
      </c>
      <c r="AD195" s="79">
        <v>0</v>
      </c>
      <c r="AE195" s="85" t="s">
        <v>1198</v>
      </c>
      <c r="AF195" s="79" t="b">
        <v>0</v>
      </c>
      <c r="AG195" s="79" t="s">
        <v>1200</v>
      </c>
      <c r="AH195" s="79"/>
      <c r="AI195" s="85" t="s">
        <v>1198</v>
      </c>
      <c r="AJ195" s="79" t="b">
        <v>0</v>
      </c>
      <c r="AK195" s="79">
        <v>0</v>
      </c>
      <c r="AL195" s="85" t="s">
        <v>1198</v>
      </c>
      <c r="AM195" s="79" t="s">
        <v>1219</v>
      </c>
      <c r="AN195" s="79" t="b">
        <v>0</v>
      </c>
      <c r="AO195" s="85" t="s">
        <v>1189</v>
      </c>
      <c r="AP195" s="79" t="s">
        <v>176</v>
      </c>
      <c r="AQ195" s="79">
        <v>0</v>
      </c>
      <c r="AR195" s="79">
        <v>0</v>
      </c>
      <c r="AS195" s="79"/>
      <c r="AT195" s="79"/>
      <c r="AU195" s="79"/>
      <c r="AV195" s="79"/>
      <c r="AW195" s="79"/>
      <c r="AX195" s="79"/>
      <c r="AY195" s="79"/>
      <c r="AZ195" s="79"/>
      <c r="BA195">
        <v>63</v>
      </c>
      <c r="BB195" s="78" t="str">
        <f>REPLACE(INDEX(GroupVertices[Group],MATCH(Edges24[[#This Row],[Vertex 1]],GroupVertices[Vertex],0)),1,1,"")</f>
        <v>3</v>
      </c>
      <c r="BC195" s="78" t="str">
        <f>REPLACE(INDEX(GroupVertices[Group],MATCH(Edges24[[#This Row],[Vertex 2]],GroupVertices[Vertex],0)),1,1,"")</f>
        <v>3</v>
      </c>
      <c r="BD195" s="48">
        <v>1</v>
      </c>
      <c r="BE195" s="49">
        <v>8.333333333333334</v>
      </c>
      <c r="BF195" s="48">
        <v>0</v>
      </c>
      <c r="BG195" s="49">
        <v>0</v>
      </c>
      <c r="BH195" s="48">
        <v>0</v>
      </c>
      <c r="BI195" s="49">
        <v>0</v>
      </c>
      <c r="BJ195" s="48">
        <v>11</v>
      </c>
      <c r="BK195" s="49">
        <v>91.66666666666667</v>
      </c>
      <c r="BL195" s="48">
        <v>12</v>
      </c>
    </row>
    <row r="196" spans="1:64" ht="15">
      <c r="A196" s="64" t="s">
        <v>269</v>
      </c>
      <c r="B196" s="64" t="s">
        <v>269</v>
      </c>
      <c r="C196" s="65"/>
      <c r="D196" s="66"/>
      <c r="E196" s="67"/>
      <c r="F196" s="68"/>
      <c r="G196" s="65"/>
      <c r="H196" s="69"/>
      <c r="I196" s="70"/>
      <c r="J196" s="70"/>
      <c r="K196" s="34" t="s">
        <v>65</v>
      </c>
      <c r="L196" s="77">
        <v>227</v>
      </c>
      <c r="M196" s="77"/>
      <c r="N196" s="72"/>
      <c r="O196" s="79" t="s">
        <v>176</v>
      </c>
      <c r="P196" s="81">
        <v>43513.83855324074</v>
      </c>
      <c r="Q196" s="79" t="s">
        <v>473</v>
      </c>
      <c r="R196" s="82" t="s">
        <v>586</v>
      </c>
      <c r="S196" s="79" t="s">
        <v>608</v>
      </c>
      <c r="T196" s="79" t="s">
        <v>660</v>
      </c>
      <c r="U196" s="79"/>
      <c r="V196" s="82" t="s">
        <v>795</v>
      </c>
      <c r="W196" s="81">
        <v>43513.83855324074</v>
      </c>
      <c r="X196" s="82" t="s">
        <v>989</v>
      </c>
      <c r="Y196" s="79"/>
      <c r="Z196" s="79"/>
      <c r="AA196" s="85" t="s">
        <v>1190</v>
      </c>
      <c r="AB196" s="79"/>
      <c r="AC196" s="79" t="b">
        <v>0</v>
      </c>
      <c r="AD196" s="79">
        <v>0</v>
      </c>
      <c r="AE196" s="85" t="s">
        <v>1198</v>
      </c>
      <c r="AF196" s="79" t="b">
        <v>0</v>
      </c>
      <c r="AG196" s="79" t="s">
        <v>1200</v>
      </c>
      <c r="AH196" s="79"/>
      <c r="AI196" s="85" t="s">
        <v>1198</v>
      </c>
      <c r="AJ196" s="79" t="b">
        <v>0</v>
      </c>
      <c r="AK196" s="79">
        <v>0</v>
      </c>
      <c r="AL196" s="85" t="s">
        <v>1198</v>
      </c>
      <c r="AM196" s="79" t="s">
        <v>1219</v>
      </c>
      <c r="AN196" s="79" t="b">
        <v>0</v>
      </c>
      <c r="AO196" s="85" t="s">
        <v>1190</v>
      </c>
      <c r="AP196" s="79" t="s">
        <v>176</v>
      </c>
      <c r="AQ196" s="79">
        <v>0</v>
      </c>
      <c r="AR196" s="79">
        <v>0</v>
      </c>
      <c r="AS196" s="79"/>
      <c r="AT196" s="79"/>
      <c r="AU196" s="79"/>
      <c r="AV196" s="79"/>
      <c r="AW196" s="79"/>
      <c r="AX196" s="79"/>
      <c r="AY196" s="79"/>
      <c r="AZ196" s="79"/>
      <c r="BA196">
        <v>63</v>
      </c>
      <c r="BB196" s="78" t="str">
        <f>REPLACE(INDEX(GroupVertices[Group],MATCH(Edges24[[#This Row],[Vertex 1]],GroupVertices[Vertex],0)),1,1,"")</f>
        <v>3</v>
      </c>
      <c r="BC196" s="78" t="str">
        <f>REPLACE(INDEX(GroupVertices[Group],MATCH(Edges24[[#This Row],[Vertex 2]],GroupVertices[Vertex],0)),1,1,"")</f>
        <v>3</v>
      </c>
      <c r="BD196" s="48">
        <v>1</v>
      </c>
      <c r="BE196" s="49">
        <v>9.090909090909092</v>
      </c>
      <c r="BF196" s="48">
        <v>0</v>
      </c>
      <c r="BG196" s="49">
        <v>0</v>
      </c>
      <c r="BH196" s="48">
        <v>0</v>
      </c>
      <c r="BI196" s="49">
        <v>0</v>
      </c>
      <c r="BJ196" s="48">
        <v>10</v>
      </c>
      <c r="BK196" s="49">
        <v>90.9090909090909</v>
      </c>
      <c r="BL196" s="48">
        <v>11</v>
      </c>
    </row>
    <row r="197" spans="1:64" ht="15">
      <c r="A197" s="64" t="s">
        <v>269</v>
      </c>
      <c r="B197" s="64" t="s">
        <v>269</v>
      </c>
      <c r="C197" s="65"/>
      <c r="D197" s="66"/>
      <c r="E197" s="67"/>
      <c r="F197" s="68"/>
      <c r="G197" s="65"/>
      <c r="H197" s="69"/>
      <c r="I197" s="70"/>
      <c r="J197" s="70"/>
      <c r="K197" s="34" t="s">
        <v>65</v>
      </c>
      <c r="L197" s="77">
        <v>228</v>
      </c>
      <c r="M197" s="77"/>
      <c r="N197" s="72"/>
      <c r="O197" s="79" t="s">
        <v>176</v>
      </c>
      <c r="P197" s="81">
        <v>43513.884375</v>
      </c>
      <c r="Q197" s="79" t="s">
        <v>474</v>
      </c>
      <c r="R197" s="82" t="s">
        <v>587</v>
      </c>
      <c r="S197" s="79" t="s">
        <v>608</v>
      </c>
      <c r="T197" s="79" t="s">
        <v>637</v>
      </c>
      <c r="U197" s="79"/>
      <c r="V197" s="82" t="s">
        <v>795</v>
      </c>
      <c r="W197" s="81">
        <v>43513.884375</v>
      </c>
      <c r="X197" s="82" t="s">
        <v>990</v>
      </c>
      <c r="Y197" s="79"/>
      <c r="Z197" s="79"/>
      <c r="AA197" s="85" t="s">
        <v>1191</v>
      </c>
      <c r="AB197" s="79"/>
      <c r="AC197" s="79" t="b">
        <v>0</v>
      </c>
      <c r="AD197" s="79">
        <v>0</v>
      </c>
      <c r="AE197" s="85" t="s">
        <v>1198</v>
      </c>
      <c r="AF197" s="79" t="b">
        <v>0</v>
      </c>
      <c r="AG197" s="79" t="s">
        <v>1200</v>
      </c>
      <c r="AH197" s="79"/>
      <c r="AI197" s="85" t="s">
        <v>1198</v>
      </c>
      <c r="AJ197" s="79" t="b">
        <v>0</v>
      </c>
      <c r="AK197" s="79">
        <v>0</v>
      </c>
      <c r="AL197" s="85" t="s">
        <v>1198</v>
      </c>
      <c r="AM197" s="79" t="s">
        <v>1219</v>
      </c>
      <c r="AN197" s="79" t="b">
        <v>0</v>
      </c>
      <c r="AO197" s="85" t="s">
        <v>1191</v>
      </c>
      <c r="AP197" s="79" t="s">
        <v>176</v>
      </c>
      <c r="AQ197" s="79">
        <v>0</v>
      </c>
      <c r="AR197" s="79">
        <v>0</v>
      </c>
      <c r="AS197" s="79"/>
      <c r="AT197" s="79"/>
      <c r="AU197" s="79"/>
      <c r="AV197" s="79"/>
      <c r="AW197" s="79"/>
      <c r="AX197" s="79"/>
      <c r="AY197" s="79"/>
      <c r="AZ197" s="79"/>
      <c r="BA197">
        <v>63</v>
      </c>
      <c r="BB197" s="78" t="str">
        <f>REPLACE(INDEX(GroupVertices[Group],MATCH(Edges24[[#This Row],[Vertex 1]],GroupVertices[Vertex],0)),1,1,"")</f>
        <v>3</v>
      </c>
      <c r="BC197" s="78" t="str">
        <f>REPLACE(INDEX(GroupVertices[Group],MATCH(Edges24[[#This Row],[Vertex 2]],GroupVertices[Vertex],0)),1,1,"")</f>
        <v>3</v>
      </c>
      <c r="BD197" s="48">
        <v>1</v>
      </c>
      <c r="BE197" s="49">
        <v>8.333333333333334</v>
      </c>
      <c r="BF197" s="48">
        <v>0</v>
      </c>
      <c r="BG197" s="49">
        <v>0</v>
      </c>
      <c r="BH197" s="48">
        <v>0</v>
      </c>
      <c r="BI197" s="49">
        <v>0</v>
      </c>
      <c r="BJ197" s="48">
        <v>11</v>
      </c>
      <c r="BK197" s="49">
        <v>91.66666666666667</v>
      </c>
      <c r="BL197" s="48">
        <v>12</v>
      </c>
    </row>
    <row r="198" spans="1:64" ht="15">
      <c r="A198" s="64" t="s">
        <v>269</v>
      </c>
      <c r="B198" s="64" t="s">
        <v>269</v>
      </c>
      <c r="C198" s="65"/>
      <c r="D198" s="66"/>
      <c r="E198" s="67"/>
      <c r="F198" s="68"/>
      <c r="G198" s="65"/>
      <c r="H198" s="69"/>
      <c r="I198" s="70"/>
      <c r="J198" s="70"/>
      <c r="K198" s="34" t="s">
        <v>65</v>
      </c>
      <c r="L198" s="77">
        <v>229</v>
      </c>
      <c r="M198" s="77"/>
      <c r="N198" s="72"/>
      <c r="O198" s="79" t="s">
        <v>176</v>
      </c>
      <c r="P198" s="81">
        <v>43514.21909722222</v>
      </c>
      <c r="Q198" s="79" t="s">
        <v>475</v>
      </c>
      <c r="R198" s="82" t="s">
        <v>588</v>
      </c>
      <c r="S198" s="79" t="s">
        <v>608</v>
      </c>
      <c r="T198" s="79" t="s">
        <v>660</v>
      </c>
      <c r="U198" s="79"/>
      <c r="V198" s="82" t="s">
        <v>795</v>
      </c>
      <c r="W198" s="81">
        <v>43514.21909722222</v>
      </c>
      <c r="X198" s="82" t="s">
        <v>991</v>
      </c>
      <c r="Y198" s="79"/>
      <c r="Z198" s="79"/>
      <c r="AA198" s="85" t="s">
        <v>1192</v>
      </c>
      <c r="AB198" s="79"/>
      <c r="AC198" s="79" t="b">
        <v>0</v>
      </c>
      <c r="AD198" s="79">
        <v>0</v>
      </c>
      <c r="AE198" s="85" t="s">
        <v>1198</v>
      </c>
      <c r="AF198" s="79" t="b">
        <v>0</v>
      </c>
      <c r="AG198" s="79" t="s">
        <v>1200</v>
      </c>
      <c r="AH198" s="79"/>
      <c r="AI198" s="85" t="s">
        <v>1198</v>
      </c>
      <c r="AJ198" s="79" t="b">
        <v>0</v>
      </c>
      <c r="AK198" s="79">
        <v>0</v>
      </c>
      <c r="AL198" s="85" t="s">
        <v>1198</v>
      </c>
      <c r="AM198" s="79" t="s">
        <v>1219</v>
      </c>
      <c r="AN198" s="79" t="b">
        <v>0</v>
      </c>
      <c r="AO198" s="85" t="s">
        <v>1192</v>
      </c>
      <c r="AP198" s="79" t="s">
        <v>176</v>
      </c>
      <c r="AQ198" s="79">
        <v>0</v>
      </c>
      <c r="AR198" s="79">
        <v>0</v>
      </c>
      <c r="AS198" s="79"/>
      <c r="AT198" s="79"/>
      <c r="AU198" s="79"/>
      <c r="AV198" s="79"/>
      <c r="AW198" s="79"/>
      <c r="AX198" s="79"/>
      <c r="AY198" s="79"/>
      <c r="AZ198" s="79"/>
      <c r="BA198">
        <v>63</v>
      </c>
      <c r="BB198" s="78" t="str">
        <f>REPLACE(INDEX(GroupVertices[Group],MATCH(Edges24[[#This Row],[Vertex 1]],GroupVertices[Vertex],0)),1,1,"")</f>
        <v>3</v>
      </c>
      <c r="BC198" s="78" t="str">
        <f>REPLACE(INDEX(GroupVertices[Group],MATCH(Edges24[[#This Row],[Vertex 2]],GroupVertices[Vertex],0)),1,1,"")</f>
        <v>3</v>
      </c>
      <c r="BD198" s="48">
        <v>1</v>
      </c>
      <c r="BE198" s="49">
        <v>11.11111111111111</v>
      </c>
      <c r="BF198" s="48">
        <v>0</v>
      </c>
      <c r="BG198" s="49">
        <v>0</v>
      </c>
      <c r="BH198" s="48">
        <v>0</v>
      </c>
      <c r="BI198" s="49">
        <v>0</v>
      </c>
      <c r="BJ198" s="48">
        <v>8</v>
      </c>
      <c r="BK198" s="49">
        <v>88.88888888888889</v>
      </c>
      <c r="BL198" s="48">
        <v>9</v>
      </c>
    </row>
    <row r="199" spans="1:64" ht="15">
      <c r="A199" s="64" t="s">
        <v>269</v>
      </c>
      <c r="B199" s="64" t="s">
        <v>269</v>
      </c>
      <c r="C199" s="65"/>
      <c r="D199" s="66"/>
      <c r="E199" s="67"/>
      <c r="F199" s="68"/>
      <c r="G199" s="65"/>
      <c r="H199" s="69"/>
      <c r="I199" s="70"/>
      <c r="J199" s="70"/>
      <c r="K199" s="34" t="s">
        <v>65</v>
      </c>
      <c r="L199" s="77">
        <v>230</v>
      </c>
      <c r="M199" s="77"/>
      <c r="N199" s="72"/>
      <c r="O199" s="79" t="s">
        <v>176</v>
      </c>
      <c r="P199" s="81">
        <v>43515.353842592594</v>
      </c>
      <c r="Q199" s="79" t="s">
        <v>476</v>
      </c>
      <c r="R199" s="82" t="s">
        <v>589</v>
      </c>
      <c r="S199" s="79" t="s">
        <v>608</v>
      </c>
      <c r="T199" s="79" t="s">
        <v>637</v>
      </c>
      <c r="U199" s="79"/>
      <c r="V199" s="82" t="s">
        <v>795</v>
      </c>
      <c r="W199" s="81">
        <v>43515.353842592594</v>
      </c>
      <c r="X199" s="82" t="s">
        <v>992</v>
      </c>
      <c r="Y199" s="79"/>
      <c r="Z199" s="79"/>
      <c r="AA199" s="85" t="s">
        <v>1193</v>
      </c>
      <c r="AB199" s="79"/>
      <c r="AC199" s="79" t="b">
        <v>0</v>
      </c>
      <c r="AD199" s="79">
        <v>0</v>
      </c>
      <c r="AE199" s="85" t="s">
        <v>1198</v>
      </c>
      <c r="AF199" s="79" t="b">
        <v>0</v>
      </c>
      <c r="AG199" s="79" t="s">
        <v>1200</v>
      </c>
      <c r="AH199" s="79"/>
      <c r="AI199" s="85" t="s">
        <v>1198</v>
      </c>
      <c r="AJ199" s="79" t="b">
        <v>0</v>
      </c>
      <c r="AK199" s="79">
        <v>0</v>
      </c>
      <c r="AL199" s="85" t="s">
        <v>1198</v>
      </c>
      <c r="AM199" s="79" t="s">
        <v>1219</v>
      </c>
      <c r="AN199" s="79" t="b">
        <v>0</v>
      </c>
      <c r="AO199" s="85" t="s">
        <v>1193</v>
      </c>
      <c r="AP199" s="79" t="s">
        <v>176</v>
      </c>
      <c r="AQ199" s="79">
        <v>0</v>
      </c>
      <c r="AR199" s="79">
        <v>0</v>
      </c>
      <c r="AS199" s="79"/>
      <c r="AT199" s="79"/>
      <c r="AU199" s="79"/>
      <c r="AV199" s="79"/>
      <c r="AW199" s="79"/>
      <c r="AX199" s="79"/>
      <c r="AY199" s="79"/>
      <c r="AZ199" s="79"/>
      <c r="BA199">
        <v>63</v>
      </c>
      <c r="BB199" s="78" t="str">
        <f>REPLACE(INDEX(GroupVertices[Group],MATCH(Edges24[[#This Row],[Vertex 1]],GroupVertices[Vertex],0)),1,1,"")</f>
        <v>3</v>
      </c>
      <c r="BC199" s="78" t="str">
        <f>REPLACE(INDEX(GroupVertices[Group],MATCH(Edges24[[#This Row],[Vertex 2]],GroupVertices[Vertex],0)),1,1,"")</f>
        <v>3</v>
      </c>
      <c r="BD199" s="48">
        <v>2</v>
      </c>
      <c r="BE199" s="49">
        <v>22.22222222222222</v>
      </c>
      <c r="BF199" s="48">
        <v>0</v>
      </c>
      <c r="BG199" s="49">
        <v>0</v>
      </c>
      <c r="BH199" s="48">
        <v>0</v>
      </c>
      <c r="BI199" s="49">
        <v>0</v>
      </c>
      <c r="BJ199" s="48">
        <v>7</v>
      </c>
      <c r="BK199" s="49">
        <v>77.77777777777777</v>
      </c>
      <c r="BL199" s="48">
        <v>9</v>
      </c>
    </row>
    <row r="200" spans="1:64" ht="15">
      <c r="A200" s="64" t="s">
        <v>269</v>
      </c>
      <c r="B200" s="64" t="s">
        <v>269</v>
      </c>
      <c r="C200" s="65"/>
      <c r="D200" s="66"/>
      <c r="E200" s="67"/>
      <c r="F200" s="68"/>
      <c r="G200" s="65"/>
      <c r="H200" s="69"/>
      <c r="I200" s="70"/>
      <c r="J200" s="70"/>
      <c r="K200" s="34" t="s">
        <v>65</v>
      </c>
      <c r="L200" s="77">
        <v>231</v>
      </c>
      <c r="M200" s="77"/>
      <c r="N200" s="72"/>
      <c r="O200" s="79" t="s">
        <v>176</v>
      </c>
      <c r="P200" s="81">
        <v>43515.63025462963</v>
      </c>
      <c r="Q200" s="79" t="s">
        <v>477</v>
      </c>
      <c r="R200" s="82" t="s">
        <v>590</v>
      </c>
      <c r="S200" s="79" t="s">
        <v>608</v>
      </c>
      <c r="T200" s="79" t="s">
        <v>637</v>
      </c>
      <c r="U200" s="79"/>
      <c r="V200" s="82" t="s">
        <v>795</v>
      </c>
      <c r="W200" s="81">
        <v>43515.63025462963</v>
      </c>
      <c r="X200" s="82" t="s">
        <v>993</v>
      </c>
      <c r="Y200" s="79"/>
      <c r="Z200" s="79"/>
      <c r="AA200" s="85" t="s">
        <v>1194</v>
      </c>
      <c r="AB200" s="79"/>
      <c r="AC200" s="79" t="b">
        <v>0</v>
      </c>
      <c r="AD200" s="79">
        <v>0</v>
      </c>
      <c r="AE200" s="85" t="s">
        <v>1198</v>
      </c>
      <c r="AF200" s="79" t="b">
        <v>0</v>
      </c>
      <c r="AG200" s="79" t="s">
        <v>1200</v>
      </c>
      <c r="AH200" s="79"/>
      <c r="AI200" s="85" t="s">
        <v>1198</v>
      </c>
      <c r="AJ200" s="79" t="b">
        <v>0</v>
      </c>
      <c r="AK200" s="79">
        <v>0</v>
      </c>
      <c r="AL200" s="85" t="s">
        <v>1198</v>
      </c>
      <c r="AM200" s="79" t="s">
        <v>1219</v>
      </c>
      <c r="AN200" s="79" t="b">
        <v>0</v>
      </c>
      <c r="AO200" s="85" t="s">
        <v>1194</v>
      </c>
      <c r="AP200" s="79" t="s">
        <v>176</v>
      </c>
      <c r="AQ200" s="79">
        <v>0</v>
      </c>
      <c r="AR200" s="79">
        <v>0</v>
      </c>
      <c r="AS200" s="79"/>
      <c r="AT200" s="79"/>
      <c r="AU200" s="79"/>
      <c r="AV200" s="79"/>
      <c r="AW200" s="79"/>
      <c r="AX200" s="79"/>
      <c r="AY200" s="79"/>
      <c r="AZ200" s="79"/>
      <c r="BA200">
        <v>63</v>
      </c>
      <c r="BB200" s="78" t="str">
        <f>REPLACE(INDEX(GroupVertices[Group],MATCH(Edges24[[#This Row],[Vertex 1]],GroupVertices[Vertex],0)),1,1,"")</f>
        <v>3</v>
      </c>
      <c r="BC200" s="78" t="str">
        <f>REPLACE(INDEX(GroupVertices[Group],MATCH(Edges24[[#This Row],[Vertex 2]],GroupVertices[Vertex],0)),1,1,"")</f>
        <v>3</v>
      </c>
      <c r="BD200" s="48">
        <v>0</v>
      </c>
      <c r="BE200" s="49">
        <v>0</v>
      </c>
      <c r="BF200" s="48">
        <v>0</v>
      </c>
      <c r="BG200" s="49">
        <v>0</v>
      </c>
      <c r="BH200" s="48">
        <v>0</v>
      </c>
      <c r="BI200" s="49">
        <v>0</v>
      </c>
      <c r="BJ200" s="48">
        <v>10</v>
      </c>
      <c r="BK200" s="49">
        <v>100</v>
      </c>
      <c r="BL200" s="48">
        <v>10</v>
      </c>
    </row>
    <row r="201" spans="1:64" ht="15">
      <c r="A201" s="64" t="s">
        <v>269</v>
      </c>
      <c r="B201" s="64" t="s">
        <v>269</v>
      </c>
      <c r="C201" s="65"/>
      <c r="D201" s="66"/>
      <c r="E201" s="67"/>
      <c r="F201" s="68"/>
      <c r="G201" s="65"/>
      <c r="H201" s="69"/>
      <c r="I201" s="70"/>
      <c r="J201" s="70"/>
      <c r="K201" s="34" t="s">
        <v>65</v>
      </c>
      <c r="L201" s="77">
        <v>232</v>
      </c>
      <c r="M201" s="77"/>
      <c r="N201" s="72"/>
      <c r="O201" s="79" t="s">
        <v>176</v>
      </c>
      <c r="P201" s="81">
        <v>43515.67606481481</v>
      </c>
      <c r="Q201" s="79" t="s">
        <v>478</v>
      </c>
      <c r="R201" s="82" t="s">
        <v>591</v>
      </c>
      <c r="S201" s="79" t="s">
        <v>608</v>
      </c>
      <c r="T201" s="79" t="s">
        <v>637</v>
      </c>
      <c r="U201" s="79"/>
      <c r="V201" s="82" t="s">
        <v>795</v>
      </c>
      <c r="W201" s="81">
        <v>43515.67606481481</v>
      </c>
      <c r="X201" s="82" t="s">
        <v>994</v>
      </c>
      <c r="Y201" s="79"/>
      <c r="Z201" s="79"/>
      <c r="AA201" s="85" t="s">
        <v>1195</v>
      </c>
      <c r="AB201" s="79"/>
      <c r="AC201" s="79" t="b">
        <v>0</v>
      </c>
      <c r="AD201" s="79">
        <v>0</v>
      </c>
      <c r="AE201" s="85" t="s">
        <v>1198</v>
      </c>
      <c r="AF201" s="79" t="b">
        <v>0</v>
      </c>
      <c r="AG201" s="79" t="s">
        <v>1200</v>
      </c>
      <c r="AH201" s="79"/>
      <c r="AI201" s="85" t="s">
        <v>1198</v>
      </c>
      <c r="AJ201" s="79" t="b">
        <v>0</v>
      </c>
      <c r="AK201" s="79">
        <v>0</v>
      </c>
      <c r="AL201" s="85" t="s">
        <v>1198</v>
      </c>
      <c r="AM201" s="79" t="s">
        <v>1219</v>
      </c>
      <c r="AN201" s="79" t="b">
        <v>0</v>
      </c>
      <c r="AO201" s="85" t="s">
        <v>1195</v>
      </c>
      <c r="AP201" s="79" t="s">
        <v>176</v>
      </c>
      <c r="AQ201" s="79">
        <v>0</v>
      </c>
      <c r="AR201" s="79">
        <v>0</v>
      </c>
      <c r="AS201" s="79"/>
      <c r="AT201" s="79"/>
      <c r="AU201" s="79"/>
      <c r="AV201" s="79"/>
      <c r="AW201" s="79"/>
      <c r="AX201" s="79"/>
      <c r="AY201" s="79"/>
      <c r="AZ201" s="79"/>
      <c r="BA201">
        <v>63</v>
      </c>
      <c r="BB201" s="78" t="str">
        <f>REPLACE(INDEX(GroupVertices[Group],MATCH(Edges24[[#This Row],[Vertex 1]],GroupVertices[Vertex],0)),1,1,"")</f>
        <v>3</v>
      </c>
      <c r="BC201" s="78" t="str">
        <f>REPLACE(INDEX(GroupVertices[Group],MATCH(Edges24[[#This Row],[Vertex 2]],GroupVertices[Vertex],0)),1,1,"")</f>
        <v>3</v>
      </c>
      <c r="BD201" s="48">
        <v>0</v>
      </c>
      <c r="BE201" s="49">
        <v>0</v>
      </c>
      <c r="BF201" s="48">
        <v>0</v>
      </c>
      <c r="BG201" s="49">
        <v>0</v>
      </c>
      <c r="BH201" s="48">
        <v>0</v>
      </c>
      <c r="BI201" s="49">
        <v>0</v>
      </c>
      <c r="BJ201" s="48">
        <v>9</v>
      </c>
      <c r="BK201" s="49">
        <v>100</v>
      </c>
      <c r="BL201" s="48">
        <v>9</v>
      </c>
    </row>
    <row r="202" spans="1:64" ht="15">
      <c r="A202" s="64" t="s">
        <v>269</v>
      </c>
      <c r="B202" s="64" t="s">
        <v>269</v>
      </c>
      <c r="C202" s="65"/>
      <c r="D202" s="66"/>
      <c r="E202" s="67"/>
      <c r="F202" s="68"/>
      <c r="G202" s="65"/>
      <c r="H202" s="69"/>
      <c r="I202" s="70"/>
      <c r="J202" s="70"/>
      <c r="K202" s="34" t="s">
        <v>65</v>
      </c>
      <c r="L202" s="77">
        <v>233</v>
      </c>
      <c r="M202" s="77"/>
      <c r="N202" s="72"/>
      <c r="O202" s="79" t="s">
        <v>176</v>
      </c>
      <c r="P202" s="81">
        <v>43515.76079861111</v>
      </c>
      <c r="Q202" s="79" t="s">
        <v>479</v>
      </c>
      <c r="R202" s="82" t="s">
        <v>592</v>
      </c>
      <c r="S202" s="79" t="s">
        <v>608</v>
      </c>
      <c r="T202" s="79" t="s">
        <v>693</v>
      </c>
      <c r="U202" s="79"/>
      <c r="V202" s="82" t="s">
        <v>795</v>
      </c>
      <c r="W202" s="81">
        <v>43515.76079861111</v>
      </c>
      <c r="X202" s="82" t="s">
        <v>995</v>
      </c>
      <c r="Y202" s="79"/>
      <c r="Z202" s="79"/>
      <c r="AA202" s="85" t="s">
        <v>1196</v>
      </c>
      <c r="AB202" s="79"/>
      <c r="AC202" s="79" t="b">
        <v>0</v>
      </c>
      <c r="AD202" s="79">
        <v>0</v>
      </c>
      <c r="AE202" s="85" t="s">
        <v>1198</v>
      </c>
      <c r="AF202" s="79" t="b">
        <v>0</v>
      </c>
      <c r="AG202" s="79" t="s">
        <v>1200</v>
      </c>
      <c r="AH202" s="79"/>
      <c r="AI202" s="85" t="s">
        <v>1198</v>
      </c>
      <c r="AJ202" s="79" t="b">
        <v>0</v>
      </c>
      <c r="AK202" s="79">
        <v>0</v>
      </c>
      <c r="AL202" s="85" t="s">
        <v>1198</v>
      </c>
      <c r="AM202" s="79" t="s">
        <v>1219</v>
      </c>
      <c r="AN202" s="79" t="b">
        <v>0</v>
      </c>
      <c r="AO202" s="85" t="s">
        <v>1196</v>
      </c>
      <c r="AP202" s="79" t="s">
        <v>176</v>
      </c>
      <c r="AQ202" s="79">
        <v>0</v>
      </c>
      <c r="AR202" s="79">
        <v>0</v>
      </c>
      <c r="AS202" s="79"/>
      <c r="AT202" s="79"/>
      <c r="AU202" s="79"/>
      <c r="AV202" s="79"/>
      <c r="AW202" s="79"/>
      <c r="AX202" s="79"/>
      <c r="AY202" s="79"/>
      <c r="AZ202" s="79"/>
      <c r="BA202">
        <v>63</v>
      </c>
      <c r="BB202" s="78" t="str">
        <f>REPLACE(INDEX(GroupVertices[Group],MATCH(Edges24[[#This Row],[Vertex 1]],GroupVertices[Vertex],0)),1,1,"")</f>
        <v>3</v>
      </c>
      <c r="BC202" s="78" t="str">
        <f>REPLACE(INDEX(GroupVertices[Group],MATCH(Edges24[[#This Row],[Vertex 2]],GroupVertices[Vertex],0)),1,1,"")</f>
        <v>3</v>
      </c>
      <c r="BD202" s="48">
        <v>1</v>
      </c>
      <c r="BE202" s="49">
        <v>7.142857142857143</v>
      </c>
      <c r="BF202" s="48">
        <v>0</v>
      </c>
      <c r="BG202" s="49">
        <v>0</v>
      </c>
      <c r="BH202" s="48">
        <v>0</v>
      </c>
      <c r="BI202" s="49">
        <v>0</v>
      </c>
      <c r="BJ202" s="48">
        <v>13</v>
      </c>
      <c r="BK202" s="49">
        <v>92.85714285714286</v>
      </c>
      <c r="BL202" s="48">
        <v>14</v>
      </c>
    </row>
    <row r="203" spans="1:64" ht="15">
      <c r="A203" s="64" t="s">
        <v>269</v>
      </c>
      <c r="B203" s="64" t="s">
        <v>269</v>
      </c>
      <c r="C203" s="65"/>
      <c r="D203" s="66"/>
      <c r="E203" s="67"/>
      <c r="F203" s="68"/>
      <c r="G203" s="65"/>
      <c r="H203" s="69"/>
      <c r="I203" s="70"/>
      <c r="J203" s="70"/>
      <c r="K203" s="34" t="s">
        <v>65</v>
      </c>
      <c r="L203" s="77">
        <v>234</v>
      </c>
      <c r="M203" s="77"/>
      <c r="N203" s="72"/>
      <c r="O203" s="79" t="s">
        <v>176</v>
      </c>
      <c r="P203" s="81">
        <v>43515.8121875</v>
      </c>
      <c r="Q203" s="79" t="s">
        <v>480</v>
      </c>
      <c r="R203" s="82" t="s">
        <v>593</v>
      </c>
      <c r="S203" s="79" t="s">
        <v>608</v>
      </c>
      <c r="T203" s="79" t="s">
        <v>637</v>
      </c>
      <c r="U203" s="79"/>
      <c r="V203" s="82" t="s">
        <v>795</v>
      </c>
      <c r="W203" s="81">
        <v>43515.8121875</v>
      </c>
      <c r="X203" s="82" t="s">
        <v>996</v>
      </c>
      <c r="Y203" s="79"/>
      <c r="Z203" s="79"/>
      <c r="AA203" s="85" t="s">
        <v>1197</v>
      </c>
      <c r="AB203" s="79"/>
      <c r="AC203" s="79" t="b">
        <v>0</v>
      </c>
      <c r="AD203" s="79">
        <v>0</v>
      </c>
      <c r="AE203" s="85" t="s">
        <v>1198</v>
      </c>
      <c r="AF203" s="79" t="b">
        <v>0</v>
      </c>
      <c r="AG203" s="79" t="s">
        <v>1200</v>
      </c>
      <c r="AH203" s="79"/>
      <c r="AI203" s="85" t="s">
        <v>1198</v>
      </c>
      <c r="AJ203" s="79" t="b">
        <v>0</v>
      </c>
      <c r="AK203" s="79">
        <v>0</v>
      </c>
      <c r="AL203" s="85" t="s">
        <v>1198</v>
      </c>
      <c r="AM203" s="79" t="s">
        <v>1219</v>
      </c>
      <c r="AN203" s="79" t="b">
        <v>0</v>
      </c>
      <c r="AO203" s="85" t="s">
        <v>1197</v>
      </c>
      <c r="AP203" s="79" t="s">
        <v>176</v>
      </c>
      <c r="AQ203" s="79">
        <v>0</v>
      </c>
      <c r="AR203" s="79">
        <v>0</v>
      </c>
      <c r="AS203" s="79"/>
      <c r="AT203" s="79"/>
      <c r="AU203" s="79"/>
      <c r="AV203" s="79"/>
      <c r="AW203" s="79"/>
      <c r="AX203" s="79"/>
      <c r="AY203" s="79"/>
      <c r="AZ203" s="79"/>
      <c r="BA203">
        <v>63</v>
      </c>
      <c r="BB203" s="78" t="str">
        <f>REPLACE(INDEX(GroupVertices[Group],MATCH(Edges24[[#This Row],[Vertex 1]],GroupVertices[Vertex],0)),1,1,"")</f>
        <v>3</v>
      </c>
      <c r="BC203" s="78" t="str">
        <f>REPLACE(INDEX(GroupVertices[Group],MATCH(Edges24[[#This Row],[Vertex 2]],GroupVertices[Vertex],0)),1,1,"")</f>
        <v>3</v>
      </c>
      <c r="BD203" s="48">
        <v>1</v>
      </c>
      <c r="BE203" s="49">
        <v>10</v>
      </c>
      <c r="BF203" s="48">
        <v>0</v>
      </c>
      <c r="BG203" s="49">
        <v>0</v>
      </c>
      <c r="BH203" s="48">
        <v>0</v>
      </c>
      <c r="BI203" s="49">
        <v>0</v>
      </c>
      <c r="BJ203" s="48">
        <v>9</v>
      </c>
      <c r="BK203" s="49">
        <v>90</v>
      </c>
      <c r="BL203" s="48">
        <v>10</v>
      </c>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allowBlank="1" showInputMessage="1" showErrorMessage="1" promptTitle="Vertex 2 Name" prompt="Enter the name of the edge's second vertex." sqref="B3:B203"/>
    <dataValidation allowBlank="1" showInputMessage="1" showErrorMessage="1" promptTitle="Vertex 1 Name" prompt="Enter the name of the edge's first vertex." sqref="A3:A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Color" prompt="To select an optional edge color, right-click and select Select Color on the right-click menu." sqref="C3:C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ErrorMessage="1" sqref="N2:N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s>
  <hyperlinks>
    <hyperlink ref="R5" r:id="rId1" display="http://experientialcommunications.com/launching-a-corporate-mba-program/"/>
    <hyperlink ref="R6" r:id="rId2" display="https://medium.com/@jurgenappelo/the-design-thinking-and-lean-startup-models-are-broken-here-is-the-innovation-vortex-43592a4414d"/>
    <hyperlink ref="R13" r:id="rId3" display="https://www.forbes.com/sites/forbeshumanresourcescouncil/2018/10/26/how-leaders-and-employees-should-harness-the-power-of-mentorship/"/>
    <hyperlink ref="R14" r:id="rId4" display="https://medium.com/@jurgenappelo/the-design-thinking-and-lean-startup-models-are-broken-here-is-the-innovation-vortex-43592a4414d"/>
    <hyperlink ref="R15" r:id="rId5" display="https://www.inc.com/jessica-stillman/want-to-learn-faster-make-your-life-more-unpredictable.html"/>
    <hyperlink ref="R16" r:id="rId6" display="http://experientialcommunications.com/launching-a-corporate-mba-program/"/>
    <hyperlink ref="R17" r:id="rId7" display="http://experientialcommunications.com/launching-a-corporate-mba-program/"/>
    <hyperlink ref="R19" r:id="rId8" display="https://www.forbes.com/sites/tomaspremuzic/2018/12/09/talent-not-gender-should-be-the-focus-of-leadership-selection-and-development-interventions/"/>
    <hyperlink ref="R20" r:id="rId9" display="https://medium.com/@jurgenappelo/the-design-thinking-and-lean-startup-models-are-broken-here-is-the-innovation-vortex-43592a4414d"/>
    <hyperlink ref="R22" r:id="rId10" display="https://lnkd.in/g3HFzdt"/>
    <hyperlink ref="R23" r:id="rId11" display="https://lnkd.in/gRfsJgR"/>
    <hyperlink ref="R24" r:id="rId12" display="https://lnkd.in/gRfsJgR"/>
    <hyperlink ref="R25" r:id="rId13" display="https://www.hult.edu/en/executive-education/events/learning-technologies-13-14-feb/"/>
    <hyperlink ref="R26" r:id="rId14" display="https://www.transportation.northwestern.edu/education/executive-education/"/>
    <hyperlink ref="R27" r:id="rId15" display="https://mailchi.mp/northwestern/compass-2019-01"/>
    <hyperlink ref="R28" r:id="rId16" display="https://mailchi.mp/northwestern/compass-2019-01"/>
    <hyperlink ref="R29" r:id="rId17" display="https://mailchi.mp/northwestern/compass-2019-01"/>
    <hyperlink ref="R32" r:id="rId18" display="https://www.forbes.com/sites/markmurphy/2019/01/27/are-you-managing-when-you-should-be-coaching-test-yourself-with-these-five-questions/"/>
    <hyperlink ref="R33" r:id="rId19" display="https://medium.com/@jurgenappelo/the-design-thinking-and-lean-startup-models-are-broken-here-is-the-innovation-vortex-43592a4414d"/>
    <hyperlink ref="R35" r:id="rId20" display="https://executive.edhec.edu/fr/blog/developper-leadership-humain-lere-digitalisation?utm_source=Twitter&amp;utm_medium=article&amp;utm_campaign=developper-leadership-humain-lere-digitalisation-2018-12-12"/>
    <hyperlink ref="R36" r:id="rId21" display="http://www.leadershipinstitute.co.uk/OpenProgrammes/AspiringLeadersProgramme/"/>
    <hyperlink ref="R38" r:id="rId22" display="https://www.hult.edu/en/executive-education/events/learning-technologies-13-14-feb/"/>
    <hyperlink ref="R39" r:id="rId23" display="https://www.marketplace.org/2019/02/06/world/why-are-bitcoin-atm-popular-deli-high-fees"/>
    <hyperlink ref="R46" r:id="rId24" display="https://www.hult.edu/en/executive-education/events/learning-technologies-13-14-feb/"/>
    <hyperlink ref="R48" r:id="rId25" display="https://www.forbes.com/sites/quora/2019/02/13/three-important-questions-that-can-help-you-unlock-extra-motivation-at-work/#e888ecb5ad0c"/>
    <hyperlink ref="R50" r:id="rId26" display="https://www.forbes.fr/management/et-si-nous-valorisions-linnovation-manageriale-au-plus-pres-du-terrain/"/>
    <hyperlink ref="R51" r:id="rId27" display="https://www.forbes.com/sites/markmurphy/2019/01/27/are-you-managing-when-you-should-be-coaching-test-yourself-with-these-five-questions/"/>
    <hyperlink ref="R53" r:id="rId28" display="https://www.forbes.com/sites/forbeshumanresourcescouncil/2018/10/26/how-leaders-and-employees-should-harness-the-power-of-mentorship/"/>
    <hyperlink ref="R54" r:id="rId29" display="https://medium.com/@jurgenappelo/the-design-thinking-and-lean-startup-models-are-broken-here-is-the-innovation-vortex-43592a4414d"/>
    <hyperlink ref="R59" r:id="rId30" display="http://po.st/scms/OrMCe04Lcp0lOFmbAka8Um6V2jAD7SYdZTjvhHbnYZ0lOA/VnoG1n"/>
    <hyperlink ref="R63" r:id="rId31" display="https://www.fongecif-idf.fr/la-transformation-des-heures-du-compte-personnel-de-formation-cpf-en-euros/"/>
    <hyperlink ref="R79" r:id="rId32" display="https://www.uniconexed.org/member-spotlight-paul-lambert-georgetown-university/?utm_source=twitter&amp;utm_medium=sasocial&amp;utm_campaign=unicon"/>
    <hyperlink ref="R80" r:id="rId33" display="https://www.uniconexed.org/members/university-notre-dame-mendoza/?utm_source=twitter&amp;utm_medium=sasocial&amp;utm_campaign=unicon"/>
    <hyperlink ref="R81" r:id="rId34" display="http://po.st/scms/OrMCe04Lcp0lOFmbAka8Um6V2jAD7SYdZTjvhHbnYZ0lOA/X0pav6"/>
    <hyperlink ref="R82" r:id="rId35" display="http://po.st/scms/OrMCe04Lcp0lOFmbAka8Um6V2jAD7SYdZTjvhHbnYZ0lOA/ywZxlV"/>
    <hyperlink ref="R83" r:id="rId36" display="https://www.forbes.com/sites/tomaspremuzic/2018/12/09/talent-not-gender-should-be-the-focus-of-leadership-selection-and-development-interventions/"/>
    <hyperlink ref="R84" r:id="rId37" display="http://info.essec.edu/20190216-RDS-JPO_01-Registration-news.html"/>
    <hyperlink ref="R85" r:id="rId38" display="http://info.essec.edu/20190216-RDS-JPO_01-Registration-news.html"/>
    <hyperlink ref="R86" r:id="rId39" display="http://info.essec.edu/20190216-RDS-JPO_01-Registration-news.html"/>
    <hyperlink ref="R96" r:id="rId40" display="https://twitter.com/essec/status/1094932813764313088"/>
    <hyperlink ref="R99" r:id="rId41" display="https://www.forbes.fr/management/et-si-nous-valorisions-linnovation-manageriale-au-plus-pres-du-terrain/"/>
    <hyperlink ref="R100" r:id="rId42" display="https://blog.som.cranfield.ac.uk/execdev/never-stop-learning?utm_campaign=CCED%20L%26D%20Content&amp;utm_content=83821067&amp;utm_medium=social&amp;utm_source=twitter&amp;hss_channel=tw-35074809"/>
    <hyperlink ref="R101" r:id="rId43" display="https://www.moncompteactivite.gouv.fr/cpa-public/mes-droits-formation/mon-cpf-compte-personnel-de-formation/consulter-mes-droits-cpf"/>
    <hyperlink ref="R102" r:id="rId44" display="https://www.fongecif-idf.fr/telechargement-dossiers-cpf-de-transition/"/>
    <hyperlink ref="R104" r:id="rId45" display="https://www.hult.edu/en/executive-education/events/learning-technologies-13-14-feb/"/>
    <hyperlink ref="R105" r:id="rId46" display="https://www.hult.edu/en/executive-education/events/learning-technologies-13-14-feb/"/>
    <hyperlink ref="R106" r:id="rId47" display="https://www.hult.edu/en/executive-education/insights/Learning-in-a-virtual-world/"/>
    <hyperlink ref="R108" r:id="rId48" display="https://www.ieseg.fr/en/news/ieseg-partners-with-luiss-business-school/"/>
    <hyperlink ref="R109" r:id="rId49" display="https://www.ieseg.fr/news/interview-deux-diplomes-executive-mba/"/>
    <hyperlink ref="R110" r:id="rId50" display="http://po.st/scms/OrMCe04Lcp0lOFmbAka8Um6V2jAD7SYdZTjvhHbnYZ0lOA/ywZxlV"/>
    <hyperlink ref="R111" r:id="rId51" display="https://www.inc.com/jessica-stillman/want-to-learn-faster-make-your-life-more-unpredictable.html"/>
    <hyperlink ref="R112" r:id="rId52" display="https://medium.com/@jurgenappelo/the-design-thinking-and-lean-startup-models-are-broken-here-is-the-innovation-vortex-43592a4414d"/>
    <hyperlink ref="R113" r:id="rId53" display="https://www.entrepreneur.com/article/321323"/>
    <hyperlink ref="R114" r:id="rId54" display="https://reforme.centre-inffo.fr/compte-personnel-de-formation-cpf/compte-personnel-de-formation-cpf-lanalyse-juridique/le-projet-de-transition-professionnelle-operationnel-depuis-le-1er-janvier/"/>
    <hyperlink ref="R115" r:id="rId55" display="https://www.moncompteactivite.gouv.fr/cpa-public/mes-droits-formation/mon-cpf-compte-personnel-de-formation/consulter-mes-droits-cpf"/>
    <hyperlink ref="R116" r:id="rId56" display="https://reforme.centre-inffo.fr/apprentissage/apprentissage-lanalyse-juridique/competences-professionnelles-exigees-des-maitres-dapprentissage-et-mediation-en-matiere-dapprentissage-dans-le-secteur-public-non-industriel-et-commercial-publication-du-decret/"/>
    <hyperlink ref="R117" r:id="rId57" display="https://www.forbes.com/sites/forbeshumanresourcescouncil/2018/10/26/how-leaders-and-employees-should-harness-the-power-of-mentorship/"/>
    <hyperlink ref="R118" r:id="rId58" display="https://www.forbes.com/sites/tomaspremuzic/2018/12/09/talent-not-gender-should-be-the-focus-of-leadership-selection-and-development-interventions/"/>
    <hyperlink ref="R119" r:id="rId59" display="https://www.lesechos.fr/thema/0600607642505-les-cac-veulent-mettre-des-chiffres-sur-le-risque-cyber-des-tpepme-2242113.php"/>
    <hyperlink ref="R120" r:id="rId60" display="https://www.hrbartender.com/2019/leadership-and-management/employees-success-looks-like/"/>
    <hyperlink ref="R121" r:id="rId61" display="https://www.forbes.com/sites/forbeshumanresourcescouncil/2019/01/18/big-data-better-hiring-10-ways-hr-can-use-analytics-to-find-the-perfect-employee/"/>
    <hyperlink ref="R122" r:id="rId62" display="https://www.fongecif-idf.fr/la-transformation-des-heures-du-compte-personnel-de-formation-cpf-en-euros/"/>
    <hyperlink ref="R123" r:id="rId63" display="https://www.hrzone.com/talent/development/what-really-happens-in-leadership-coaching-sessions"/>
    <hyperlink ref="R124" r:id="rId64" display="https://www.forbes.com/sites/markmurphy/2019/01/27/are-you-managing-when-you-should-be-coaching-test-yourself-with-these-five-questions/"/>
    <hyperlink ref="R125" r:id="rId65" display="https://poetsandquants.com/2019/02/11/a-new-way-to-rank-business-schools/"/>
    <hyperlink ref="R126" r:id="rId66" display="https://fr.coursera.org/learn/innovation-manageriale"/>
    <hyperlink ref="R127" r:id="rId67" display="https://www.forbes.fr/management/et-si-nous-valorisions-linnovation-manageriale-au-plus-pres-du-terrain/"/>
    <hyperlink ref="R128" r:id="rId68" display="https://reforme.centre-inffo.fr/operateurs-de-competences/les-operateurs-de-competences-se-preparent-a-leurs-nouvelles-missions/"/>
    <hyperlink ref="R129" r:id="rId69" display="https://www.lesechos.fr/economie-france/social/0600698850017-le-chomage-en-net-recul-au-quatrieme-trimestre-2244822.php"/>
    <hyperlink ref="R130" r:id="rId70" display="https://www.lesechos.fr/idees-debats/cercle/0600692740703-efficacite-de-la-formation-professionnelle-la-grande-inconnue-2245216.php"/>
    <hyperlink ref="R131" r:id="rId71" display="https://www.opcalia.com/collecte-2019-formation-professionnelle-apprentissage"/>
    <hyperlink ref="R132" r:id="rId72" display="https://www.fongecif-idf.fr/telechargement-dossiers-cpf-de-transition/"/>
    <hyperlink ref="R133" r:id="rId73" display="https://blog.clearcompany.com/employee-development-reasons-you-should-invest"/>
    <hyperlink ref="R134" r:id="rId74" display="https://www.fastcompany.com/90302603/this-is-how-you-keep-your-most-ambitious-employees-from-leaving"/>
    <hyperlink ref="R135" r:id="rId75" display="http://po.st/scms/OrMCe04Lcp0lOFmbAka8Um6V2jAD7SYdZTjvhHbnYZ0lOA/aWGUUv"/>
    <hyperlink ref="R136" r:id="rId76" display="http://po.st/scms/OrMCe04Lcp0lOFmbAka8Um6V2jAD7SYdZTjvhHbnYZ0lOA/zsi22L"/>
    <hyperlink ref="R137" r:id="rId77" display="http://po.st/scms/OrMCe04Lcp0lOFmbAka8Um6V2jAD7SYdZTjvhHbnYZ0lOA/5abuOZ"/>
    <hyperlink ref="R138" r:id="rId78" display="http://po.st/scms/OrMCe04Lcp0lOFmbAka8Um6V2jAD7SYdZTjvhHbnYZ0lOA/vMxWyX"/>
    <hyperlink ref="R139" r:id="rId79" display="http://po.st/scms/OrMCe04Lcp0lOFmbAka8Um6V2jAD7SYdZTjvhHbnYZ0lOA/wDGq9c"/>
    <hyperlink ref="R140" r:id="rId80" display="http://po.st/scms/OrMCe04Lcp0lOFmbAka8Um6V2jAD7SYdZTjvhHbnYZ0lOA/fBSWq4"/>
    <hyperlink ref="R141" r:id="rId81" display="http://po.st/scms/OrMCe04Lcp0lOFmbAka8Um6V2jAD7SYdZTjvhHbnYZ0lOA/EmjOcB"/>
    <hyperlink ref="R142" r:id="rId82" display="http://po.st/scms/OrMCe04Lcp0lOFmbAka8Um6V2jAD7SYdZTjvhHbnYZ0lOA/PTidxs"/>
    <hyperlink ref="R143" r:id="rId83" display="http://po.st/scms/OrMCe04Lcp0lOFmbAka8Um6V2jAD7SYdZTjvhHbnYZ0lOA/KQBicW"/>
    <hyperlink ref="R144" r:id="rId84" display="http://po.st/scms/OrMCe04Lcp0lOFmbAka8Um6V2jAD7SYdZTjvhHbnYZ0lOA/CEsm9W"/>
    <hyperlink ref="R145" r:id="rId85" display="http://po.st/scms/OrMCe04Lcp0lOFmbAka8Um6V2jAD7SYdZTjvhHbnYZ0lOA/xgkJga"/>
    <hyperlink ref="R146" r:id="rId86" display="http://po.st/scms/OrMCe04Lcp0lOFmbAka8Um6V2jAD7SYdZTjvhHbnYZ0lOA/EgQw6K"/>
    <hyperlink ref="R147" r:id="rId87" display="http://po.st/scms/OrMCe04Lcp0lOFmbAka8Um6V2jAD7SYdZTjvhHbnYZ0lOA/2y9BUl"/>
    <hyperlink ref="R148" r:id="rId88" display="http://po.st/scms/OrMCe04Lcp0lOFmbAka8Um6V2jAD7SYdZTjvhHbnYZ0lOA/S2GX6y"/>
    <hyperlink ref="R149" r:id="rId89" display="http://po.st/scms/OrMCe04Lcp0lOFmbAka8Um6V2jAD7SYdZTjvhHbnYZ0lOA/ywZxlV"/>
    <hyperlink ref="R150" r:id="rId90" display="http://po.st/scms/OrMCe04Lcp0lOFmbAka8Um6V2jAD7SYdZTjvhHbnYZ0lOA/h11hpC"/>
    <hyperlink ref="R151" r:id="rId91" display="http://po.st/scms/OrMCe04Lcp0lOFmbAka8Um6V2jAD7SYdZTjvhHbnYZ0lOA/JKv6D5"/>
    <hyperlink ref="R152" r:id="rId92" display="http://po.st/scms/OrMCe04Lcp0lOFmbAka8Um6V2jAD7SYdZTjvhHbnYZ0lOA/lJkaal"/>
    <hyperlink ref="R153" r:id="rId93" display="http://po.st/scms/OrMCe04Lcp0lOFmbAka8Um6V2jAD7SYdZTjvhHbnYZ0lOA/bYuhRq"/>
    <hyperlink ref="R154" r:id="rId94" display="http://po.st/scms/OrMCe04Lcp0lOFmbAka8Um6V2jAD7SYdZTjvhHbnYZ0lOA/8CtzuY"/>
    <hyperlink ref="R155" r:id="rId95" display="http://po.st/scms/OrMCe04Lcp0lOFmbAka8Um6V2jAD7SYdZTjvhHbnYZ0lOA/X0pav6"/>
    <hyperlink ref="R156" r:id="rId96" display="http://po.st/scms/OrMCe04Lcp0lOFmbAka8Um6V2jAD7SYdZTjvhHbnYZ0lOA/m5C954"/>
    <hyperlink ref="R157" r:id="rId97" display="http://po.st/scms/OrMCe04Lcp0lOFmbAka8Um6V2jAD7SYdZTjvhHbnYZ0lOA/BulKeB"/>
    <hyperlink ref="R158" r:id="rId98" display="http://po.st/scms/OrMCe04Lcp0lOFmbAka8Um6V2jAD7SYdZTjvhHbnYZ0lOA/48m0bX"/>
    <hyperlink ref="R159" r:id="rId99" display="http://po.st/scms/OrMCe04Lcp0lOFmbAka8Um6V2jAD7SYdZTjvhHbnYZ0lOA/uzZ58c"/>
    <hyperlink ref="R160" r:id="rId100" display="http://po.st/scms/OrMCe04Lcp0lOFmbAka8Um6V2jAD7SYdZTjvhHbnYZ0lOA/2o05bV"/>
    <hyperlink ref="R161" r:id="rId101" display="http://po.st/scms/OrMCe04Lcp0lOFmbAka8Um6V2jAD7SYdZTjvhHbnYZ0lOA/tXic7Z"/>
    <hyperlink ref="R162" r:id="rId102" display="http://po.st/scms/OrMCe04Lcp0lOFmbAka8Um6V2jAD7SYdZTjvhHbnYZ0lOA/oOMlJU"/>
    <hyperlink ref="R163" r:id="rId103" display="http://po.st/scms/OrMCe04Lcp0lOFmbAka8Um6V2jAD7SYdZTjvhHbnYZ0lOA/YNooyx"/>
    <hyperlink ref="R164" r:id="rId104" display="http://po.st/scms/OrMCe04Lcp0lOFmbAka8Um6V2jAD7SYdZTjvhHbnYZ0lOA/yToQ87"/>
    <hyperlink ref="R165" r:id="rId105" display="http://po.st/scms/OrMCe04Lcp0lOFmbAka8Um6V2jAD7SYdZTjvhHbnYZ0lOA/m0I6yg"/>
    <hyperlink ref="R166" r:id="rId106" display="http://po.st/scms/OrMCe04Lcp0lOFmbAka8Um6V2jAD7SYdZTjvhHbnYZ0lOA/GVlnus"/>
    <hyperlink ref="R167" r:id="rId107" display="http://po.st/scms/OrMCe04Lcp0lOFmbAka8Um6V2jAD7SYdZTjvhHbnYZ0lOA/enr05H"/>
    <hyperlink ref="R168" r:id="rId108" display="http://po.st/scms/OrMCe04Lcp0lOFmbAka8Um6V2jAD7SYdZTjvhHbnYZ0lOA/rpBS2c"/>
    <hyperlink ref="R169" r:id="rId109" display="http://po.st/scms/OrMCe04Lcp0lOFmbAka8Um6V2jAD7SYdZTjvhHbnYZ0lOA/VctnC4"/>
    <hyperlink ref="R170" r:id="rId110" display="http://po.st/scms/OrMCe04Lcp0lOFmbAka8Um6V2jAD7SYdZTjvhHbnYZ0lOA/ZMP8Fc"/>
    <hyperlink ref="R171" r:id="rId111" display="http://po.st/scms/OrMCe04Lcp0lOFmbAka8Um6V2jAD7SYdZTjvhHbnYZ0lOA/Spm4lM"/>
    <hyperlink ref="R172" r:id="rId112" display="http://po.st/scms/OrMCe04Lcp0lOFmbAka8Um6V2jAD7SYdZTjvhHbnYZ0lOA/vpxDwS"/>
    <hyperlink ref="R173" r:id="rId113" display="http://po.st/scms/OrMCe04Lcp0lOFmbAka8Um6V2jAD7SYdZTjvhHbnYZ0lOA/cYfhk4"/>
    <hyperlink ref="R174" r:id="rId114" display="http://po.st/scms/OrMCe04Lcp0lOFmbAka8Um6V2jAD7SYdZTjvhHbnYZ0lOA/JbGhDG"/>
    <hyperlink ref="R175" r:id="rId115" display="http://po.st/scms/OrMCe04Lcp0lOFmbAka8Um6V2jAD7SYdZTjvhHbnYZ0lOA/NFRm9y"/>
    <hyperlink ref="R176" r:id="rId116" display="http://po.st/scms/OrMCe04Lcp0lOFmbAka8Um6V2jAD7SYdZTjvhHbnYZ0lOA/9YQ3xC"/>
    <hyperlink ref="R177" r:id="rId117" display="http://po.st/scms/OrMCe04Lcp0lOFmbAka8Um6V2jAD7SYdZTjvhHbnYZ0lOA/KmfldU"/>
    <hyperlink ref="R178" r:id="rId118" display="http://po.st/scms/OrMCe04Lcp0lOFmbAka8Um6V2jAD7SYdZTjvhHbnYZ0lOA/3q7aZp"/>
    <hyperlink ref="R179" r:id="rId119" display="http://po.st/scms/OrMCe04Lcp0lOFmbAka8Um6V2jAD7SYdZTjvhHbnYZ0lOA/f0EIGR"/>
    <hyperlink ref="R180" r:id="rId120" display="http://po.st/scms/OrMCe04Lcp0lOFmbAka8Um6V2jAD7SYdZTjvhHbnYZ0lOA/nCi4aP"/>
    <hyperlink ref="R181" r:id="rId121" display="http://po.st/scms/OrMCe04Lcp0lOFmbAka8Um6V2jAD7SYdZTjvhHbnYZ0lOA/MhjWaE"/>
    <hyperlink ref="R182" r:id="rId122" display="http://po.st/scms/OrMCe04Lcp0lOFmbAka8Um6V2jAD7SYdZTjvhHbnYZ0lOA/FyF2iH"/>
    <hyperlink ref="R183" r:id="rId123" display="http://po.st/scms/OrMCe04Lcp0lOFmbAka8Um6V2jAD7SYdZTjvhHbnYZ0lOA/wVvTdL"/>
    <hyperlink ref="R184" r:id="rId124" display="http://po.st/scms/OrMCe04Lcp0lOFmbAka8Um6V2jAD7SYdZTjvhHbnYZ0lOA/F8sXWU"/>
    <hyperlink ref="R185" r:id="rId125" display="http://po.st/scms/OrMCe04Lcp0lOFmbAka8Um6V2jAD7SYdZTjvhHbnYZ0lOA/r5OiYG"/>
    <hyperlink ref="R186" r:id="rId126" display="http://po.st/scms/OrMCe04Lcp0lOFmbAka8Um6V2jAD7SYdZTjvhHbnYZ0lOA/hmJFJU"/>
    <hyperlink ref="R187" r:id="rId127" display="http://po.st/scms/OrMCe04Lcp0lOFmbAka8Um6V2jAD7SYdZTjvhHbnYZ0lOA/VnoG1n"/>
    <hyperlink ref="R188" r:id="rId128" display="http://po.st/scms/OrMCe04Lcp0lOFmbAka8Um6V2jAD7SYdZTjvhHbnYZ0lOA/0Jvk3e"/>
    <hyperlink ref="R189" r:id="rId129" display="http://po.st/scms/OrMCe04Lcp0lOFmbAka8Um6V2jAD7SYdZTjvhHbnYZ0lOA/k5b9yF"/>
    <hyperlink ref="R190" r:id="rId130" display="http://po.st/scms/OrMCe04Lcp0lOFmbAka8Um6V2jAD7SYdZTjvhHbnYZ0lOA/oC7D4N"/>
    <hyperlink ref="R191" r:id="rId131" display="http://po.st/scms/OrMCe04Lcp0lOFmbAka8Um6V2jAD7SYdZTjvhHbnYZ0lOA/Do9wCY"/>
    <hyperlink ref="R192" r:id="rId132" display="http://po.st/scms/OrMCe04Lcp0lOFmbAka8Um6V2jAD7SYdZTjvhHbnYZ0lOA/Bky4cF"/>
    <hyperlink ref="R193" r:id="rId133" display="http://po.st/scms/OrMCe04Lcp0lOFmbAka8Um6V2jAD7SYdZTjvhHbnYZ0lOA/Glhu58"/>
    <hyperlink ref="R194" r:id="rId134" display="http://po.st/scms/OrMCe04Lcp0lOFmbAka8Um6V2jAD7SYdZTjvhHbnYZ0lOA/ywZxlV"/>
    <hyperlink ref="R195" r:id="rId135" display="http://po.st/scms/OrMCe04Lcp0lOFmbAka8Um6V2jAD7SYdZTjvhHbnYZ0lOA/cPFCVE"/>
    <hyperlink ref="R196" r:id="rId136" display="http://po.st/scms/OrMCe04Lcp0lOFmbAka8Um6V2jAD7SYdZTjvhHbnYZ0lOA/Sc47zA"/>
    <hyperlink ref="R197" r:id="rId137" display="http://po.st/scms/OrMCe04Lcp0lOFmbAka8Um6V2jAD7SYdZTjvhHbnYZ0lOA/qUKuG8"/>
    <hyperlink ref="R198" r:id="rId138" display="http://po.st/scms/OrMCe04Lcp0lOFmbAka8Um6V2jAD7SYdZTjvhHbnYZ0lOA/2uWEKM"/>
    <hyperlink ref="R199" r:id="rId139" display="http://po.st/scms/OrMCe04Lcp0lOFmbAka8Um6V2jAD7SYdZTjvhHbnYZ0lOA/uYzCXH"/>
    <hyperlink ref="R200" r:id="rId140" display="http://po.st/scms/OrMCe04Lcp0lOFmbAka8Um6V2jAD7SYdZTjvhHbnYZ0lOA/LVJl2C"/>
    <hyperlink ref="R201" r:id="rId141" display="http://po.st/scms/OrMCe04Lcp0lOFmbAka8Um6V2jAD7SYdZTjvhHbnYZ0lOA/XDrBPh"/>
    <hyperlink ref="R202" r:id="rId142" display="http://po.st/scms/OrMCe04Lcp0lOFmbAka8Um6V2jAD7SYdZTjvhHbnYZ0lOA/HPHyKy"/>
    <hyperlink ref="R203" r:id="rId143" display="http://po.st/scms/OrMCe04Lcp0lOFmbAka8Um6V2jAD7SYdZTjvhHbnYZ0lOA/rY1w2D"/>
    <hyperlink ref="U3" r:id="rId144" display="https://pbs.twimg.com/media/Dyr_EzXV4AMz1EQ.jpg"/>
    <hyperlink ref="U8" r:id="rId145" display="https://pbs.twimg.com/media/DywWujfV4AAfxGW.jpg"/>
    <hyperlink ref="U10" r:id="rId146" display="https://pbs.twimg.com/ext_tw_video_thumb/1093444964401455104/pu/img/loRb8OM6lYag6EQN.jpg"/>
    <hyperlink ref="U17" r:id="rId147" display="https://pbs.twimg.com/media/Dy59wQBU8AA_L_a.jpg"/>
    <hyperlink ref="U27" r:id="rId148" display="https://pbs.twimg.com/media/DzKU8yTWoAUbT7v.jpg"/>
    <hyperlink ref="U34" r:id="rId149" display="https://pbs.twimg.com/ext_tw_video_thumb/1095612723822542849/pu/img/B4VmNfQns6yzHzyh.jpg"/>
    <hyperlink ref="U35" r:id="rId150" display="https://pbs.twimg.com/media/DzHek3BXQAA7ygT.jpg"/>
    <hyperlink ref="U36" r:id="rId151" display="https://pbs.twimg.com/media/DzRx2CEWoAACVyT.jpg"/>
    <hyperlink ref="U42" r:id="rId152" display="https://pbs.twimg.com/media/DzTyxTVX0AApbg8.jpg"/>
    <hyperlink ref="U44" r:id="rId153" display="https://pbs.twimg.com/media/DzUajt1VYAENpK8.jpg"/>
    <hyperlink ref="U68" r:id="rId154" display="https://pbs.twimg.com/media/Dzg-j1AX0AAFurA.jpg"/>
    <hyperlink ref="U70" r:id="rId155" display="https://pbs.twimg.com/media/Dzg9q1LWoAAEqWo.jpg"/>
    <hyperlink ref="U76" r:id="rId156" display="https://pbs.twimg.com/media/DzhrlWVX0AAaj66.jpg"/>
    <hyperlink ref="U79" r:id="rId157" display="https://pbs.twimg.com/media/DzdjVw5W0AABgFF.png"/>
    <hyperlink ref="U80" r:id="rId158" display="https://pbs.twimg.com/media/Dzis9MjWkAAvfjU.png"/>
    <hyperlink ref="U84" r:id="rId159" display="https://pbs.twimg.com/media/DyFOo3CWsAIfqIO.jpg"/>
    <hyperlink ref="U85" r:id="rId160" display="https://pbs.twimg.com/media/DyFTsLqWsAIBiVR.jpg"/>
    <hyperlink ref="U86" r:id="rId161" display="https://pbs.twimg.com/media/DyFaefgXgAAvS-r.jpg"/>
    <hyperlink ref="U87" r:id="rId162" display="https://pbs.twimg.com/media/DzgqUt0WwAAXYT6.jpg"/>
    <hyperlink ref="U88" r:id="rId163" display="https://pbs.twimg.com/media/Dzg-Bn3XcAEqvzz.jpg"/>
    <hyperlink ref="U89" r:id="rId164" display="https://pbs.twimg.com/media/DzhBmOOWwAEBiIC.jpg"/>
    <hyperlink ref="U90" r:id="rId165" display="https://pbs.twimg.com/media/DzhGJz6W0AA6nXu.jpg"/>
    <hyperlink ref="U91" r:id="rId166" display="https://pbs.twimg.com/media/DzhPgQ4XcAA79Yu.jpg"/>
    <hyperlink ref="U92" r:id="rId167" display="https://pbs.twimg.com/media/DzhRoKlWwAATtEg.jpg"/>
    <hyperlink ref="U93" r:id="rId168" display="https://pbs.twimg.com/media/Dzhq2dEWkAAvoS1.jpg"/>
    <hyperlink ref="U94" r:id="rId169" display="https://pbs.twimg.com/media/Dzh2hSJW0AE8v47.jpg"/>
    <hyperlink ref="U95" r:id="rId170" display="https://pbs.twimg.com/media/DziAc9iWkAESrPi.jpg"/>
    <hyperlink ref="U101" r:id="rId171" display="https://pbs.twimg.com/media/Dys12NOX4AApwjN.jpg"/>
    <hyperlink ref="U103" r:id="rId172" display="https://pbs.twimg.com/media/DytkDZSX0AA8seT.jpg"/>
    <hyperlink ref="U104" r:id="rId173" display="https://pbs.twimg.com/media/DzOJeSXWwAEG8PW.jpg"/>
    <hyperlink ref="U105" r:id="rId174" display="https://pbs.twimg.com/media/DzXSCNHXQAAzpRo.jpg"/>
    <hyperlink ref="U108" r:id="rId175" display="https://pbs.twimg.com/media/Dyy9Bf-XcAA6KrA.jpg"/>
    <hyperlink ref="U109" r:id="rId176" display="https://pbs.twimg.com/media/Dzx7jZNXgAItg4s.png"/>
    <hyperlink ref="U111" r:id="rId177" display="https://pbs.twimg.com/media/DynsQJrU8AIyS4a.jpg"/>
    <hyperlink ref="U112" r:id="rId178" display="https://pbs.twimg.com/media/DyqDU7KWoAEkgPR.jpg"/>
    <hyperlink ref="U113" r:id="rId179" display="https://pbs.twimg.com/media/DyKqj4eW0AE_iYm.jpg"/>
    <hyperlink ref="U114" r:id="rId180" display="https://pbs.twimg.com/media/Dx-fh9WXcAA9vVX.jpg"/>
    <hyperlink ref="U115" r:id="rId181" display="https://pbs.twimg.com/media/Dys12NOX4AApwjN.jpg"/>
    <hyperlink ref="U117" r:id="rId182" display="https://pbs.twimg.com/media/Dy0Wf1FW0AArHWs.jpg"/>
    <hyperlink ref="U118" r:id="rId183" display="https://pbs.twimg.com/media/Dy3JBg4WsAAbeUZ.jpg"/>
    <hyperlink ref="U119" r:id="rId184" display="https://pbs.twimg.com/media/Dy5gFo1WwAAszFv.jpg"/>
    <hyperlink ref="U120" r:id="rId185" display="https://pbs.twimg.com/media/DzGly3IWwAEA8rc.jpg"/>
    <hyperlink ref="U121" r:id="rId186" display="https://pbs.twimg.com/media/DzI83PCWkAEPPce.jpg"/>
    <hyperlink ref="U122" r:id="rId187" display="https://pbs.twimg.com/media/DzLvY8oWkAA8koZ.jpg"/>
    <hyperlink ref="U124" r:id="rId188" display="https://pbs.twimg.com/media/DzQ4-EZW0AMOqP8.jpg"/>
    <hyperlink ref="U125" r:id="rId189" display="https://pbs.twimg.com/media/DzTQCyNX0AEjB4a.jpg"/>
    <hyperlink ref="U127" r:id="rId190" display="https://pbs.twimg.com/media/DzWCkPgXcAA4Nus.jpg"/>
    <hyperlink ref="U128" r:id="rId191" display="https://pbs.twimg.com/media/DzYZ3jJXQAA5YQG.jpg"/>
    <hyperlink ref="U129" r:id="rId192" display="https://pbs.twimg.com/media/Dzd85lOWsAAIO18.jpg"/>
    <hyperlink ref="U130" r:id="rId193" display="https://pbs.twimg.com/media/Dzqo7JcWsAIkEZB.jpg"/>
    <hyperlink ref="U132" r:id="rId194" display="https://pbs.twimg.com/media/Dzvyg_0XgAAgaFc.jpg"/>
    <hyperlink ref="U133" r:id="rId195" display="https://pbs.twimg.com/media/DzxE60gW0AAmL-E.jpg"/>
    <hyperlink ref="U134" r:id="rId196" display="https://pbs.twimg.com/media/DzyJlCCXgAABdWH.jpg"/>
    <hyperlink ref="V3" r:id="rId197" display="https://pbs.twimg.com/media/Dyr_EzXV4AMz1EQ.jpg"/>
    <hyperlink ref="V4" r:id="rId198" display="http://pbs.twimg.com/profile_images/1071153407644364800/c9SmllZn_normal.jpg"/>
    <hyperlink ref="V5" r:id="rId199" display="http://pbs.twimg.com/profile_images/2160199293/Logo_Small_normal.jpg"/>
    <hyperlink ref="V6" r:id="rId200" display="http://pbs.twimg.com/profile_images/456736728544317440/xO4qBpuS_normal.jpeg"/>
    <hyperlink ref="V7" r:id="rId201" display="http://pbs.twimg.com/profile_images/696974100040970240/FNZzko2F_normal.jpg"/>
    <hyperlink ref="V8" r:id="rId202" display="https://pbs.twimg.com/media/DywWujfV4AAfxGW.jpg"/>
    <hyperlink ref="V9" r:id="rId203" display="http://pbs.twimg.com/profile_images/1024403733713756160/zfyW9SAJ_normal.jpg"/>
    <hyperlink ref="V10" r:id="rId204" display="https://pbs.twimg.com/ext_tw_video_thumb/1093444964401455104/pu/img/loRb8OM6lYag6EQN.jpg"/>
    <hyperlink ref="V11" r:id="rId205" display="http://pbs.twimg.com/profile_images/676775321325191171/CmGKYzkP_normal.jpg"/>
    <hyperlink ref="V12" r:id="rId206" display="http://pbs.twimg.com/profile_images/1093469252726738945/DHf_yrPH_normal.jpg"/>
    <hyperlink ref="V13" r:id="rId207" display="http://pbs.twimg.com/profile_images/555513944383553536/p7lZEXh1_normal.jpeg"/>
    <hyperlink ref="V14" r:id="rId208" display="http://pbs.twimg.com/profile_images/555513944383553536/p7lZEXh1_normal.jpeg"/>
    <hyperlink ref="V15" r:id="rId209" display="http://pbs.twimg.com/profile_images/555513944383553536/p7lZEXh1_normal.jpeg"/>
    <hyperlink ref="V16" r:id="rId210" display="http://pbs.twimg.com/profile_images/588500113007333379/rdvSwfWO_normal.jpg"/>
    <hyperlink ref="V17" r:id="rId211" display="https://pbs.twimg.com/media/Dy59wQBU8AA_L_a.jpg"/>
    <hyperlink ref="V18" r:id="rId212" display="http://pbs.twimg.com/profile_images/718718334468894720/hCl7Apn-_normal.jpg"/>
    <hyperlink ref="V19" r:id="rId213" display="http://pbs.twimg.com/profile_images/698438604490670080/u1HGGFZx_normal.jpg"/>
    <hyperlink ref="V20" r:id="rId214" display="http://pbs.twimg.com/profile_images/1059055500745162752/7Q56zuxa_normal.jpg"/>
    <hyperlink ref="V21" r:id="rId215" display="http://pbs.twimg.com/profile_images/1205952780/Bruce2007-125Pixel_normal.jpg"/>
    <hyperlink ref="V22" r:id="rId216" display="http://pbs.twimg.com/profile_images/500819329/head_normal.jpg"/>
    <hyperlink ref="V23" r:id="rId217" display="http://pbs.twimg.com/profile_images/500819329/head_normal.jpg"/>
    <hyperlink ref="V24" r:id="rId218" display="http://pbs.twimg.com/profile_images/1688746030/LT2012nodate180x180_normal.jpg"/>
    <hyperlink ref="V25" r:id="rId219" display="http://pbs.twimg.com/profile_images/1688746030/LT2012nodate180x180_normal.jpg"/>
    <hyperlink ref="V26" r:id="rId220" display="http://pbs.twimg.com/profile_images/714888966789537795/ohH-U9hl_normal.jpg"/>
    <hyperlink ref="V27" r:id="rId221" display="https://pbs.twimg.com/media/DzKU8yTWoAUbT7v.jpg"/>
    <hyperlink ref="V28" r:id="rId222" display="http://pbs.twimg.com/profile_images/714888966789537795/ohH-U9hl_normal.jpg"/>
    <hyperlink ref="V29" r:id="rId223" display="http://pbs.twimg.com/profile_images/677737251158274048/4FuLIToI_normal.jpg"/>
    <hyperlink ref="V30" r:id="rId224" display="http://pbs.twimg.com/profile_images/714888966789537795/ohH-U9hl_normal.jpg"/>
    <hyperlink ref="V31" r:id="rId225" display="http://pbs.twimg.com/profile_images/677737251158274048/4FuLIToI_normal.jpg"/>
    <hyperlink ref="V32" r:id="rId226" display="http://pbs.twimg.com/profile_images/486951178773622785/u6SLn_Zo_normal.jpeg"/>
    <hyperlink ref="V33" r:id="rId227" display="http://pbs.twimg.com/profile_images/1019400743034523648/6lvBtzSf_normal.jpg"/>
    <hyperlink ref="V34" r:id="rId228" display="https://pbs.twimg.com/ext_tw_video_thumb/1095612723822542849/pu/img/B4VmNfQns6yzHzyh.jpg"/>
    <hyperlink ref="V35" r:id="rId229" display="https://pbs.twimg.com/media/DzHek3BXQAA7ygT.jpg"/>
    <hyperlink ref="V36" r:id="rId230" display="https://pbs.twimg.com/media/DzRx2CEWoAACVyT.jpg"/>
    <hyperlink ref="V37" r:id="rId231" display="http://pbs.twimg.com/profile_images/879975363375505408/_w0E2SJX_normal.jpg"/>
    <hyperlink ref="V38" r:id="rId232" display="http://pbs.twimg.com/profile_images/742830194399006724/abnF5JIJ_normal.jpg"/>
    <hyperlink ref="V39" r:id="rId233" display="http://pbs.twimg.com/profile_images/912724853689593859/fbgvhLa1_normal.jpg"/>
    <hyperlink ref="V40" r:id="rId234" display="http://pbs.twimg.com/profile_images/849591464954920960/p9GZ7Pv3_normal.jpg"/>
    <hyperlink ref="V41" r:id="rId235" display="http://pbs.twimg.com/profile_images/1088471292481744901/RBtpQ3i5_normal.jpg"/>
    <hyperlink ref="V42" r:id="rId236" display="https://pbs.twimg.com/media/DzTyxTVX0AApbg8.jpg"/>
    <hyperlink ref="V43" r:id="rId237" display="http://pbs.twimg.com/profile_images/1047589380188241926/Y2X8OohI_normal.jpg"/>
    <hyperlink ref="V44" r:id="rId238" display="https://pbs.twimg.com/media/DzUajt1VYAENpK8.jpg"/>
    <hyperlink ref="V45" r:id="rId239" display="http://pbs.twimg.com/profile_images/1047589380188241926/Y2X8OohI_normal.jpg"/>
    <hyperlink ref="V46" r:id="rId240" display="http://pbs.twimg.com/profile_images/714411605753249793/NZcz-XFi_normal.jpg"/>
    <hyperlink ref="V47" r:id="rId241" display="http://pbs.twimg.com/profile_images/378800000605351103/f219819d9a7bed41f4e9c5f4c3b92a9f_normal.png"/>
    <hyperlink ref="V48" r:id="rId242" display="http://pbs.twimg.com/profile_images/918120311882768384/3hXkR_q5_normal.jpg"/>
    <hyperlink ref="V49" r:id="rId243" display="http://pbs.twimg.com/profile_images/1084138475736129536/Re_UgYMD_normal.jpg"/>
    <hyperlink ref="V50" r:id="rId244" display="http://pbs.twimg.com/profile_images/510421817429745664/IOWYFRqF_normal.jpeg"/>
    <hyperlink ref="V51" r:id="rId245" display="http://pbs.twimg.com/profile_images/510421817429745664/IOWYFRqF_normal.jpeg"/>
    <hyperlink ref="V52" r:id="rId246" display="http://pbs.twimg.com/profile_images/510421817429745664/IOWYFRqF_normal.jpeg"/>
    <hyperlink ref="V53" r:id="rId247" display="http://pbs.twimg.com/profile_images/510421817429745664/IOWYFRqF_normal.jpeg"/>
    <hyperlink ref="V54" r:id="rId248" display="http://pbs.twimg.com/profile_images/510421817429745664/IOWYFRqF_normal.jpeg"/>
    <hyperlink ref="V55" r:id="rId249" display="http://pbs.twimg.com/profile_images/510421817429745664/IOWYFRqF_normal.jpeg"/>
    <hyperlink ref="V56" r:id="rId250" display="http://pbs.twimg.com/profile_images/510421817429745664/IOWYFRqF_normal.jpeg"/>
    <hyperlink ref="V57" r:id="rId251" display="http://pbs.twimg.com/profile_images/586487514925436928/gCiwhN-q_normal.png"/>
    <hyperlink ref="V58" r:id="rId252" display="http://pbs.twimg.com/profile_images/558650482902573058/h9CkaT2R_normal.jpeg"/>
    <hyperlink ref="V59" r:id="rId253" display="http://pbs.twimg.com/profile_images/1064709504393072641/pI0lZvUw_normal.jpg"/>
    <hyperlink ref="V60" r:id="rId254" display="http://pbs.twimg.com/profile_images/378800000079182245/3153ef21a0ba3c1378580b15e4d8aa1c_normal.jpeg"/>
    <hyperlink ref="V61" r:id="rId255" display="http://pbs.twimg.com/profile_images/1001396435038982144/Xu68EZK0_normal.jpg"/>
    <hyperlink ref="V62" r:id="rId256" display="http://pbs.twimg.com/profile_images/1075759005438541824/OIrIdHBV_normal.jpg"/>
    <hyperlink ref="V63" r:id="rId257" display="http://pbs.twimg.com/profile_images/592690225337507842/DWGPmWpL_normal.jpg"/>
    <hyperlink ref="V64" r:id="rId258" display="http://pbs.twimg.com/profile_images/592690225337507842/DWGPmWpL_normal.jpg"/>
    <hyperlink ref="V65" r:id="rId259" display="http://pbs.twimg.com/profile_images/592690225337507842/DWGPmWpL_normal.jpg"/>
    <hyperlink ref="V66" r:id="rId260" display="http://pbs.twimg.com/profile_images/592690225337507842/DWGPmWpL_normal.jpg"/>
    <hyperlink ref="V67" r:id="rId261" display="http://pbs.twimg.com/profile_images/971811571201699842/f6iLrqz9_normal.jpg"/>
    <hyperlink ref="V68" r:id="rId262" display="https://pbs.twimg.com/media/Dzg-j1AX0AAFurA.jpg"/>
    <hyperlink ref="V69" r:id="rId263" display="http://pbs.twimg.com/profile_images/710214028572884992/mqUCvHSr_normal.jpg"/>
    <hyperlink ref="V70" r:id="rId264" display="https://pbs.twimg.com/media/Dzg9q1LWoAAEqWo.jpg"/>
    <hyperlink ref="V71" r:id="rId265" display="http://pbs.twimg.com/profile_images/710214028572884992/mqUCvHSr_normal.jpg"/>
    <hyperlink ref="V72" r:id="rId266" display="http://pbs.twimg.com/profile_images/710214028572884992/mqUCvHSr_normal.jpg"/>
    <hyperlink ref="V73" r:id="rId267" display="http://pbs.twimg.com/profile_images/710214028572884992/mqUCvHSr_normal.jpg"/>
    <hyperlink ref="V74" r:id="rId268" display="http://pbs.twimg.com/profile_images/710214028572884992/mqUCvHSr_normal.jpg"/>
    <hyperlink ref="V75" r:id="rId269" display="http://pbs.twimg.com/profile_images/710214028572884992/mqUCvHSr_normal.jpg"/>
    <hyperlink ref="V76" r:id="rId270" display="https://pbs.twimg.com/media/DzhrlWVX0AAaj66.jpg"/>
    <hyperlink ref="V77" r:id="rId271" display="http://pbs.twimg.com/profile_images/656490474933493760/S5IRd3U4_normal.jpg"/>
    <hyperlink ref="V78" r:id="rId272" display="http://pbs.twimg.com/profile_images/656490474933493760/S5IRd3U4_normal.jpg"/>
    <hyperlink ref="V79" r:id="rId273" display="https://pbs.twimg.com/media/DzdjVw5W0AABgFF.png"/>
    <hyperlink ref="V80" r:id="rId274" display="https://pbs.twimg.com/media/Dzis9MjWkAAvfjU.png"/>
    <hyperlink ref="V81" r:id="rId275" display="http://pbs.twimg.com/profile_images/775795537689862144/ZdtKsGVV_normal.jpg"/>
    <hyperlink ref="V82" r:id="rId276" display="http://pbs.twimg.com/profile_images/775795537689862144/ZdtKsGVV_normal.jpg"/>
    <hyperlink ref="V83" r:id="rId277" display="http://pbs.twimg.com/profile_images/670534488506687488/Z7zrOLim_normal.jpg"/>
    <hyperlink ref="V84" r:id="rId278" display="https://pbs.twimg.com/media/DyFOo3CWsAIfqIO.jpg"/>
    <hyperlink ref="V85" r:id="rId279" display="https://pbs.twimg.com/media/DyFTsLqWsAIBiVR.jpg"/>
    <hyperlink ref="V86" r:id="rId280" display="https://pbs.twimg.com/media/DyFaefgXgAAvS-r.jpg"/>
    <hyperlink ref="V87" r:id="rId281" display="https://pbs.twimg.com/media/DzgqUt0WwAAXYT6.jpg"/>
    <hyperlink ref="V88" r:id="rId282" display="https://pbs.twimg.com/media/Dzg-Bn3XcAEqvzz.jpg"/>
    <hyperlink ref="V89" r:id="rId283" display="https://pbs.twimg.com/media/DzhBmOOWwAEBiIC.jpg"/>
    <hyperlink ref="V90" r:id="rId284" display="https://pbs.twimg.com/media/DzhGJz6W0AA6nXu.jpg"/>
    <hyperlink ref="V91" r:id="rId285" display="https://pbs.twimg.com/media/DzhPgQ4XcAA79Yu.jpg"/>
    <hyperlink ref="V92" r:id="rId286" display="https://pbs.twimg.com/media/DzhRoKlWwAATtEg.jpg"/>
    <hyperlink ref="V93" r:id="rId287" display="https://pbs.twimg.com/media/Dzhq2dEWkAAvoS1.jpg"/>
    <hyperlink ref="V94" r:id="rId288" display="https://pbs.twimg.com/media/Dzh2hSJW0AE8v47.jpg"/>
    <hyperlink ref="V95" r:id="rId289" display="https://pbs.twimg.com/media/DziAc9iWkAESrPi.jpg"/>
    <hyperlink ref="V96" r:id="rId290" display="http://pbs.twimg.com/profile_images/1015729960378609665/yjRypNdQ_normal.jpg"/>
    <hyperlink ref="V97" r:id="rId291" display="http://pbs.twimg.com/profile_images/1015729960378609665/yjRypNdQ_normal.jpg"/>
    <hyperlink ref="V98" r:id="rId292" display="http://pbs.twimg.com/profile_images/1015729960378609665/yjRypNdQ_normal.jpg"/>
    <hyperlink ref="V99" r:id="rId293" display="http://pbs.twimg.com/profile_images/1015729960378609665/yjRypNdQ_normal.jpg"/>
    <hyperlink ref="V100" r:id="rId294" display="http://pbs.twimg.com/profile_images/798214078661623808/MuKwrSL2_normal.jpg"/>
    <hyperlink ref="V101" r:id="rId295" display="https://pbs.twimg.com/media/Dys12NOX4AApwjN.jpg"/>
    <hyperlink ref="V102" r:id="rId296" display="http://pbs.twimg.com/profile_images/907532487856988161/co13EXyb_normal.jpg"/>
    <hyperlink ref="V103" r:id="rId297" display="https://pbs.twimg.com/media/DytkDZSX0AA8seT.jpg"/>
    <hyperlink ref="V104" r:id="rId298" display="https://pbs.twimg.com/media/DzOJeSXWwAEG8PW.jpg"/>
    <hyperlink ref="V105" r:id="rId299" display="https://pbs.twimg.com/media/DzXSCNHXQAAzpRo.jpg"/>
    <hyperlink ref="V106" r:id="rId300" display="http://pbs.twimg.com/profile_images/1092821430356639744/UxJHG1Oq_normal.jpg"/>
    <hyperlink ref="V107" r:id="rId301" display="http://pbs.twimg.com/profile_images/723186926916911104/T0_e8v4G_normal.jpg"/>
    <hyperlink ref="V108" r:id="rId302" display="https://pbs.twimg.com/media/Dyy9Bf-XcAA6KrA.jpg"/>
    <hyperlink ref="V109" r:id="rId303" display="https://pbs.twimg.com/media/Dzx7jZNXgAItg4s.png"/>
    <hyperlink ref="V110" r:id="rId304" display="http://pbs.twimg.com/profile_images/1085602447828103168/IvTYCSc__normal.jpg"/>
    <hyperlink ref="V111" r:id="rId305" display="https://pbs.twimg.com/media/DynsQJrU8AIyS4a.jpg"/>
    <hyperlink ref="V112" r:id="rId306" display="https://pbs.twimg.com/media/DyqDU7KWoAEkgPR.jpg"/>
    <hyperlink ref="V113" r:id="rId307" display="https://pbs.twimg.com/media/DyKqj4eW0AE_iYm.jpg"/>
    <hyperlink ref="V114" r:id="rId308" display="https://pbs.twimg.com/media/Dx-fh9WXcAA9vVX.jpg"/>
    <hyperlink ref="V115" r:id="rId309" display="https://pbs.twimg.com/media/Dys12NOX4AApwjN.jpg"/>
    <hyperlink ref="V116" r:id="rId310" display="http://pbs.twimg.com/profile_images/608703287471120385/k7MVslch_normal.jpg"/>
    <hyperlink ref="V117" r:id="rId311" display="https://pbs.twimg.com/media/Dy0Wf1FW0AArHWs.jpg"/>
    <hyperlink ref="V118" r:id="rId312" display="https://pbs.twimg.com/media/Dy3JBg4WsAAbeUZ.jpg"/>
    <hyperlink ref="V119" r:id="rId313" display="https://pbs.twimg.com/media/Dy5gFo1WwAAszFv.jpg"/>
    <hyperlink ref="V120" r:id="rId314" display="https://pbs.twimg.com/media/DzGly3IWwAEA8rc.jpg"/>
    <hyperlink ref="V121" r:id="rId315" display="https://pbs.twimg.com/media/DzI83PCWkAEPPce.jpg"/>
    <hyperlink ref="V122" r:id="rId316" display="https://pbs.twimg.com/media/DzLvY8oWkAA8koZ.jpg"/>
    <hyperlink ref="V123" r:id="rId317" display="http://pbs.twimg.com/profile_images/608703287471120385/k7MVslch_normal.jpg"/>
    <hyperlink ref="V124" r:id="rId318" display="https://pbs.twimg.com/media/DzQ4-EZW0AMOqP8.jpg"/>
    <hyperlink ref="V125" r:id="rId319" display="https://pbs.twimg.com/media/DzTQCyNX0AEjB4a.jpg"/>
    <hyperlink ref="V126" r:id="rId320" display="http://pbs.twimg.com/profile_images/608703287471120385/k7MVslch_normal.jpg"/>
    <hyperlink ref="V127" r:id="rId321" display="https://pbs.twimg.com/media/DzWCkPgXcAA4Nus.jpg"/>
    <hyperlink ref="V128" r:id="rId322" display="https://pbs.twimg.com/media/DzYZ3jJXQAA5YQG.jpg"/>
    <hyperlink ref="V129" r:id="rId323" display="https://pbs.twimg.com/media/Dzd85lOWsAAIO18.jpg"/>
    <hyperlink ref="V130" r:id="rId324" display="https://pbs.twimg.com/media/Dzqo7JcWsAIkEZB.jpg"/>
    <hyperlink ref="V131" r:id="rId325" display="http://pbs.twimg.com/profile_images/608703287471120385/k7MVslch_normal.jpg"/>
    <hyperlink ref="V132" r:id="rId326" display="https://pbs.twimg.com/media/Dzvyg_0XgAAgaFc.jpg"/>
    <hyperlink ref="V133" r:id="rId327" display="https://pbs.twimg.com/media/DzxE60gW0AAmL-E.jpg"/>
    <hyperlink ref="V134" r:id="rId328" display="https://pbs.twimg.com/media/DzyJlCCXgAABdWH.jpg"/>
    <hyperlink ref="V135" r:id="rId329" display="http://pbs.twimg.com/profile_images/720701486418784257/ScrgFKdc_normal.jpg"/>
    <hyperlink ref="V136" r:id="rId330" display="http://pbs.twimg.com/profile_images/720701486418784257/ScrgFKdc_normal.jpg"/>
    <hyperlink ref="V137" r:id="rId331" display="http://pbs.twimg.com/profile_images/720701486418784257/ScrgFKdc_normal.jpg"/>
    <hyperlink ref="V138" r:id="rId332" display="http://pbs.twimg.com/profile_images/720701486418784257/ScrgFKdc_normal.jpg"/>
    <hyperlink ref="V139" r:id="rId333" display="http://pbs.twimg.com/profile_images/720701486418784257/ScrgFKdc_normal.jpg"/>
    <hyperlink ref="V140" r:id="rId334" display="http://pbs.twimg.com/profile_images/720701486418784257/ScrgFKdc_normal.jpg"/>
    <hyperlink ref="V141" r:id="rId335" display="http://pbs.twimg.com/profile_images/720701486418784257/ScrgFKdc_normal.jpg"/>
    <hyperlink ref="V142" r:id="rId336" display="http://pbs.twimg.com/profile_images/720701486418784257/ScrgFKdc_normal.jpg"/>
    <hyperlink ref="V143" r:id="rId337" display="http://pbs.twimg.com/profile_images/720701486418784257/ScrgFKdc_normal.jpg"/>
    <hyperlink ref="V144" r:id="rId338" display="http://pbs.twimg.com/profile_images/720701486418784257/ScrgFKdc_normal.jpg"/>
    <hyperlink ref="V145" r:id="rId339" display="http://pbs.twimg.com/profile_images/720701486418784257/ScrgFKdc_normal.jpg"/>
    <hyperlink ref="V146" r:id="rId340" display="http://pbs.twimg.com/profile_images/720701486418784257/ScrgFKdc_normal.jpg"/>
    <hyperlink ref="V147" r:id="rId341" display="http://pbs.twimg.com/profile_images/720701486418784257/ScrgFKdc_normal.jpg"/>
    <hyperlink ref="V148" r:id="rId342" display="http://pbs.twimg.com/profile_images/720701486418784257/ScrgFKdc_normal.jpg"/>
    <hyperlink ref="V149" r:id="rId343" display="http://pbs.twimg.com/profile_images/720701486418784257/ScrgFKdc_normal.jpg"/>
    <hyperlink ref="V150" r:id="rId344" display="http://pbs.twimg.com/profile_images/720701486418784257/ScrgFKdc_normal.jpg"/>
    <hyperlink ref="V151" r:id="rId345" display="http://pbs.twimg.com/profile_images/720701486418784257/ScrgFKdc_normal.jpg"/>
    <hyperlink ref="V152" r:id="rId346" display="http://pbs.twimg.com/profile_images/720701486418784257/ScrgFKdc_normal.jpg"/>
    <hyperlink ref="V153" r:id="rId347" display="http://pbs.twimg.com/profile_images/720701486418784257/ScrgFKdc_normal.jpg"/>
    <hyperlink ref="V154" r:id="rId348" display="http://pbs.twimg.com/profile_images/720701486418784257/ScrgFKdc_normal.jpg"/>
    <hyperlink ref="V155" r:id="rId349" display="http://pbs.twimg.com/profile_images/720701486418784257/ScrgFKdc_normal.jpg"/>
    <hyperlink ref="V156" r:id="rId350" display="http://pbs.twimg.com/profile_images/720701486418784257/ScrgFKdc_normal.jpg"/>
    <hyperlink ref="V157" r:id="rId351" display="http://pbs.twimg.com/profile_images/720701486418784257/ScrgFKdc_normal.jpg"/>
    <hyperlink ref="V158" r:id="rId352" display="http://pbs.twimg.com/profile_images/720701486418784257/ScrgFKdc_normal.jpg"/>
    <hyperlink ref="V159" r:id="rId353" display="http://pbs.twimg.com/profile_images/720701486418784257/ScrgFKdc_normal.jpg"/>
    <hyperlink ref="V160" r:id="rId354" display="http://pbs.twimg.com/profile_images/720701486418784257/ScrgFKdc_normal.jpg"/>
    <hyperlink ref="V161" r:id="rId355" display="http://pbs.twimg.com/profile_images/720701486418784257/ScrgFKdc_normal.jpg"/>
    <hyperlink ref="V162" r:id="rId356" display="http://pbs.twimg.com/profile_images/720701486418784257/ScrgFKdc_normal.jpg"/>
    <hyperlink ref="V163" r:id="rId357" display="http://pbs.twimg.com/profile_images/720701486418784257/ScrgFKdc_normal.jpg"/>
    <hyperlink ref="V164" r:id="rId358" display="http://pbs.twimg.com/profile_images/720701486418784257/ScrgFKdc_normal.jpg"/>
    <hyperlink ref="V165" r:id="rId359" display="http://pbs.twimg.com/profile_images/720701486418784257/ScrgFKdc_normal.jpg"/>
    <hyperlink ref="V166" r:id="rId360" display="http://pbs.twimg.com/profile_images/720701486418784257/ScrgFKdc_normal.jpg"/>
    <hyperlink ref="V167" r:id="rId361" display="http://pbs.twimg.com/profile_images/720701486418784257/ScrgFKdc_normal.jpg"/>
    <hyperlink ref="V168" r:id="rId362" display="http://pbs.twimg.com/profile_images/720701486418784257/ScrgFKdc_normal.jpg"/>
    <hyperlink ref="V169" r:id="rId363" display="http://pbs.twimg.com/profile_images/720701486418784257/ScrgFKdc_normal.jpg"/>
    <hyperlink ref="V170" r:id="rId364" display="http://pbs.twimg.com/profile_images/720701486418784257/ScrgFKdc_normal.jpg"/>
    <hyperlink ref="V171" r:id="rId365" display="http://pbs.twimg.com/profile_images/720701486418784257/ScrgFKdc_normal.jpg"/>
    <hyperlink ref="V172" r:id="rId366" display="http://pbs.twimg.com/profile_images/720701486418784257/ScrgFKdc_normal.jpg"/>
    <hyperlink ref="V173" r:id="rId367" display="http://pbs.twimg.com/profile_images/720701486418784257/ScrgFKdc_normal.jpg"/>
    <hyperlink ref="V174" r:id="rId368" display="http://pbs.twimg.com/profile_images/720701486418784257/ScrgFKdc_normal.jpg"/>
    <hyperlink ref="V175" r:id="rId369" display="http://pbs.twimg.com/profile_images/720701486418784257/ScrgFKdc_normal.jpg"/>
    <hyperlink ref="V176" r:id="rId370" display="http://pbs.twimg.com/profile_images/720701486418784257/ScrgFKdc_normal.jpg"/>
    <hyperlink ref="V177" r:id="rId371" display="http://pbs.twimg.com/profile_images/720701486418784257/ScrgFKdc_normal.jpg"/>
    <hyperlink ref="V178" r:id="rId372" display="http://pbs.twimg.com/profile_images/720701486418784257/ScrgFKdc_normal.jpg"/>
    <hyperlink ref="V179" r:id="rId373" display="http://pbs.twimg.com/profile_images/720701486418784257/ScrgFKdc_normal.jpg"/>
    <hyperlink ref="V180" r:id="rId374" display="http://pbs.twimg.com/profile_images/720701486418784257/ScrgFKdc_normal.jpg"/>
    <hyperlink ref="V181" r:id="rId375" display="http://pbs.twimg.com/profile_images/720701486418784257/ScrgFKdc_normal.jpg"/>
    <hyperlink ref="V182" r:id="rId376" display="http://pbs.twimg.com/profile_images/720701486418784257/ScrgFKdc_normal.jpg"/>
    <hyperlink ref="V183" r:id="rId377" display="http://pbs.twimg.com/profile_images/720701486418784257/ScrgFKdc_normal.jpg"/>
    <hyperlink ref="V184" r:id="rId378" display="http://pbs.twimg.com/profile_images/720701486418784257/ScrgFKdc_normal.jpg"/>
    <hyperlink ref="V185" r:id="rId379" display="http://pbs.twimg.com/profile_images/720701486418784257/ScrgFKdc_normal.jpg"/>
    <hyperlink ref="V186" r:id="rId380" display="http://pbs.twimg.com/profile_images/720701486418784257/ScrgFKdc_normal.jpg"/>
    <hyperlink ref="V187" r:id="rId381" display="http://pbs.twimg.com/profile_images/720701486418784257/ScrgFKdc_normal.jpg"/>
    <hyperlink ref="V188" r:id="rId382" display="http://pbs.twimg.com/profile_images/720701486418784257/ScrgFKdc_normal.jpg"/>
    <hyperlink ref="V189" r:id="rId383" display="http://pbs.twimg.com/profile_images/720701486418784257/ScrgFKdc_normal.jpg"/>
    <hyperlink ref="V190" r:id="rId384" display="http://pbs.twimg.com/profile_images/720701486418784257/ScrgFKdc_normal.jpg"/>
    <hyperlink ref="V191" r:id="rId385" display="http://pbs.twimg.com/profile_images/720701486418784257/ScrgFKdc_normal.jpg"/>
    <hyperlink ref="V192" r:id="rId386" display="http://pbs.twimg.com/profile_images/720701486418784257/ScrgFKdc_normal.jpg"/>
    <hyperlink ref="V193" r:id="rId387" display="http://pbs.twimg.com/profile_images/720701486418784257/ScrgFKdc_normal.jpg"/>
    <hyperlink ref="V194" r:id="rId388" display="http://pbs.twimg.com/profile_images/720701486418784257/ScrgFKdc_normal.jpg"/>
    <hyperlink ref="V195" r:id="rId389" display="http://pbs.twimg.com/profile_images/720701486418784257/ScrgFKdc_normal.jpg"/>
    <hyperlink ref="V196" r:id="rId390" display="http://pbs.twimg.com/profile_images/720701486418784257/ScrgFKdc_normal.jpg"/>
    <hyperlink ref="V197" r:id="rId391" display="http://pbs.twimg.com/profile_images/720701486418784257/ScrgFKdc_normal.jpg"/>
    <hyperlink ref="V198" r:id="rId392" display="http://pbs.twimg.com/profile_images/720701486418784257/ScrgFKdc_normal.jpg"/>
    <hyperlink ref="V199" r:id="rId393" display="http://pbs.twimg.com/profile_images/720701486418784257/ScrgFKdc_normal.jpg"/>
    <hyperlink ref="V200" r:id="rId394" display="http://pbs.twimg.com/profile_images/720701486418784257/ScrgFKdc_normal.jpg"/>
    <hyperlink ref="V201" r:id="rId395" display="http://pbs.twimg.com/profile_images/720701486418784257/ScrgFKdc_normal.jpg"/>
    <hyperlink ref="V202" r:id="rId396" display="http://pbs.twimg.com/profile_images/720701486418784257/ScrgFKdc_normal.jpg"/>
    <hyperlink ref="V203" r:id="rId397" display="http://pbs.twimg.com/profile_images/720701486418784257/ScrgFKdc_normal.jpg"/>
    <hyperlink ref="X3" r:id="rId398" display="https://twitter.com/#!/radhunair/status/1092966326186893314"/>
    <hyperlink ref="X4" r:id="rId399" display="https://twitter.com/#!/efmdnews/status/1093078598930579456"/>
    <hyperlink ref="X5" r:id="rId400" display="https://twitter.com/#!/learnpatch/status/1093090703209582592"/>
    <hyperlink ref="X6" r:id="rId401" display="https://twitter.com/#!/giambiasi/status/1093092868338667520"/>
    <hyperlink ref="X7" r:id="rId402" display="https://twitter.com/#!/essecknowledge/status/1093131800753389571"/>
    <hyperlink ref="X8" r:id="rId403" display="https://twitter.com/#!/karmenblackwood/status/1093274000640241664"/>
    <hyperlink ref="X9" r:id="rId404" display="https://twitter.com/#!/northvanrt/status/1093274156907532289"/>
    <hyperlink ref="X10" r:id="rId405" display="https://twitter.com/#!/studyatieseg/status/1093447810895233026"/>
    <hyperlink ref="X11" r:id="rId406" display="https://twitter.com/#!/mick_le_priol/status/1093503642735390720"/>
    <hyperlink ref="X12" r:id="rId407" display="https://twitter.com/#!/libertytude/status/1093541585646731267"/>
    <hyperlink ref="X13" r:id="rId408" display="https://twitter.com/#!/1malachid/status/1093590422528630786"/>
    <hyperlink ref="X14" r:id="rId409" display="https://twitter.com/#!/1malachid/status/1093590459249762304"/>
    <hyperlink ref="X15" r:id="rId410" display="https://twitter.com/#!/1malachid/status/1093590490321219584"/>
    <hyperlink ref="X16" r:id="rId411" display="https://twitter.com/#!/kevinanselmo/status/1090597603522289666"/>
    <hyperlink ref="X17" r:id="rId412" display="https://twitter.com/#!/kevinanselmo/status/1093950127214153728"/>
    <hyperlink ref="X18" r:id="rId413" display="https://twitter.com/#!/funstreets/status/1094343670344699904"/>
    <hyperlink ref="X19" r:id="rId414" display="https://twitter.com/#!/ralmahruqy/status/1094648126823120898"/>
    <hyperlink ref="X20" r:id="rId415" display="https://twitter.com/#!/mestresegolene/status/1095281723225632768"/>
    <hyperlink ref="X21" r:id="rId416" display="https://twitter.com/#!/mbruceabbott/status/1095351539965878272"/>
    <hyperlink ref="X22" r:id="rId417" display="https://twitter.com/#!/ajcbailey/status/1095013052213211136"/>
    <hyperlink ref="X23" r:id="rId418" display="https://twitter.com/#!/ajcbailey/status/1095371440805666819"/>
    <hyperlink ref="X24" r:id="rId419" display="https://twitter.com/#!/lt19uk/status/1095373382290497536"/>
    <hyperlink ref="X25" r:id="rId420" display="https://twitter.com/#!/lt19uk/status/1095373029826351105"/>
    <hyperlink ref="X26" r:id="rId421" display="https://twitter.com/#!/infonutc/status/1094815830838255618"/>
    <hyperlink ref="X27" r:id="rId422" display="https://twitter.com/#!/infonutc/status/1095101433140121600"/>
    <hyperlink ref="X28" r:id="rId423" display="https://twitter.com/#!/infonutc/status/1095445999181549568"/>
    <hyperlink ref="X29" r:id="rId424" display="https://twitter.com/#!/just_joan/status/1095446102436954112"/>
    <hyperlink ref="X30" r:id="rId425" display="https://twitter.com/#!/infonutc/status/1095060270093910017"/>
    <hyperlink ref="X31" r:id="rId426" display="https://twitter.com/#!/just_joan/status/1095070091975245824"/>
    <hyperlink ref="X32" r:id="rId427" display="https://twitter.com/#!/arickeyes/status/1095563324266139648"/>
    <hyperlink ref="X33" r:id="rId428" display="https://twitter.com/#!/p_ensarguet/status/1095578098865713152"/>
    <hyperlink ref="X34" r:id="rId429" display="https://twitter.com/#!/edhecmanagement/status/1095613440348094464"/>
    <hyperlink ref="X35" r:id="rId430" display="https://twitter.com/#!/edhecmanagement/status/1094900928321372161"/>
    <hyperlink ref="X36" r:id="rId431" display="https://twitter.com/#!/leadershipqub/status/1095626712816193537"/>
    <hyperlink ref="X37" r:id="rId432" display="https://twitter.com/#!/endayoung/status/1095626888779915265"/>
    <hyperlink ref="X38" r:id="rId433" display="https://twitter.com/#!/jenpotten/status/1095632645826990080"/>
    <hyperlink ref="X39" r:id="rId434" display="https://twitter.com/#!/nyusternexeced/status/1095695360104820736"/>
    <hyperlink ref="X40" r:id="rId435" display="https://twitter.com/#!/andyf_sbs/status/1095703180917329920"/>
    <hyperlink ref="X41" r:id="rId436" display="https://twitter.com/#!/imiuoft/status/1095769787601506306"/>
    <hyperlink ref="X42" r:id="rId437" display="https://twitter.com/#!/imi_execprogram/status/1095767543573303296"/>
    <hyperlink ref="X43" r:id="rId438" display="https://twitter.com/#!/natashawalli/status/1095767644966449152"/>
    <hyperlink ref="X44" r:id="rId439" display="https://twitter.com/#!/imi_execprogram/status/1095811291430768640"/>
    <hyperlink ref="X45" r:id="rId440" display="https://twitter.com/#!/natashawalli/status/1095811554757496838"/>
    <hyperlink ref="X46" r:id="rId441" display="https://twitter.com/#!/ainsleymgm/status/1095949175869587456"/>
    <hyperlink ref="X47" r:id="rId442" display="https://twitter.com/#!/sbailey1/status/1096087449288232960"/>
    <hyperlink ref="X48" r:id="rId443" display="https://twitter.com/#!/execonlineinc/status/1096092702410723331"/>
    <hyperlink ref="X49" r:id="rId444" display="https://twitter.com/#!/5xtqau53tizrvv9/status/1096112023631327232"/>
    <hyperlink ref="X50" r:id="rId445" display="https://twitter.com/#!/diversity54/status/1096474539012313088"/>
    <hyperlink ref="X51" r:id="rId446" display="https://twitter.com/#!/diversity54/status/1096474584570888192"/>
    <hyperlink ref="X52" r:id="rId447" display="https://twitter.com/#!/diversity54/status/1096474829224624128"/>
    <hyperlink ref="X53" r:id="rId448" display="https://twitter.com/#!/diversity54/status/1096474920844963840"/>
    <hyperlink ref="X54" r:id="rId449" display="https://twitter.com/#!/diversity54/status/1096474988889157632"/>
    <hyperlink ref="X55" r:id="rId450" display="https://twitter.com/#!/diversity54/status/1096475064382427136"/>
    <hyperlink ref="X56" r:id="rId451" display="https://twitter.com/#!/diversity54/status/1096475101325864960"/>
    <hyperlink ref="X57" r:id="rId452" display="https://twitter.com/#!/sebastienmalot/status/1096529340710424576"/>
    <hyperlink ref="X58" r:id="rId453" display="https://twitter.com/#!/metoscm/status/1096695661301563397"/>
    <hyperlink ref="X59" r:id="rId454" display="https://twitter.com/#!/mba_buddy/status/1096697964502966272"/>
    <hyperlink ref="X60" r:id="rId455" display="https://twitter.com/#!/lololaff/status/1096710279570833414"/>
    <hyperlink ref="X61" r:id="rId456" display="https://twitter.com/#!/asma_fendri/status/1096723466366210049"/>
    <hyperlink ref="X62" r:id="rId457" display="https://twitter.com/#!/nicogla/status/1096733802196598785"/>
    <hyperlink ref="X63" r:id="rId458" display="https://twitter.com/#!/denneryhelene/status/1095219872827670529"/>
    <hyperlink ref="X64" r:id="rId459" display="https://twitter.com/#!/denneryhelene/status/1095582938991939585"/>
    <hyperlink ref="X65" r:id="rId460" display="https://twitter.com/#!/denneryhelene/status/1096307751872024576"/>
    <hyperlink ref="X66" r:id="rId461" display="https://twitter.com/#!/denneryhelene/status/1096744623849070593"/>
    <hyperlink ref="X67" r:id="rId462" display="https://twitter.com/#!/aboulade/status/1095739021312053248"/>
    <hyperlink ref="X68" r:id="rId463" display="https://twitter.com/#!/essec/status/1096695299144335367"/>
    <hyperlink ref="X69" r:id="rId464" display="https://twitter.com/#!/sonia_lakehal/status/1095658300954341376"/>
    <hyperlink ref="X70" r:id="rId465" display="https://twitter.com/#!/sonia_lakehal/status/1096694831710126081"/>
    <hyperlink ref="X71" r:id="rId466" display="https://twitter.com/#!/sonia_lakehal/status/1096718432198901761"/>
    <hyperlink ref="X72" r:id="rId467" display="https://twitter.com/#!/sonia_lakehal/status/1096718470430056450"/>
    <hyperlink ref="X73" r:id="rId468" display="https://twitter.com/#!/sonia_lakehal/status/1096782024663330819"/>
    <hyperlink ref="X74" r:id="rId469" display="https://twitter.com/#!/sonia_lakehal/status/1096782041641902081"/>
    <hyperlink ref="X75" r:id="rId470" display="https://twitter.com/#!/sonia_lakehal/status/1096782053419425793"/>
    <hyperlink ref="X76" r:id="rId471" display="https://twitter.com/#!/essec/status/1096744831198597120"/>
    <hyperlink ref="X77" r:id="rId472" display="https://twitter.com/#!/essecglobalmba/status/1096690080645869568"/>
    <hyperlink ref="X78" r:id="rId473" display="https://twitter.com/#!/essecglobalmba/status/1096810034821038080"/>
    <hyperlink ref="X79" r:id="rId474" display="https://twitter.com/#!/uniconexed/status/1096454262421442561"/>
    <hyperlink ref="X80" r:id="rId475" display="https://twitter.com/#!/uniconexed/status/1096816679986831361"/>
    <hyperlink ref="X81" r:id="rId476" display="https://twitter.com/#!/aldo_zaffalon/status/1093981375915610112"/>
    <hyperlink ref="X82" r:id="rId477" display="https://twitter.com/#!/aldo_zaffalon/status/1097091872043032577"/>
    <hyperlink ref="X83" r:id="rId478" display="https://twitter.com/#!/chezhami/status/1097201453804843009"/>
    <hyperlink ref="X84" r:id="rId479" display="https://twitter.com/#!/essec/status/1093117101802442752"/>
    <hyperlink ref="X85" r:id="rId480" display="https://twitter.com/#!/essec/status/1094932813764313088"/>
    <hyperlink ref="X86" r:id="rId481" display="https://twitter.com/#!/essec/status/1095978453722165248"/>
    <hyperlink ref="X87" r:id="rId482" display="https://twitter.com/#!/essec/status/1096673049062064130"/>
    <hyperlink ref="X88" r:id="rId483" display="https://twitter.com/#!/essec/status/1096694712130564099"/>
    <hyperlink ref="X89" r:id="rId484" display="https://twitter.com/#!/essec/status/1096698641119629313"/>
    <hyperlink ref="X90" r:id="rId485" display="https://twitter.com/#!/essec/status/1096703647994523648"/>
    <hyperlink ref="X91" r:id="rId486" display="https://twitter.com/#!/essec/status/1096713929630384130"/>
    <hyperlink ref="X92" r:id="rId487" display="https://twitter.com/#!/essec/status/1096716264536461312"/>
    <hyperlink ref="X93" r:id="rId488" display="https://twitter.com/#!/essec/status/1096744152245694464"/>
    <hyperlink ref="X94" r:id="rId489" display="https://twitter.com/#!/essec/status/1096756831475646464"/>
    <hyperlink ref="X95" r:id="rId490" display="https://twitter.com/#!/essec/status/1096767749576110081"/>
    <hyperlink ref="X96" r:id="rId491" display="https://twitter.com/#!/sz_claire/status/1095582287964635136"/>
    <hyperlink ref="X97" r:id="rId492" display="https://twitter.com/#!/sz_claire/status/1096302482077241344"/>
    <hyperlink ref="X98" r:id="rId493" display="https://twitter.com/#!/sz_claire/status/1096694799535616001"/>
    <hyperlink ref="X99" r:id="rId494" display="https://twitter.com/#!/sz_claire/status/1097400076832514048"/>
    <hyperlink ref="X100" r:id="rId495" display="https://twitter.com/#!/cranfieldexec/status/1097475820099194880"/>
    <hyperlink ref="X101" r:id="rId496" display="https://twitter.com/#!/planformation/status/1093061598875471872"/>
    <hyperlink ref="X102" r:id="rId497" display="https://twitter.com/#!/planformation/status/1097777851322040320"/>
    <hyperlink ref="X103" r:id="rId498" display="https://twitter.com/#!/ashridge_biz/status/1093077348059172865"/>
    <hyperlink ref="X104" r:id="rId499" display="https://twitter.com/#!/ashridge_biz/status/1095370291365203968"/>
    <hyperlink ref="X105" r:id="rId500" display="https://twitter.com/#!/ashridge_biz/status/1096013024891191296"/>
    <hyperlink ref="X106" r:id="rId501" display="https://twitter.com/#!/ashridge_biz/status/1097779179309944834"/>
    <hyperlink ref="X107" r:id="rId502" display="https://twitter.com/#!/ieseg/status/1093449368152301568"/>
    <hyperlink ref="X108" r:id="rId503" display="https://twitter.com/#!/ieseg/status/1093514468246601728"/>
    <hyperlink ref="X109" r:id="rId504" display="https://twitter.com/#!/ieseg/status/1097888619208028160"/>
    <hyperlink ref="X110" r:id="rId505" display="https://twitter.com/#!/betoherrador/status/1097890523837317120"/>
    <hyperlink ref="X111" r:id="rId506" display="https://twitter.com/#!/thjeanjean/status/1092664148503089157"/>
    <hyperlink ref="X112" r:id="rId507" display="https://twitter.com/#!/thjeanjean/status/1092830256531193856"/>
    <hyperlink ref="X113" r:id="rId508" display="https://twitter.com/#!/thjeanjean/status/1090621594769203206"/>
    <hyperlink ref="X114" r:id="rId509" display="https://twitter.com/#!/thjeanjean/status/1089765042118107137"/>
    <hyperlink ref="X115" r:id="rId510" display="https://twitter.com/#!/thjeanjean/status/1093026541255168005"/>
    <hyperlink ref="X116" r:id="rId511" display="https://twitter.com/#!/thjeanjean/status/1093388923525623808"/>
    <hyperlink ref="X117" r:id="rId512" display="https://twitter.com/#!/thjeanjean/status/1093555021994696705"/>
    <hyperlink ref="X118" r:id="rId513" display="https://twitter.com/#!/thjeanjean/status/1093751313584799744"/>
    <hyperlink ref="X119" r:id="rId514" display="https://twitter.com/#!/thjeanjean/status/1093917410732716032"/>
    <hyperlink ref="X120" r:id="rId515" display="https://twitter.com/#!/thjeanjean/status/1094838479727534080"/>
    <hyperlink ref="X121" r:id="rId516" display="https://twitter.com/#!/thjeanjean/status/1095004580780351488"/>
    <hyperlink ref="X122" r:id="rId517" display="https://twitter.com/#!/thjeanjean/status/1095200872773095424"/>
    <hyperlink ref="X123" r:id="rId518" display="https://twitter.com/#!/thjeanjean/status/1095366959842115584"/>
    <hyperlink ref="X124" r:id="rId519" display="https://twitter.com/#!/thjeanjean/status/1095563249574207494"/>
    <hyperlink ref="X125" r:id="rId520" display="https://twitter.com/#!/thjeanjean/status/1095729356759023616"/>
    <hyperlink ref="X126" r:id="rId521" display="https://twitter.com/#!/thjeanjean/status/1095759812007206913"/>
    <hyperlink ref="X127" r:id="rId522" display="https://twitter.com/#!/thjeanjean/status/1095925644972699648"/>
    <hyperlink ref="X128" r:id="rId523" display="https://twitter.com/#!/thjeanjean/status/1096092003333521408"/>
    <hyperlink ref="X129" r:id="rId524" display="https://twitter.com/#!/thjeanjean/status/1096482364379856896"/>
    <hyperlink ref="X130" r:id="rId525" display="https://twitter.com/#!/thjeanjean/status/1097375194522492928"/>
    <hyperlink ref="X131" r:id="rId526" display="https://twitter.com/#!/thjeanjean/status/1097541288847654912"/>
    <hyperlink ref="X132" r:id="rId527" display="https://twitter.com/#!/thjeanjean/status/1097737584061632512"/>
    <hyperlink ref="X133" r:id="rId528" display="https://twitter.com/#!/thjeanjean/status/1097828187705405441"/>
    <hyperlink ref="X134" r:id="rId529" display="https://twitter.com/#!/thjeanjean/status/1097903679741616128"/>
    <hyperlink ref="X135" r:id="rId530" display="https://twitter.com/#!/execedcourses/status/1093437522066137088"/>
    <hyperlink ref="X136" r:id="rId531" display="https://twitter.com/#!/execedcourses/status/1093511520951005185"/>
    <hyperlink ref="X137" r:id="rId532" display="https://twitter.com/#!/execedcourses/status/1094630403011297280"/>
    <hyperlink ref="X138" r:id="rId533" display="https://twitter.com/#!/execedcourses/status/1095853479531241474"/>
    <hyperlink ref="X139" r:id="rId534" display="https://twitter.com/#!/execedcourses/status/1092954333103120385"/>
    <hyperlink ref="X140" r:id="rId535" display="https://twitter.com/#!/execedcourses/status/1097392150650601472"/>
    <hyperlink ref="X141" r:id="rId536" display="https://twitter.com/#!/execedcourses/status/1093033855253008384"/>
    <hyperlink ref="X142" r:id="rId537" display="https://twitter.com/#!/execedcourses/status/1093075130324987904"/>
    <hyperlink ref="X143" r:id="rId538" display="https://twitter.com/#!/execedcourses/status/1093118926563639296"/>
    <hyperlink ref="X144" r:id="rId539" display="https://twitter.com/#!/execedcourses/status/1093199955806679040"/>
    <hyperlink ref="X145" r:id="rId540" display="https://twitter.com/#!/execedcourses/status/1093377626339565568"/>
    <hyperlink ref="X146" r:id="rId541" display="https://twitter.com/#!/execedcourses/status/1093396251310092289"/>
    <hyperlink ref="X147" r:id="rId542" display="https://twitter.com/#!/execedcourses/status/1093573924359532545"/>
    <hyperlink ref="X148" r:id="rId543" display="https://twitter.com/#!/execedcourses/status/1093662518365413377"/>
    <hyperlink ref="X149" r:id="rId544" display="https://twitter.com/#!/execedcourses/status/1093758643864911872"/>
    <hyperlink ref="X150" r:id="rId545" display="https://twitter.com/#!/execedcourses/status/1093813513108185088"/>
    <hyperlink ref="X151" r:id="rId546" display="https://twitter.com/#!/execedcourses/status/1093830117816594432"/>
    <hyperlink ref="X152" r:id="rId547" display="https://twitter.com/#!/execedcourses/status/1093873910611771392"/>
    <hyperlink ref="X153" r:id="rId548" display="https://twitter.com/#!/execedcourses/status/1093954940207194113"/>
    <hyperlink ref="X154" r:id="rId549" display="https://twitter.com/#!/execedcourses/status/1093964509234880512"/>
    <hyperlink ref="X155" r:id="rId550" display="https://twitter.com/#!/execedcourses/status/1093981115717640192"/>
    <hyperlink ref="X156" r:id="rId551" display="https://twitter.com/#!/execedcourses/status/1094206104114933763"/>
    <hyperlink ref="X157" r:id="rId552" display="https://twitter.com/#!/execedcourses/status/1094268010343198721"/>
    <hyperlink ref="X158" r:id="rId553" display="https://twitter.com/#!/execedcourses/status/1094343507290972160"/>
    <hyperlink ref="X159" r:id="rId554" display="https://twitter.com/#!/execedcourses/status/1094493004776128513"/>
    <hyperlink ref="X160" r:id="rId555" display="https://twitter.com/#!/execedcourses/status/1094524705858416640"/>
    <hyperlink ref="X161" r:id="rId556" display="https://twitter.com/#!/execedcourses/status/1094538304328876033"/>
    <hyperlink ref="X162" r:id="rId557" display="https://twitter.com/#!/execedcourses/status/1094568503753924610"/>
    <hyperlink ref="X163" r:id="rId558" display="https://twitter.com/#!/execedcourses/status/1094679729062371328"/>
    <hyperlink ref="X164" r:id="rId559" display="https://twitter.com/#!/execedcourses/status/1094689299205783554"/>
    <hyperlink ref="X165" r:id="rId560" display="https://twitter.com/#!/execedcourses/status/1094766302948864001"/>
    <hyperlink ref="X166" r:id="rId561" display="https://twitter.com/#!/execedcourses/status/1094887097905770497"/>
    <hyperlink ref="X167" r:id="rId562" display="https://twitter.com/#!/execedcourses/status/1094930895797014528"/>
    <hyperlink ref="X168" r:id="rId563" display="https://twitter.com/#!/execedcourses/status/1094961095381401600"/>
    <hyperlink ref="X169" r:id="rId564" display="https://twitter.com/#!/execedcourses/status/1095011922787725313"/>
    <hyperlink ref="X170" r:id="rId565" display="https://twitter.com/#!/execedcourses/status/1095128695868612608"/>
    <hyperlink ref="X171" r:id="rId566" display="https://twitter.com/#!/execedcourses/status/1095144300097073154"/>
    <hyperlink ref="X172" r:id="rId567" display="https://twitter.com/#!/execedcourses/status/1095263101757222913"/>
    <hyperlink ref="X173" r:id="rId568" display="https://twitter.com/#!/execedcourses/status/1095374315686481920"/>
    <hyperlink ref="X174" r:id="rId569" display="https://twitter.com/#!/execedcourses/status/1095385895543332864"/>
    <hyperlink ref="X175" r:id="rId570" display="https://twitter.com/#!/execedcourses/status/1095404518076907520"/>
    <hyperlink ref="X176" r:id="rId571" display="https://twitter.com/#!/execedcourses/status/1095414088174252032"/>
    <hyperlink ref="X177" r:id="rId572" display="https://twitter.com/#!/execedcourses/status/1095474483404521473"/>
    <hyperlink ref="X178" r:id="rId573" display="https://twitter.com/#!/execedcourses/status/1095600812108050433"/>
    <hyperlink ref="X179" r:id="rId574" display="https://twitter.com/#!/execedcourses/status/1095748286713982977"/>
    <hyperlink ref="X180" r:id="rId575" display="https://twitter.com/#!/execedcourses/status/1095808688713916416"/>
    <hyperlink ref="X181" r:id="rId576" display="https://twitter.com/#!/execedcourses/status/1096099104369762304"/>
    <hyperlink ref="X182" r:id="rId577" display="https://twitter.com/#!/execedcourses/status/1096244569929203713"/>
    <hyperlink ref="X183" r:id="rId578" display="https://twitter.com/#!/execedcourses/status/1096366875687014400"/>
    <hyperlink ref="X184" r:id="rId579" display="https://twitter.com/#!/execedcourses/status/1096425768303747073"/>
    <hyperlink ref="X185" r:id="rId580" display="https://twitter.com/#!/execedcourses/status/1096533473425207296"/>
    <hyperlink ref="X186" r:id="rId581" display="https://twitter.com/#!/execedcourses/status/1096578271775342592"/>
    <hyperlink ref="X187" r:id="rId582" display="https://twitter.com/#!/execedcourses/status/1096687994143002624"/>
    <hyperlink ref="X188" r:id="rId583" display="https://twitter.com/#!/execedcourses/status/1096699068342923265"/>
    <hyperlink ref="X189" r:id="rId584" display="https://twitter.com/#!/execedcourses/status/1096823892394401793"/>
    <hyperlink ref="X190" r:id="rId585" display="https://twitter.com/#!/execedcourses/status/1096854090561183744"/>
    <hyperlink ref="X191" r:id="rId586" display="https://twitter.com/#!/execedcourses/status/1096895870765719552"/>
    <hyperlink ref="X192" r:id="rId587" display="https://twitter.com/#!/execedcourses/status/1096969360030130176"/>
    <hyperlink ref="X193" r:id="rId588" display="https://twitter.com/#!/execedcourses/status/1097020190611525632"/>
    <hyperlink ref="X194" r:id="rId589" display="https://twitter.com/#!/execedcourses/status/1097091662549905409"/>
    <hyperlink ref="X195" r:id="rId590" display="https://twitter.com/#!/execedcourses/status/1097167159413731329"/>
    <hyperlink ref="X196" r:id="rId591" display="https://twitter.com/#!/execedcourses/status/1097226053045575680"/>
    <hyperlink ref="X197" r:id="rId592" display="https://twitter.com/#!/execedcourses/status/1097242659393945601"/>
    <hyperlink ref="X198" r:id="rId593" display="https://twitter.com/#!/execedcourses/status/1097363960737583105"/>
    <hyperlink ref="X199" r:id="rId594" display="https://twitter.com/#!/execedcourses/status/1097775175662108672"/>
    <hyperlink ref="X200" r:id="rId595" display="https://twitter.com/#!/execedcourses/status/1097875344424460290"/>
    <hyperlink ref="X201" r:id="rId596" display="https://twitter.com/#!/execedcourses/status/1097891945991393281"/>
    <hyperlink ref="X202" r:id="rId597" display="https://twitter.com/#!/execedcourses/status/1097922651308273664"/>
    <hyperlink ref="X203" r:id="rId598" display="https://twitter.com/#!/execedcourses/status/1097941273711849472"/>
    <hyperlink ref="AZ76" r:id="rId599" display="https://api.twitter.com/1.1/geo/id/17bb3331bbfe39dc.json"/>
    <hyperlink ref="AZ87" r:id="rId600" display="https://api.twitter.com/1.1/geo/id/09529fe937172001.json"/>
    <hyperlink ref="AZ88" r:id="rId601" display="https://api.twitter.com/1.1/geo/id/09529fe937172001.json"/>
    <hyperlink ref="AZ89" r:id="rId602" display="https://api.twitter.com/1.1/geo/id/09529fe937172001.json"/>
    <hyperlink ref="AZ90" r:id="rId603" display="https://api.twitter.com/1.1/geo/id/09529fe937172001.json"/>
    <hyperlink ref="AZ92" r:id="rId604" display="https://api.twitter.com/1.1/geo/id/09529fe937172001.json"/>
    <hyperlink ref="AZ95" r:id="rId605" display="https://api.twitter.com/1.1/geo/id/09529fe937172001.json"/>
  </hyperlinks>
  <printOptions/>
  <pageMargins left="0.7" right="0.7" top="0.75" bottom="0.75" header="0.3" footer="0.3"/>
  <pageSetup horizontalDpi="600" verticalDpi="600" orientation="portrait" r:id="rId609"/>
  <legacyDrawing r:id="rId607"/>
  <tableParts>
    <tablePart r:id="rId60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2840</v>
      </c>
      <c r="B1" s="13" t="s">
        <v>34</v>
      </c>
    </row>
    <row r="2" spans="1:2" ht="15">
      <c r="A2" s="114" t="s">
        <v>268</v>
      </c>
      <c r="B2" s="78">
        <v>422</v>
      </c>
    </row>
    <row r="3" spans="1:2" ht="15">
      <c r="A3" s="114" t="s">
        <v>256</v>
      </c>
      <c r="B3" s="78">
        <v>245.333333</v>
      </c>
    </row>
    <row r="4" spans="1:2" ht="15">
      <c r="A4" s="114" t="s">
        <v>269</v>
      </c>
      <c r="B4" s="78">
        <v>56</v>
      </c>
    </row>
    <row r="5" spans="1:2" ht="15">
      <c r="A5" s="114" t="s">
        <v>257</v>
      </c>
      <c r="B5" s="78">
        <v>48</v>
      </c>
    </row>
    <row r="6" spans="1:2" ht="15">
      <c r="A6" s="114" t="s">
        <v>212</v>
      </c>
      <c r="B6" s="78">
        <v>42</v>
      </c>
    </row>
    <row r="7" spans="1:2" ht="15">
      <c r="A7" s="114" t="s">
        <v>262</v>
      </c>
      <c r="B7" s="78">
        <v>33.333333</v>
      </c>
    </row>
    <row r="8" spans="1:2" ht="15">
      <c r="A8" s="114" t="s">
        <v>265</v>
      </c>
      <c r="B8" s="78">
        <v>24</v>
      </c>
    </row>
    <row r="9" spans="1:2" ht="15">
      <c r="A9" s="114" t="s">
        <v>254</v>
      </c>
      <c r="B9" s="78">
        <v>17.333333</v>
      </c>
    </row>
    <row r="10" spans="1:2" ht="15">
      <c r="A10" s="114" t="s">
        <v>229</v>
      </c>
      <c r="B10" s="78">
        <v>16</v>
      </c>
    </row>
    <row r="11" spans="1:2" ht="15">
      <c r="A11" s="114" t="s">
        <v>228</v>
      </c>
      <c r="B11" s="78">
        <v>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2842</v>
      </c>
      <c r="B25" t="s">
        <v>2841</v>
      </c>
    </row>
    <row r="26" spans="1:2" ht="15">
      <c r="A26" s="125" t="s">
        <v>2744</v>
      </c>
      <c r="B26" s="3"/>
    </row>
    <row r="27" spans="1:2" ht="15">
      <c r="A27" s="126" t="s">
        <v>2844</v>
      </c>
      <c r="B27" s="3"/>
    </row>
    <row r="28" spans="1:2" ht="15">
      <c r="A28" s="127" t="s">
        <v>2845</v>
      </c>
      <c r="B28" s="3"/>
    </row>
    <row r="29" spans="1:2" ht="15">
      <c r="A29" s="128" t="s">
        <v>2846</v>
      </c>
      <c r="B29" s="3">
        <v>1</v>
      </c>
    </row>
    <row r="30" spans="1:2" ht="15">
      <c r="A30" s="127" t="s">
        <v>2847</v>
      </c>
      <c r="B30" s="3"/>
    </row>
    <row r="31" spans="1:2" ht="15">
      <c r="A31" s="128" t="s">
        <v>2848</v>
      </c>
      <c r="B31" s="3">
        <v>1</v>
      </c>
    </row>
    <row r="32" spans="1:2" ht="15">
      <c r="A32" s="128" t="s">
        <v>2849</v>
      </c>
      <c r="B32" s="3">
        <v>1</v>
      </c>
    </row>
    <row r="33" spans="1:2" ht="15">
      <c r="A33" s="126" t="s">
        <v>2850</v>
      </c>
      <c r="B33" s="3"/>
    </row>
    <row r="34" spans="1:2" ht="15">
      <c r="A34" s="127" t="s">
        <v>2851</v>
      </c>
      <c r="B34" s="3"/>
    </row>
    <row r="35" spans="1:2" ht="15">
      <c r="A35" s="128" t="s">
        <v>2846</v>
      </c>
      <c r="B35" s="3">
        <v>1</v>
      </c>
    </row>
    <row r="36" spans="1:2" ht="15">
      <c r="A36" s="128" t="s">
        <v>2852</v>
      </c>
      <c r="B36" s="3">
        <v>1</v>
      </c>
    </row>
    <row r="37" spans="1:2" ht="15">
      <c r="A37" s="127" t="s">
        <v>2853</v>
      </c>
      <c r="B37" s="3"/>
    </row>
    <row r="38" spans="1:2" ht="15">
      <c r="A38" s="128" t="s">
        <v>2854</v>
      </c>
      <c r="B38" s="3">
        <v>1</v>
      </c>
    </row>
    <row r="39" spans="1:2" ht="15">
      <c r="A39" s="128" t="s">
        <v>2855</v>
      </c>
      <c r="B39" s="3">
        <v>1</v>
      </c>
    </row>
    <row r="40" spans="1:2" ht="15">
      <c r="A40" s="128" t="s">
        <v>2846</v>
      </c>
      <c r="B40" s="3">
        <v>2</v>
      </c>
    </row>
    <row r="41" spans="1:2" ht="15">
      <c r="A41" s="128" t="s">
        <v>2856</v>
      </c>
      <c r="B41" s="3">
        <v>1</v>
      </c>
    </row>
    <row r="42" spans="1:2" ht="15">
      <c r="A42" s="128" t="s">
        <v>2857</v>
      </c>
      <c r="B42" s="3">
        <v>3</v>
      </c>
    </row>
    <row r="43" spans="1:2" ht="15">
      <c r="A43" s="128" t="s">
        <v>2858</v>
      </c>
      <c r="B43" s="3">
        <v>2</v>
      </c>
    </row>
    <row r="44" spans="1:2" ht="15">
      <c r="A44" s="128" t="s">
        <v>2859</v>
      </c>
      <c r="B44" s="3">
        <v>3</v>
      </c>
    </row>
    <row r="45" spans="1:2" ht="15">
      <c r="A45" s="128" t="s">
        <v>2852</v>
      </c>
      <c r="B45" s="3">
        <v>1</v>
      </c>
    </row>
    <row r="46" spans="1:2" ht="15">
      <c r="A46" s="128" t="s">
        <v>2860</v>
      </c>
      <c r="B46" s="3">
        <v>2</v>
      </c>
    </row>
    <row r="47" spans="1:2" ht="15">
      <c r="A47" s="127" t="s">
        <v>2861</v>
      </c>
      <c r="B47" s="3"/>
    </row>
    <row r="48" spans="1:2" ht="15">
      <c r="A48" s="128" t="s">
        <v>2862</v>
      </c>
      <c r="B48" s="3">
        <v>1</v>
      </c>
    </row>
    <row r="49" spans="1:2" ht="15">
      <c r="A49" s="128" t="s">
        <v>2846</v>
      </c>
      <c r="B49" s="3">
        <v>2</v>
      </c>
    </row>
    <row r="50" spans="1:2" ht="15">
      <c r="A50" s="128" t="s">
        <v>2857</v>
      </c>
      <c r="B50" s="3">
        <v>2</v>
      </c>
    </row>
    <row r="51" spans="1:2" ht="15">
      <c r="A51" s="128" t="s">
        <v>2858</v>
      </c>
      <c r="B51" s="3">
        <v>1</v>
      </c>
    </row>
    <row r="52" spans="1:2" ht="15">
      <c r="A52" s="128" t="s">
        <v>2848</v>
      </c>
      <c r="B52" s="3">
        <v>1</v>
      </c>
    </row>
    <row r="53" spans="1:2" ht="15">
      <c r="A53" s="128" t="s">
        <v>2849</v>
      </c>
      <c r="B53" s="3">
        <v>2</v>
      </c>
    </row>
    <row r="54" spans="1:2" ht="15">
      <c r="A54" s="128" t="s">
        <v>2863</v>
      </c>
      <c r="B54" s="3">
        <v>1</v>
      </c>
    </row>
    <row r="55" spans="1:2" ht="15">
      <c r="A55" s="128" t="s">
        <v>2852</v>
      </c>
      <c r="B55" s="3">
        <v>1</v>
      </c>
    </row>
    <row r="56" spans="1:2" ht="15">
      <c r="A56" s="128" t="s">
        <v>2864</v>
      </c>
      <c r="B56" s="3">
        <v>1</v>
      </c>
    </row>
    <row r="57" spans="1:2" ht="15">
      <c r="A57" s="128" t="s">
        <v>2865</v>
      </c>
      <c r="B57" s="3">
        <v>3</v>
      </c>
    </row>
    <row r="58" spans="1:2" ht="15">
      <c r="A58" s="127" t="s">
        <v>2866</v>
      </c>
      <c r="B58" s="3"/>
    </row>
    <row r="59" spans="1:2" ht="15">
      <c r="A59" s="128" t="s">
        <v>2867</v>
      </c>
      <c r="B59" s="3">
        <v>1</v>
      </c>
    </row>
    <row r="60" spans="1:2" ht="15">
      <c r="A60" s="128" t="s">
        <v>2846</v>
      </c>
      <c r="B60" s="3">
        <v>2</v>
      </c>
    </row>
    <row r="61" spans="1:2" ht="15">
      <c r="A61" s="128" t="s">
        <v>2858</v>
      </c>
      <c r="B61" s="3">
        <v>1</v>
      </c>
    </row>
    <row r="62" spans="1:2" ht="15">
      <c r="A62" s="128" t="s">
        <v>2868</v>
      </c>
      <c r="B62" s="3">
        <v>1</v>
      </c>
    </row>
    <row r="63" spans="1:2" ht="15">
      <c r="A63" s="128" t="s">
        <v>2849</v>
      </c>
      <c r="B63" s="3">
        <v>1</v>
      </c>
    </row>
    <row r="64" spans="1:2" ht="15">
      <c r="A64" s="128" t="s">
        <v>2852</v>
      </c>
      <c r="B64" s="3">
        <v>1</v>
      </c>
    </row>
    <row r="65" spans="1:2" ht="15">
      <c r="A65" s="128" t="s">
        <v>2865</v>
      </c>
      <c r="B65" s="3">
        <v>2</v>
      </c>
    </row>
    <row r="66" spans="1:2" ht="15">
      <c r="A66" s="128" t="s">
        <v>2869</v>
      </c>
      <c r="B66" s="3">
        <v>1</v>
      </c>
    </row>
    <row r="67" spans="1:2" ht="15">
      <c r="A67" s="128" t="s">
        <v>2870</v>
      </c>
      <c r="B67" s="3">
        <v>2</v>
      </c>
    </row>
    <row r="68" spans="1:2" ht="15">
      <c r="A68" s="127" t="s">
        <v>2871</v>
      </c>
      <c r="B68" s="3"/>
    </row>
    <row r="69" spans="1:2" ht="15">
      <c r="A69" s="128" t="s">
        <v>2859</v>
      </c>
      <c r="B69" s="3">
        <v>1</v>
      </c>
    </row>
    <row r="70" spans="1:2" ht="15">
      <c r="A70" s="128" t="s">
        <v>2863</v>
      </c>
      <c r="B70" s="3">
        <v>1</v>
      </c>
    </row>
    <row r="71" spans="1:2" ht="15">
      <c r="A71" s="128" t="s">
        <v>2870</v>
      </c>
      <c r="B71" s="3">
        <v>2</v>
      </c>
    </row>
    <row r="72" spans="1:2" ht="15">
      <c r="A72" s="127" t="s">
        <v>2872</v>
      </c>
      <c r="B72" s="3"/>
    </row>
    <row r="73" spans="1:2" ht="15">
      <c r="A73" s="128" t="s">
        <v>2873</v>
      </c>
      <c r="B73" s="3">
        <v>1</v>
      </c>
    </row>
    <row r="74" spans="1:2" ht="15">
      <c r="A74" s="128" t="s">
        <v>2857</v>
      </c>
      <c r="B74" s="3">
        <v>1</v>
      </c>
    </row>
    <row r="75" spans="1:2" ht="15">
      <c r="A75" s="128" t="s">
        <v>2858</v>
      </c>
      <c r="B75" s="3">
        <v>1</v>
      </c>
    </row>
    <row r="76" spans="1:2" ht="15">
      <c r="A76" s="128" t="s">
        <v>2859</v>
      </c>
      <c r="B76" s="3">
        <v>1</v>
      </c>
    </row>
    <row r="77" spans="1:2" ht="15">
      <c r="A77" s="128" t="s">
        <v>2863</v>
      </c>
      <c r="B77" s="3">
        <v>1</v>
      </c>
    </row>
    <row r="78" spans="1:2" ht="15">
      <c r="A78" s="128" t="s">
        <v>2852</v>
      </c>
      <c r="B78" s="3">
        <v>1</v>
      </c>
    </row>
    <row r="79" spans="1:2" ht="15">
      <c r="A79" s="128" t="s">
        <v>2865</v>
      </c>
      <c r="B79" s="3">
        <v>1</v>
      </c>
    </row>
    <row r="80" spans="1:2" ht="15">
      <c r="A80" s="128" t="s">
        <v>2869</v>
      </c>
      <c r="B80" s="3">
        <v>1</v>
      </c>
    </row>
    <row r="81" spans="1:2" ht="15">
      <c r="A81" s="127" t="s">
        <v>2874</v>
      </c>
      <c r="B81" s="3"/>
    </row>
    <row r="82" spans="1:2" ht="15">
      <c r="A82" s="128" t="s">
        <v>2854</v>
      </c>
      <c r="B82" s="3">
        <v>1</v>
      </c>
    </row>
    <row r="83" spans="1:2" ht="15">
      <c r="A83" s="128" t="s">
        <v>2875</v>
      </c>
      <c r="B83" s="3">
        <v>1</v>
      </c>
    </row>
    <row r="84" spans="1:2" ht="15">
      <c r="A84" s="128" t="s">
        <v>2846</v>
      </c>
      <c r="B84" s="3">
        <v>1</v>
      </c>
    </row>
    <row r="85" spans="1:2" ht="15">
      <c r="A85" s="128" t="s">
        <v>2857</v>
      </c>
      <c r="B85" s="3">
        <v>1</v>
      </c>
    </row>
    <row r="86" spans="1:2" ht="15">
      <c r="A86" s="128" t="s">
        <v>2858</v>
      </c>
      <c r="B86" s="3">
        <v>1</v>
      </c>
    </row>
    <row r="87" spans="1:2" ht="15">
      <c r="A87" s="128" t="s">
        <v>2859</v>
      </c>
      <c r="B87" s="3">
        <v>2</v>
      </c>
    </row>
    <row r="88" spans="1:2" ht="15">
      <c r="A88" s="128" t="s">
        <v>2849</v>
      </c>
      <c r="B88" s="3">
        <v>1</v>
      </c>
    </row>
    <row r="89" spans="1:2" ht="15">
      <c r="A89" s="128" t="s">
        <v>2852</v>
      </c>
      <c r="B89" s="3">
        <v>3</v>
      </c>
    </row>
    <row r="90" spans="1:2" ht="15">
      <c r="A90" s="128" t="s">
        <v>2869</v>
      </c>
      <c r="B90" s="3">
        <v>1</v>
      </c>
    </row>
    <row r="91" spans="1:2" ht="15">
      <c r="A91" s="128" t="s">
        <v>2870</v>
      </c>
      <c r="B91" s="3">
        <v>1</v>
      </c>
    </row>
    <row r="92" spans="1:2" ht="15">
      <c r="A92" s="128" t="s">
        <v>2876</v>
      </c>
      <c r="B92" s="3">
        <v>1</v>
      </c>
    </row>
    <row r="93" spans="1:2" ht="15">
      <c r="A93" s="127" t="s">
        <v>2877</v>
      </c>
      <c r="B93" s="3"/>
    </row>
    <row r="94" spans="1:2" ht="15">
      <c r="A94" s="128" t="s">
        <v>2854</v>
      </c>
      <c r="B94" s="3">
        <v>1</v>
      </c>
    </row>
    <row r="95" spans="1:2" ht="15">
      <c r="A95" s="128" t="s">
        <v>2855</v>
      </c>
      <c r="B95" s="3">
        <v>1</v>
      </c>
    </row>
    <row r="96" spans="1:2" ht="15">
      <c r="A96" s="128" t="s">
        <v>2846</v>
      </c>
      <c r="B96" s="3">
        <v>1</v>
      </c>
    </row>
    <row r="97" spans="1:2" ht="15">
      <c r="A97" s="128" t="s">
        <v>2873</v>
      </c>
      <c r="B97" s="3">
        <v>1</v>
      </c>
    </row>
    <row r="98" spans="1:2" ht="15">
      <c r="A98" s="128" t="s">
        <v>2858</v>
      </c>
      <c r="B98" s="3">
        <v>1</v>
      </c>
    </row>
    <row r="99" spans="1:2" ht="15">
      <c r="A99" s="128" t="s">
        <v>2868</v>
      </c>
      <c r="B99" s="3">
        <v>1</v>
      </c>
    </row>
    <row r="100" spans="1:2" ht="15">
      <c r="A100" s="128" t="s">
        <v>2878</v>
      </c>
      <c r="B100" s="3">
        <v>1</v>
      </c>
    </row>
    <row r="101" spans="1:2" ht="15">
      <c r="A101" s="128" t="s">
        <v>2852</v>
      </c>
      <c r="B101" s="3">
        <v>6</v>
      </c>
    </row>
    <row r="102" spans="1:2" ht="15">
      <c r="A102" s="128" t="s">
        <v>2864</v>
      </c>
      <c r="B102" s="3">
        <v>1</v>
      </c>
    </row>
    <row r="103" spans="1:2" ht="15">
      <c r="A103" s="128" t="s">
        <v>2865</v>
      </c>
      <c r="B103" s="3">
        <v>1</v>
      </c>
    </row>
    <row r="104" spans="1:2" ht="15">
      <c r="A104" s="128" t="s">
        <v>2869</v>
      </c>
      <c r="B104" s="3">
        <v>1</v>
      </c>
    </row>
    <row r="105" spans="1:2" ht="15">
      <c r="A105" s="128" t="s">
        <v>2860</v>
      </c>
      <c r="B105" s="3">
        <v>2</v>
      </c>
    </row>
    <row r="106" spans="1:2" ht="15">
      <c r="A106" s="127" t="s">
        <v>2879</v>
      </c>
      <c r="B106" s="3"/>
    </row>
    <row r="107" spans="1:2" ht="15">
      <c r="A107" s="128" t="s">
        <v>2867</v>
      </c>
      <c r="B107" s="3">
        <v>1</v>
      </c>
    </row>
    <row r="108" spans="1:2" ht="15">
      <c r="A108" s="128" t="s">
        <v>2846</v>
      </c>
      <c r="B108" s="3">
        <v>3</v>
      </c>
    </row>
    <row r="109" spans="1:2" ht="15">
      <c r="A109" s="128" t="s">
        <v>2873</v>
      </c>
      <c r="B109" s="3">
        <v>2</v>
      </c>
    </row>
    <row r="110" spans="1:2" ht="15">
      <c r="A110" s="128" t="s">
        <v>2856</v>
      </c>
      <c r="B110" s="3">
        <v>1</v>
      </c>
    </row>
    <row r="111" spans="1:2" ht="15">
      <c r="A111" s="128" t="s">
        <v>2857</v>
      </c>
      <c r="B111" s="3">
        <v>1</v>
      </c>
    </row>
    <row r="112" spans="1:2" ht="15">
      <c r="A112" s="128" t="s">
        <v>2858</v>
      </c>
      <c r="B112" s="3">
        <v>3</v>
      </c>
    </row>
    <row r="113" spans="1:2" ht="15">
      <c r="A113" s="128" t="s">
        <v>2859</v>
      </c>
      <c r="B113" s="3">
        <v>1</v>
      </c>
    </row>
    <row r="114" spans="1:2" ht="15">
      <c r="A114" s="128" t="s">
        <v>2849</v>
      </c>
      <c r="B114" s="3">
        <v>1</v>
      </c>
    </row>
    <row r="115" spans="1:2" ht="15">
      <c r="A115" s="128" t="s">
        <v>2878</v>
      </c>
      <c r="B115" s="3">
        <v>1</v>
      </c>
    </row>
    <row r="116" spans="1:2" ht="15">
      <c r="A116" s="128" t="s">
        <v>2852</v>
      </c>
      <c r="B116" s="3">
        <v>2</v>
      </c>
    </row>
    <row r="117" spans="1:2" ht="15">
      <c r="A117" s="128" t="s">
        <v>2864</v>
      </c>
      <c r="B117" s="3">
        <v>1</v>
      </c>
    </row>
    <row r="118" spans="1:2" ht="15">
      <c r="A118" s="128" t="s">
        <v>2865</v>
      </c>
      <c r="B118" s="3">
        <v>4</v>
      </c>
    </row>
    <row r="119" spans="1:2" ht="15">
      <c r="A119" s="128" t="s">
        <v>2860</v>
      </c>
      <c r="B119" s="3">
        <v>3</v>
      </c>
    </row>
    <row r="120" spans="1:2" ht="15">
      <c r="A120" s="127" t="s">
        <v>2880</v>
      </c>
      <c r="B120" s="3"/>
    </row>
    <row r="121" spans="1:2" ht="15">
      <c r="A121" s="128" t="s">
        <v>2854</v>
      </c>
      <c r="B121" s="3">
        <v>1</v>
      </c>
    </row>
    <row r="122" spans="1:2" ht="15">
      <c r="A122" s="128" t="s">
        <v>2846</v>
      </c>
      <c r="B122" s="3">
        <v>1</v>
      </c>
    </row>
    <row r="123" spans="1:2" ht="15">
      <c r="A123" s="128" t="s">
        <v>2873</v>
      </c>
      <c r="B123" s="3">
        <v>1</v>
      </c>
    </row>
    <row r="124" spans="1:2" ht="15">
      <c r="A124" s="128" t="s">
        <v>2857</v>
      </c>
      <c r="B124" s="3">
        <v>1</v>
      </c>
    </row>
    <row r="125" spans="1:2" ht="15">
      <c r="A125" s="128" t="s">
        <v>2868</v>
      </c>
      <c r="B125" s="3">
        <v>1</v>
      </c>
    </row>
    <row r="126" spans="1:2" ht="15">
      <c r="A126" s="128" t="s">
        <v>2863</v>
      </c>
      <c r="B126" s="3">
        <v>1</v>
      </c>
    </row>
    <row r="127" spans="1:2" ht="15">
      <c r="A127" s="128" t="s">
        <v>2852</v>
      </c>
      <c r="B127" s="3">
        <v>3</v>
      </c>
    </row>
    <row r="128" spans="1:2" ht="15">
      <c r="A128" s="128" t="s">
        <v>2864</v>
      </c>
      <c r="B128" s="3">
        <v>1</v>
      </c>
    </row>
    <row r="129" spans="1:2" ht="15">
      <c r="A129" s="127" t="s">
        <v>2881</v>
      </c>
      <c r="B129" s="3"/>
    </row>
    <row r="130" spans="1:2" ht="15">
      <c r="A130" s="128" t="s">
        <v>2882</v>
      </c>
      <c r="B130" s="3">
        <v>1</v>
      </c>
    </row>
    <row r="131" spans="1:2" ht="15">
      <c r="A131" s="128" t="s">
        <v>2846</v>
      </c>
      <c r="B131" s="3">
        <v>1</v>
      </c>
    </row>
    <row r="132" spans="1:2" ht="15">
      <c r="A132" s="128" t="s">
        <v>2873</v>
      </c>
      <c r="B132" s="3">
        <v>1</v>
      </c>
    </row>
    <row r="133" spans="1:2" ht="15">
      <c r="A133" s="128" t="s">
        <v>2868</v>
      </c>
      <c r="B133" s="3">
        <v>1</v>
      </c>
    </row>
    <row r="134" spans="1:2" ht="15">
      <c r="A134" s="128" t="s">
        <v>2878</v>
      </c>
      <c r="B134" s="3">
        <v>1</v>
      </c>
    </row>
    <row r="135" spans="1:2" ht="15">
      <c r="A135" s="128" t="s">
        <v>2852</v>
      </c>
      <c r="B135" s="3">
        <v>1</v>
      </c>
    </row>
    <row r="136" spans="1:2" ht="15">
      <c r="A136" s="128" t="s">
        <v>2864</v>
      </c>
      <c r="B136" s="3">
        <v>8</v>
      </c>
    </row>
    <row r="137" spans="1:2" ht="15">
      <c r="A137" s="128" t="s">
        <v>2870</v>
      </c>
      <c r="B137" s="3">
        <v>1</v>
      </c>
    </row>
    <row r="138" spans="1:2" ht="15">
      <c r="A138" s="128" t="s">
        <v>2860</v>
      </c>
      <c r="B138" s="3">
        <v>1</v>
      </c>
    </row>
    <row r="139" spans="1:2" ht="15">
      <c r="A139" s="127" t="s">
        <v>2883</v>
      </c>
      <c r="B139" s="3"/>
    </row>
    <row r="140" spans="1:2" ht="15">
      <c r="A140" s="128" t="s">
        <v>2854</v>
      </c>
      <c r="B140" s="3">
        <v>1</v>
      </c>
    </row>
    <row r="141" spans="1:2" ht="15">
      <c r="A141" s="128" t="s">
        <v>2873</v>
      </c>
      <c r="B141" s="3">
        <v>1</v>
      </c>
    </row>
    <row r="142" spans="1:2" ht="15">
      <c r="A142" s="128" t="s">
        <v>2856</v>
      </c>
      <c r="B142" s="3">
        <v>7</v>
      </c>
    </row>
    <row r="143" spans="1:2" ht="15">
      <c r="A143" s="128" t="s">
        <v>2857</v>
      </c>
      <c r="B143" s="3">
        <v>5</v>
      </c>
    </row>
    <row r="144" spans="1:2" ht="15">
      <c r="A144" s="128" t="s">
        <v>2858</v>
      </c>
      <c r="B144" s="3">
        <v>5</v>
      </c>
    </row>
    <row r="145" spans="1:2" ht="15">
      <c r="A145" s="128" t="s">
        <v>2868</v>
      </c>
      <c r="B145" s="3">
        <v>1</v>
      </c>
    </row>
    <row r="146" spans="1:2" ht="15">
      <c r="A146" s="128" t="s">
        <v>2859</v>
      </c>
      <c r="B146" s="3">
        <v>3</v>
      </c>
    </row>
    <row r="147" spans="1:2" ht="15">
      <c r="A147" s="128" t="s">
        <v>2848</v>
      </c>
      <c r="B147" s="3">
        <v>2</v>
      </c>
    </row>
    <row r="148" spans="1:2" ht="15">
      <c r="A148" s="128" t="s">
        <v>2849</v>
      </c>
      <c r="B148" s="3">
        <v>3</v>
      </c>
    </row>
    <row r="149" spans="1:2" ht="15">
      <c r="A149" s="128" t="s">
        <v>2863</v>
      </c>
      <c r="B149" s="3">
        <v>1</v>
      </c>
    </row>
    <row r="150" spans="1:2" ht="15">
      <c r="A150" s="128" t="s">
        <v>2852</v>
      </c>
      <c r="B150" s="3">
        <v>2</v>
      </c>
    </row>
    <row r="151" spans="1:2" ht="15">
      <c r="A151" s="128" t="s">
        <v>2865</v>
      </c>
      <c r="B151" s="3">
        <v>1</v>
      </c>
    </row>
    <row r="152" spans="1:2" ht="15">
      <c r="A152" s="128" t="s">
        <v>2860</v>
      </c>
      <c r="B152" s="3">
        <v>1</v>
      </c>
    </row>
    <row r="153" spans="1:2" ht="15">
      <c r="A153" s="127" t="s">
        <v>2884</v>
      </c>
      <c r="B153" s="3"/>
    </row>
    <row r="154" spans="1:2" ht="15">
      <c r="A154" s="128" t="s">
        <v>2882</v>
      </c>
      <c r="B154" s="3">
        <v>1</v>
      </c>
    </row>
    <row r="155" spans="1:2" ht="15">
      <c r="A155" s="128" t="s">
        <v>2846</v>
      </c>
      <c r="B155" s="3">
        <v>1</v>
      </c>
    </row>
    <row r="156" spans="1:2" ht="15">
      <c r="A156" s="128" t="s">
        <v>2868</v>
      </c>
      <c r="B156" s="3">
        <v>2</v>
      </c>
    </row>
    <row r="157" spans="1:2" ht="15">
      <c r="A157" s="128" t="s">
        <v>2863</v>
      </c>
      <c r="B157" s="3">
        <v>1</v>
      </c>
    </row>
    <row r="158" spans="1:2" ht="15">
      <c r="A158" s="128" t="s">
        <v>2864</v>
      </c>
      <c r="B158" s="3">
        <v>1</v>
      </c>
    </row>
    <row r="159" spans="1:2" ht="15">
      <c r="A159" s="128" t="s">
        <v>2869</v>
      </c>
      <c r="B159" s="3">
        <v>1</v>
      </c>
    </row>
    <row r="160" spans="1:2" ht="15">
      <c r="A160" s="128" t="s">
        <v>2870</v>
      </c>
      <c r="B160" s="3">
        <v>1</v>
      </c>
    </row>
    <row r="161" spans="1:2" ht="15">
      <c r="A161" s="127" t="s">
        <v>2885</v>
      </c>
      <c r="B161" s="3"/>
    </row>
    <row r="162" spans="1:2" ht="15">
      <c r="A162" s="128" t="s">
        <v>2862</v>
      </c>
      <c r="B162" s="3">
        <v>1</v>
      </c>
    </row>
    <row r="163" spans="1:2" ht="15">
      <c r="A163" s="128" t="s">
        <v>2846</v>
      </c>
      <c r="B163" s="3">
        <v>1</v>
      </c>
    </row>
    <row r="164" spans="1:2" ht="15">
      <c r="A164" s="128" t="s">
        <v>2873</v>
      </c>
      <c r="B164" s="3">
        <v>2</v>
      </c>
    </row>
    <row r="165" spans="1:2" ht="15">
      <c r="A165" s="128" t="s">
        <v>2859</v>
      </c>
      <c r="B165" s="3">
        <v>1</v>
      </c>
    </row>
    <row r="166" spans="1:2" ht="15">
      <c r="A166" s="128" t="s">
        <v>2852</v>
      </c>
      <c r="B166" s="3">
        <v>1</v>
      </c>
    </row>
    <row r="167" spans="1:2" ht="15">
      <c r="A167" s="127" t="s">
        <v>2886</v>
      </c>
      <c r="B167" s="3"/>
    </row>
    <row r="168" spans="1:2" ht="15">
      <c r="A168" s="128" t="s">
        <v>2846</v>
      </c>
      <c r="B168" s="3">
        <v>1</v>
      </c>
    </row>
    <row r="169" spans="1:2" ht="15">
      <c r="A169" s="128" t="s">
        <v>2856</v>
      </c>
      <c r="B169" s="3">
        <v>3</v>
      </c>
    </row>
    <row r="170" spans="1:2" ht="15">
      <c r="A170" s="128" t="s">
        <v>2859</v>
      </c>
      <c r="B170" s="3">
        <v>1</v>
      </c>
    </row>
    <row r="171" spans="1:2" ht="15">
      <c r="A171" s="128" t="s">
        <v>2878</v>
      </c>
      <c r="B171" s="3">
        <v>1</v>
      </c>
    </row>
    <row r="172" spans="1:2" ht="15">
      <c r="A172" s="128" t="s">
        <v>2863</v>
      </c>
      <c r="B172" s="3">
        <v>3</v>
      </c>
    </row>
    <row r="173" spans="1:2" ht="15">
      <c r="A173" s="128" t="s">
        <v>2852</v>
      </c>
      <c r="B173" s="3">
        <v>1</v>
      </c>
    </row>
    <row r="174" spans="1:2" ht="15">
      <c r="A174" s="128" t="s">
        <v>2864</v>
      </c>
      <c r="B174" s="3">
        <v>1</v>
      </c>
    </row>
    <row r="175" spans="1:2" ht="15">
      <c r="A175" s="128" t="s">
        <v>2865</v>
      </c>
      <c r="B175" s="3">
        <v>1</v>
      </c>
    </row>
    <row r="176" spans="1:2" ht="15">
      <c r="A176" s="125" t="s">
        <v>2843</v>
      </c>
      <c r="B176" s="3">
        <v>201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1234</v>
      </c>
      <c r="AE2" s="13" t="s">
        <v>1235</v>
      </c>
      <c r="AF2" s="13" t="s">
        <v>1236</v>
      </c>
      <c r="AG2" s="13" t="s">
        <v>1237</v>
      </c>
      <c r="AH2" s="13" t="s">
        <v>1238</v>
      </c>
      <c r="AI2" s="13" t="s">
        <v>1239</v>
      </c>
      <c r="AJ2" s="13" t="s">
        <v>1240</v>
      </c>
      <c r="AK2" s="13" t="s">
        <v>1241</v>
      </c>
      <c r="AL2" s="13" t="s">
        <v>1242</v>
      </c>
      <c r="AM2" s="13" t="s">
        <v>1243</v>
      </c>
      <c r="AN2" s="13" t="s">
        <v>1244</v>
      </c>
      <c r="AO2" s="13" t="s">
        <v>1245</v>
      </c>
      <c r="AP2" s="13" t="s">
        <v>1246</v>
      </c>
      <c r="AQ2" s="13" t="s">
        <v>1247</v>
      </c>
      <c r="AR2" s="13" t="s">
        <v>1248</v>
      </c>
      <c r="AS2" s="13" t="s">
        <v>192</v>
      </c>
      <c r="AT2" s="13" t="s">
        <v>1249</v>
      </c>
      <c r="AU2" s="13" t="s">
        <v>1250</v>
      </c>
      <c r="AV2" s="13" t="s">
        <v>1251</v>
      </c>
      <c r="AW2" s="13" t="s">
        <v>1252</v>
      </c>
      <c r="AX2" s="13" t="s">
        <v>1253</v>
      </c>
      <c r="AY2" s="13" t="s">
        <v>1254</v>
      </c>
      <c r="AZ2" s="13" t="s">
        <v>1910</v>
      </c>
      <c r="BA2" s="119" t="s">
        <v>2268</v>
      </c>
      <c r="BB2" s="119" t="s">
        <v>2279</v>
      </c>
      <c r="BC2" s="119" t="s">
        <v>2282</v>
      </c>
      <c r="BD2" s="119" t="s">
        <v>2288</v>
      </c>
      <c r="BE2" s="119" t="s">
        <v>2290</v>
      </c>
      <c r="BF2" s="119" t="s">
        <v>2304</v>
      </c>
      <c r="BG2" s="119" t="s">
        <v>2321</v>
      </c>
      <c r="BH2" s="119" t="s">
        <v>2373</v>
      </c>
      <c r="BI2" s="119" t="s">
        <v>2396</v>
      </c>
      <c r="BJ2" s="119" t="s">
        <v>2448</v>
      </c>
      <c r="BK2" s="119" t="s">
        <v>2828</v>
      </c>
      <c r="BL2" s="119" t="s">
        <v>2829</v>
      </c>
      <c r="BM2" s="119" t="s">
        <v>2830</v>
      </c>
      <c r="BN2" s="119" t="s">
        <v>2831</v>
      </c>
      <c r="BO2" s="119" t="s">
        <v>2832</v>
      </c>
      <c r="BP2" s="119" t="s">
        <v>2833</v>
      </c>
      <c r="BQ2" s="119" t="s">
        <v>2834</v>
      </c>
      <c r="BR2" s="119" t="s">
        <v>2835</v>
      </c>
      <c r="BS2" s="119" t="s">
        <v>2837</v>
      </c>
      <c r="BT2" s="3"/>
      <c r="BU2" s="3"/>
    </row>
    <row r="3" spans="1:73" ht="15" customHeight="1">
      <c r="A3" s="64" t="s">
        <v>212</v>
      </c>
      <c r="B3" s="65"/>
      <c r="C3" s="65" t="s">
        <v>64</v>
      </c>
      <c r="D3" s="66">
        <v>162.04642453520066</v>
      </c>
      <c r="E3" s="68"/>
      <c r="F3" s="100" t="s">
        <v>1628</v>
      </c>
      <c r="G3" s="65"/>
      <c r="H3" s="69" t="s">
        <v>212</v>
      </c>
      <c r="I3" s="70"/>
      <c r="J3" s="70"/>
      <c r="K3" s="69" t="s">
        <v>1755</v>
      </c>
      <c r="L3" s="73">
        <v>996.0616113744076</v>
      </c>
      <c r="M3" s="74">
        <v>3868.72802734375</v>
      </c>
      <c r="N3" s="74">
        <v>2433.900390625</v>
      </c>
      <c r="O3" s="75"/>
      <c r="P3" s="76"/>
      <c r="Q3" s="76"/>
      <c r="R3" s="48"/>
      <c r="S3" s="48">
        <v>0</v>
      </c>
      <c r="T3" s="48">
        <v>7</v>
      </c>
      <c r="U3" s="49">
        <v>42</v>
      </c>
      <c r="V3" s="49">
        <v>0.142857</v>
      </c>
      <c r="W3" s="49">
        <v>0</v>
      </c>
      <c r="X3" s="49">
        <v>3.756734</v>
      </c>
      <c r="Y3" s="49">
        <v>0</v>
      </c>
      <c r="Z3" s="49">
        <v>0</v>
      </c>
      <c r="AA3" s="71">
        <v>3</v>
      </c>
      <c r="AB3" s="71"/>
      <c r="AC3" s="72"/>
      <c r="AD3" s="78" t="s">
        <v>1255</v>
      </c>
      <c r="AE3" s="78">
        <v>100</v>
      </c>
      <c r="AF3" s="78">
        <v>16</v>
      </c>
      <c r="AG3" s="78">
        <v>32</v>
      </c>
      <c r="AH3" s="78">
        <v>183</v>
      </c>
      <c r="AI3" s="78"/>
      <c r="AJ3" s="78" t="s">
        <v>1342</v>
      </c>
      <c r="AK3" s="78" t="s">
        <v>1420</v>
      </c>
      <c r="AL3" s="78"/>
      <c r="AM3" s="78"/>
      <c r="AN3" s="80">
        <v>40027.87159722222</v>
      </c>
      <c r="AO3" s="78"/>
      <c r="AP3" s="78" t="b">
        <v>1</v>
      </c>
      <c r="AQ3" s="78" t="b">
        <v>0</v>
      </c>
      <c r="AR3" s="78" t="b">
        <v>1</v>
      </c>
      <c r="AS3" s="78" t="s">
        <v>1200</v>
      </c>
      <c r="AT3" s="78">
        <v>0</v>
      </c>
      <c r="AU3" s="83" t="s">
        <v>1618</v>
      </c>
      <c r="AV3" s="78" t="b">
        <v>0</v>
      </c>
      <c r="AW3" s="78" t="s">
        <v>1666</v>
      </c>
      <c r="AX3" s="83" t="s">
        <v>1667</v>
      </c>
      <c r="AY3" s="78" t="s">
        <v>66</v>
      </c>
      <c r="AZ3" s="78" t="str">
        <f>REPLACE(INDEX(GroupVertices[Group],MATCH(Vertices[[#This Row],[Vertex]],GroupVertices[Vertex],0)),1,1,"")</f>
        <v>4</v>
      </c>
      <c r="BA3" s="48"/>
      <c r="BB3" s="48"/>
      <c r="BC3" s="48"/>
      <c r="BD3" s="48"/>
      <c r="BE3" s="48" t="s">
        <v>627</v>
      </c>
      <c r="BF3" s="48" t="s">
        <v>627</v>
      </c>
      <c r="BG3" s="120" t="s">
        <v>2322</v>
      </c>
      <c r="BH3" s="120" t="s">
        <v>2322</v>
      </c>
      <c r="BI3" s="120" t="s">
        <v>2397</v>
      </c>
      <c r="BJ3" s="120" t="s">
        <v>2397</v>
      </c>
      <c r="BK3" s="120">
        <v>3</v>
      </c>
      <c r="BL3" s="123">
        <v>12.5</v>
      </c>
      <c r="BM3" s="120">
        <v>0</v>
      </c>
      <c r="BN3" s="123">
        <v>0</v>
      </c>
      <c r="BO3" s="120">
        <v>0</v>
      </c>
      <c r="BP3" s="123">
        <v>0</v>
      </c>
      <c r="BQ3" s="120">
        <v>21</v>
      </c>
      <c r="BR3" s="123">
        <v>87.5</v>
      </c>
      <c r="BS3" s="120">
        <v>24</v>
      </c>
      <c r="BT3" s="3"/>
      <c r="BU3" s="3"/>
    </row>
    <row r="4" spans="1:76" ht="15">
      <c r="A4" s="64" t="s">
        <v>270</v>
      </c>
      <c r="B4" s="65"/>
      <c r="C4" s="65" t="s">
        <v>64</v>
      </c>
      <c r="D4" s="66">
        <v>162.11451385349494</v>
      </c>
      <c r="E4" s="68"/>
      <c r="F4" s="100" t="s">
        <v>1629</v>
      </c>
      <c r="G4" s="65"/>
      <c r="H4" s="69" t="s">
        <v>270</v>
      </c>
      <c r="I4" s="70"/>
      <c r="J4" s="70"/>
      <c r="K4" s="69" t="s">
        <v>1756</v>
      </c>
      <c r="L4" s="73">
        <v>1</v>
      </c>
      <c r="M4" s="74">
        <v>4089.364501953125</v>
      </c>
      <c r="N4" s="74">
        <v>352.9058837890625</v>
      </c>
      <c r="O4" s="75"/>
      <c r="P4" s="76"/>
      <c r="Q4" s="76"/>
      <c r="R4" s="86"/>
      <c r="S4" s="48">
        <v>1</v>
      </c>
      <c r="T4" s="48">
        <v>0</v>
      </c>
      <c r="U4" s="49">
        <v>0</v>
      </c>
      <c r="V4" s="49">
        <v>0.076923</v>
      </c>
      <c r="W4" s="49">
        <v>0</v>
      </c>
      <c r="X4" s="49">
        <v>0.606174</v>
      </c>
      <c r="Y4" s="49">
        <v>0</v>
      </c>
      <c r="Z4" s="49">
        <v>0</v>
      </c>
      <c r="AA4" s="71">
        <v>4</v>
      </c>
      <c r="AB4" s="71"/>
      <c r="AC4" s="72"/>
      <c r="AD4" s="78" t="s">
        <v>1256</v>
      </c>
      <c r="AE4" s="78">
        <v>40</v>
      </c>
      <c r="AF4" s="78">
        <v>38</v>
      </c>
      <c r="AG4" s="78">
        <v>39</v>
      </c>
      <c r="AH4" s="78">
        <v>1</v>
      </c>
      <c r="AI4" s="78"/>
      <c r="AJ4" s="78"/>
      <c r="AK4" s="78" t="s">
        <v>1420</v>
      </c>
      <c r="AL4" s="78"/>
      <c r="AM4" s="78"/>
      <c r="AN4" s="80">
        <v>40067.85693287037</v>
      </c>
      <c r="AO4" s="78"/>
      <c r="AP4" s="78" t="b">
        <v>1</v>
      </c>
      <c r="AQ4" s="78" t="b">
        <v>0</v>
      </c>
      <c r="AR4" s="78" t="b">
        <v>0</v>
      </c>
      <c r="AS4" s="78" t="s">
        <v>1200</v>
      </c>
      <c r="AT4" s="78">
        <v>1</v>
      </c>
      <c r="AU4" s="83" t="s">
        <v>1618</v>
      </c>
      <c r="AV4" s="78" t="b">
        <v>0</v>
      </c>
      <c r="AW4" s="78" t="s">
        <v>1666</v>
      </c>
      <c r="AX4" s="83" t="s">
        <v>1668</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271</v>
      </c>
      <c r="B5" s="65"/>
      <c r="C5" s="65" t="s">
        <v>64</v>
      </c>
      <c r="D5" s="66">
        <v>164.6059639092635</v>
      </c>
      <c r="E5" s="68"/>
      <c r="F5" s="100" t="s">
        <v>1630</v>
      </c>
      <c r="G5" s="65"/>
      <c r="H5" s="69" t="s">
        <v>271</v>
      </c>
      <c r="I5" s="70"/>
      <c r="J5" s="70"/>
      <c r="K5" s="69" t="s">
        <v>1757</v>
      </c>
      <c r="L5" s="73">
        <v>1</v>
      </c>
      <c r="M5" s="74">
        <v>3297.230712890625</v>
      </c>
      <c r="N5" s="74">
        <v>4076.899169921875</v>
      </c>
      <c r="O5" s="75"/>
      <c r="P5" s="76"/>
      <c r="Q5" s="76"/>
      <c r="R5" s="86"/>
      <c r="S5" s="48">
        <v>1</v>
      </c>
      <c r="T5" s="48">
        <v>0</v>
      </c>
      <c r="U5" s="49">
        <v>0</v>
      </c>
      <c r="V5" s="49">
        <v>0.076923</v>
      </c>
      <c r="W5" s="49">
        <v>0</v>
      </c>
      <c r="X5" s="49">
        <v>0.606174</v>
      </c>
      <c r="Y5" s="49">
        <v>0</v>
      </c>
      <c r="Z5" s="49">
        <v>0</v>
      </c>
      <c r="AA5" s="71">
        <v>5</v>
      </c>
      <c r="AB5" s="71"/>
      <c r="AC5" s="72"/>
      <c r="AD5" s="78" t="s">
        <v>1257</v>
      </c>
      <c r="AE5" s="78">
        <v>495</v>
      </c>
      <c r="AF5" s="78">
        <v>843</v>
      </c>
      <c r="AG5" s="78">
        <v>2369</v>
      </c>
      <c r="AH5" s="78">
        <v>147</v>
      </c>
      <c r="AI5" s="78">
        <v>-10800</v>
      </c>
      <c r="AJ5" s="78" t="s">
        <v>1343</v>
      </c>
      <c r="AK5" s="78" t="s">
        <v>1421</v>
      </c>
      <c r="AL5" s="83" t="s">
        <v>1478</v>
      </c>
      <c r="AM5" s="78" t="s">
        <v>1543</v>
      </c>
      <c r="AN5" s="80">
        <v>39885.58582175926</v>
      </c>
      <c r="AO5" s="78"/>
      <c r="AP5" s="78" t="b">
        <v>1</v>
      </c>
      <c r="AQ5" s="78" t="b">
        <v>0</v>
      </c>
      <c r="AR5" s="78" t="b">
        <v>0</v>
      </c>
      <c r="AS5" s="78" t="s">
        <v>1200</v>
      </c>
      <c r="AT5" s="78">
        <v>38</v>
      </c>
      <c r="AU5" s="83" t="s">
        <v>1618</v>
      </c>
      <c r="AV5" s="78" t="b">
        <v>0</v>
      </c>
      <c r="AW5" s="78" t="s">
        <v>1666</v>
      </c>
      <c r="AX5" s="83" t="s">
        <v>1669</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272</v>
      </c>
      <c r="B6" s="65"/>
      <c r="C6" s="65" t="s">
        <v>64</v>
      </c>
      <c r="D6" s="66">
        <v>162.0649943492809</v>
      </c>
      <c r="E6" s="68"/>
      <c r="F6" s="100" t="s">
        <v>1631</v>
      </c>
      <c r="G6" s="65"/>
      <c r="H6" s="69" t="s">
        <v>272</v>
      </c>
      <c r="I6" s="70"/>
      <c r="J6" s="70"/>
      <c r="K6" s="69" t="s">
        <v>1758</v>
      </c>
      <c r="L6" s="73">
        <v>1</v>
      </c>
      <c r="M6" s="74">
        <v>4677.89453125</v>
      </c>
      <c r="N6" s="74">
        <v>1554.3116455078125</v>
      </c>
      <c r="O6" s="75"/>
      <c r="P6" s="76"/>
      <c r="Q6" s="76"/>
      <c r="R6" s="86"/>
      <c r="S6" s="48">
        <v>1</v>
      </c>
      <c r="T6" s="48">
        <v>0</v>
      </c>
      <c r="U6" s="49">
        <v>0</v>
      </c>
      <c r="V6" s="49">
        <v>0.076923</v>
      </c>
      <c r="W6" s="49">
        <v>0</v>
      </c>
      <c r="X6" s="49">
        <v>0.606174</v>
      </c>
      <c r="Y6" s="49">
        <v>0</v>
      </c>
      <c r="Z6" s="49">
        <v>0</v>
      </c>
      <c r="AA6" s="71">
        <v>6</v>
      </c>
      <c r="AB6" s="71"/>
      <c r="AC6" s="72"/>
      <c r="AD6" s="78" t="s">
        <v>1258</v>
      </c>
      <c r="AE6" s="78">
        <v>4</v>
      </c>
      <c r="AF6" s="78">
        <v>22</v>
      </c>
      <c r="AG6" s="78">
        <v>1</v>
      </c>
      <c r="AH6" s="78">
        <v>0</v>
      </c>
      <c r="AI6" s="78"/>
      <c r="AJ6" s="78"/>
      <c r="AK6" s="78"/>
      <c r="AL6" s="78"/>
      <c r="AM6" s="78"/>
      <c r="AN6" s="80">
        <v>41346.65127314815</v>
      </c>
      <c r="AO6" s="78"/>
      <c r="AP6" s="78" t="b">
        <v>1</v>
      </c>
      <c r="AQ6" s="78" t="b">
        <v>1</v>
      </c>
      <c r="AR6" s="78" t="b">
        <v>0</v>
      </c>
      <c r="AS6" s="78" t="s">
        <v>1200</v>
      </c>
      <c r="AT6" s="78">
        <v>0</v>
      </c>
      <c r="AU6" s="83" t="s">
        <v>1618</v>
      </c>
      <c r="AV6" s="78" t="b">
        <v>0</v>
      </c>
      <c r="AW6" s="78" t="s">
        <v>1666</v>
      </c>
      <c r="AX6" s="83" t="s">
        <v>1670</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273</v>
      </c>
      <c r="B7" s="65"/>
      <c r="C7" s="65" t="s">
        <v>64</v>
      </c>
      <c r="D7" s="66">
        <v>162.36830131259188</v>
      </c>
      <c r="E7" s="68"/>
      <c r="F7" s="100" t="s">
        <v>1632</v>
      </c>
      <c r="G7" s="65"/>
      <c r="H7" s="69" t="s">
        <v>273</v>
      </c>
      <c r="I7" s="70"/>
      <c r="J7" s="70"/>
      <c r="K7" s="69" t="s">
        <v>1759</v>
      </c>
      <c r="L7" s="73">
        <v>1</v>
      </c>
      <c r="M7" s="74">
        <v>3334.69091796875</v>
      </c>
      <c r="N7" s="74">
        <v>718.5316772460938</v>
      </c>
      <c r="O7" s="75"/>
      <c r="P7" s="76"/>
      <c r="Q7" s="76"/>
      <c r="R7" s="86"/>
      <c r="S7" s="48">
        <v>1</v>
      </c>
      <c r="T7" s="48">
        <v>0</v>
      </c>
      <c r="U7" s="49">
        <v>0</v>
      </c>
      <c r="V7" s="49">
        <v>0.076923</v>
      </c>
      <c r="W7" s="49">
        <v>0</v>
      </c>
      <c r="X7" s="49">
        <v>0.606174</v>
      </c>
      <c r="Y7" s="49">
        <v>0</v>
      </c>
      <c r="Z7" s="49">
        <v>0</v>
      </c>
      <c r="AA7" s="71">
        <v>7</v>
      </c>
      <c r="AB7" s="71"/>
      <c r="AC7" s="72"/>
      <c r="AD7" s="78" t="s">
        <v>1259</v>
      </c>
      <c r="AE7" s="78">
        <v>281</v>
      </c>
      <c r="AF7" s="78">
        <v>120</v>
      </c>
      <c r="AG7" s="78">
        <v>192</v>
      </c>
      <c r="AH7" s="78">
        <v>674</v>
      </c>
      <c r="AI7" s="78"/>
      <c r="AJ7" s="78" t="s">
        <v>1344</v>
      </c>
      <c r="AK7" s="78" t="s">
        <v>1420</v>
      </c>
      <c r="AL7" s="83" t="s">
        <v>1479</v>
      </c>
      <c r="AM7" s="78"/>
      <c r="AN7" s="80">
        <v>41589.81039351852</v>
      </c>
      <c r="AO7" s="83" t="s">
        <v>1546</v>
      </c>
      <c r="AP7" s="78" t="b">
        <v>1</v>
      </c>
      <c r="AQ7" s="78" t="b">
        <v>0</v>
      </c>
      <c r="AR7" s="78" t="b">
        <v>0</v>
      </c>
      <c r="AS7" s="78" t="s">
        <v>1200</v>
      </c>
      <c r="AT7" s="78">
        <v>1</v>
      </c>
      <c r="AU7" s="83" t="s">
        <v>1618</v>
      </c>
      <c r="AV7" s="78" t="b">
        <v>0</v>
      </c>
      <c r="AW7" s="78" t="s">
        <v>1666</v>
      </c>
      <c r="AX7" s="83" t="s">
        <v>1671</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274</v>
      </c>
      <c r="B8" s="65"/>
      <c r="C8" s="65" t="s">
        <v>64</v>
      </c>
      <c r="D8" s="66">
        <v>216.1433879200183</v>
      </c>
      <c r="E8" s="68"/>
      <c r="F8" s="100" t="s">
        <v>1633</v>
      </c>
      <c r="G8" s="65"/>
      <c r="H8" s="69" t="s">
        <v>274</v>
      </c>
      <c r="I8" s="70"/>
      <c r="J8" s="70"/>
      <c r="K8" s="69" t="s">
        <v>1760</v>
      </c>
      <c r="L8" s="73">
        <v>1</v>
      </c>
      <c r="M8" s="74">
        <v>4657.10595703125</v>
      </c>
      <c r="N8" s="74">
        <v>3418.06494140625</v>
      </c>
      <c r="O8" s="75"/>
      <c r="P8" s="76"/>
      <c r="Q8" s="76"/>
      <c r="R8" s="86"/>
      <c r="S8" s="48">
        <v>1</v>
      </c>
      <c r="T8" s="48">
        <v>0</v>
      </c>
      <c r="U8" s="49">
        <v>0</v>
      </c>
      <c r="V8" s="49">
        <v>0.076923</v>
      </c>
      <c r="W8" s="49">
        <v>0</v>
      </c>
      <c r="X8" s="49">
        <v>0.606174</v>
      </c>
      <c r="Y8" s="49">
        <v>0</v>
      </c>
      <c r="Z8" s="49">
        <v>0</v>
      </c>
      <c r="AA8" s="71">
        <v>8</v>
      </c>
      <c r="AB8" s="71"/>
      <c r="AC8" s="72"/>
      <c r="AD8" s="78" t="s">
        <v>1260</v>
      </c>
      <c r="AE8" s="78">
        <v>1221</v>
      </c>
      <c r="AF8" s="78">
        <v>17495</v>
      </c>
      <c r="AG8" s="78">
        <v>12822</v>
      </c>
      <c r="AH8" s="78">
        <v>8867</v>
      </c>
      <c r="AI8" s="78"/>
      <c r="AJ8" s="78" t="s">
        <v>1345</v>
      </c>
      <c r="AK8" s="78" t="s">
        <v>1420</v>
      </c>
      <c r="AL8" s="83" t="s">
        <v>1480</v>
      </c>
      <c r="AM8" s="78"/>
      <c r="AN8" s="80">
        <v>40597.99917824074</v>
      </c>
      <c r="AO8" s="83" t="s">
        <v>1547</v>
      </c>
      <c r="AP8" s="78" t="b">
        <v>0</v>
      </c>
      <c r="AQ8" s="78" t="b">
        <v>0</v>
      </c>
      <c r="AR8" s="78" t="b">
        <v>1</v>
      </c>
      <c r="AS8" s="78" t="s">
        <v>1200</v>
      </c>
      <c r="AT8" s="78">
        <v>369</v>
      </c>
      <c r="AU8" s="83" t="s">
        <v>1618</v>
      </c>
      <c r="AV8" s="78" t="b">
        <v>1</v>
      </c>
      <c r="AW8" s="78" t="s">
        <v>1666</v>
      </c>
      <c r="AX8" s="83" t="s">
        <v>1672</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275</v>
      </c>
      <c r="B9" s="65"/>
      <c r="C9" s="65" t="s">
        <v>64</v>
      </c>
      <c r="D9" s="66">
        <v>162.1764132337625</v>
      </c>
      <c r="E9" s="68"/>
      <c r="F9" s="100" t="s">
        <v>1634</v>
      </c>
      <c r="G9" s="65"/>
      <c r="H9" s="69" t="s">
        <v>275</v>
      </c>
      <c r="I9" s="70"/>
      <c r="J9" s="70"/>
      <c r="K9" s="69" t="s">
        <v>1761</v>
      </c>
      <c r="L9" s="73">
        <v>1</v>
      </c>
      <c r="M9" s="74">
        <v>4042.65234375</v>
      </c>
      <c r="N9" s="74">
        <v>4540.72216796875</v>
      </c>
      <c r="O9" s="75"/>
      <c r="P9" s="76"/>
      <c r="Q9" s="76"/>
      <c r="R9" s="86"/>
      <c r="S9" s="48">
        <v>1</v>
      </c>
      <c r="T9" s="48">
        <v>0</v>
      </c>
      <c r="U9" s="49">
        <v>0</v>
      </c>
      <c r="V9" s="49">
        <v>0.076923</v>
      </c>
      <c r="W9" s="49">
        <v>0</v>
      </c>
      <c r="X9" s="49">
        <v>0.606174</v>
      </c>
      <c r="Y9" s="49">
        <v>0</v>
      </c>
      <c r="Z9" s="49">
        <v>0</v>
      </c>
      <c r="AA9" s="71">
        <v>9</v>
      </c>
      <c r="AB9" s="71"/>
      <c r="AC9" s="72"/>
      <c r="AD9" s="78" t="s">
        <v>1261</v>
      </c>
      <c r="AE9" s="78">
        <v>90</v>
      </c>
      <c r="AF9" s="78">
        <v>58</v>
      </c>
      <c r="AG9" s="78">
        <v>205</v>
      </c>
      <c r="AH9" s="78">
        <v>65</v>
      </c>
      <c r="AI9" s="78"/>
      <c r="AJ9" s="78" t="s">
        <v>1346</v>
      </c>
      <c r="AK9" s="78" t="s">
        <v>1420</v>
      </c>
      <c r="AL9" s="83" t="s">
        <v>1481</v>
      </c>
      <c r="AM9" s="78"/>
      <c r="AN9" s="80">
        <v>42550.67212962963</v>
      </c>
      <c r="AO9" s="83" t="s">
        <v>1548</v>
      </c>
      <c r="AP9" s="78" t="b">
        <v>1</v>
      </c>
      <c r="AQ9" s="78" t="b">
        <v>0</v>
      </c>
      <c r="AR9" s="78" t="b">
        <v>0</v>
      </c>
      <c r="AS9" s="78" t="s">
        <v>1200</v>
      </c>
      <c r="AT9" s="78">
        <v>4</v>
      </c>
      <c r="AU9" s="78"/>
      <c r="AV9" s="78" t="b">
        <v>0</v>
      </c>
      <c r="AW9" s="78" t="s">
        <v>1666</v>
      </c>
      <c r="AX9" s="83" t="s">
        <v>1673</v>
      </c>
      <c r="AY9" s="78" t="s">
        <v>65</v>
      </c>
      <c r="AZ9" s="78"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276</v>
      </c>
      <c r="B10" s="65"/>
      <c r="C10" s="65" t="s">
        <v>64</v>
      </c>
      <c r="D10" s="66">
        <v>171.91009078083334</v>
      </c>
      <c r="E10" s="68"/>
      <c r="F10" s="100" t="s">
        <v>1635</v>
      </c>
      <c r="G10" s="65"/>
      <c r="H10" s="69" t="s">
        <v>276</v>
      </c>
      <c r="I10" s="70"/>
      <c r="J10" s="70"/>
      <c r="K10" s="69" t="s">
        <v>1762</v>
      </c>
      <c r="L10" s="73">
        <v>1</v>
      </c>
      <c r="M10" s="74">
        <v>2982.157958984375</v>
      </c>
      <c r="N10" s="74">
        <v>2375.86376953125</v>
      </c>
      <c r="O10" s="75"/>
      <c r="P10" s="76"/>
      <c r="Q10" s="76"/>
      <c r="R10" s="86"/>
      <c r="S10" s="48">
        <v>1</v>
      </c>
      <c r="T10" s="48">
        <v>0</v>
      </c>
      <c r="U10" s="49">
        <v>0</v>
      </c>
      <c r="V10" s="49">
        <v>0.076923</v>
      </c>
      <c r="W10" s="49">
        <v>0</v>
      </c>
      <c r="X10" s="49">
        <v>0.606174</v>
      </c>
      <c r="Y10" s="49">
        <v>0</v>
      </c>
      <c r="Z10" s="49">
        <v>0</v>
      </c>
      <c r="AA10" s="71">
        <v>10</v>
      </c>
      <c r="AB10" s="71"/>
      <c r="AC10" s="72"/>
      <c r="AD10" s="78" t="s">
        <v>1262</v>
      </c>
      <c r="AE10" s="78">
        <v>286</v>
      </c>
      <c r="AF10" s="78">
        <v>3203</v>
      </c>
      <c r="AG10" s="78">
        <v>7045</v>
      </c>
      <c r="AH10" s="78">
        <v>4696</v>
      </c>
      <c r="AI10" s="78"/>
      <c r="AJ10" s="78" t="s">
        <v>1347</v>
      </c>
      <c r="AK10" s="78" t="s">
        <v>1422</v>
      </c>
      <c r="AL10" s="83" t="s">
        <v>1482</v>
      </c>
      <c r="AM10" s="78"/>
      <c r="AN10" s="80">
        <v>40120.78523148148</v>
      </c>
      <c r="AO10" s="83" t="s">
        <v>1549</v>
      </c>
      <c r="AP10" s="78" t="b">
        <v>0</v>
      </c>
      <c r="AQ10" s="78" t="b">
        <v>0</v>
      </c>
      <c r="AR10" s="78" t="b">
        <v>1</v>
      </c>
      <c r="AS10" s="78" t="s">
        <v>1200</v>
      </c>
      <c r="AT10" s="78">
        <v>218</v>
      </c>
      <c r="AU10" s="83" t="s">
        <v>1619</v>
      </c>
      <c r="AV10" s="78" t="b">
        <v>0</v>
      </c>
      <c r="AW10" s="78" t="s">
        <v>1666</v>
      </c>
      <c r="AX10" s="83" t="s">
        <v>1674</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213</v>
      </c>
      <c r="B11" s="65"/>
      <c r="C11" s="65" t="s">
        <v>64</v>
      </c>
      <c r="D11" s="66">
        <v>175.94283540526365</v>
      </c>
      <c r="E11" s="68"/>
      <c r="F11" s="100" t="s">
        <v>746</v>
      </c>
      <c r="G11" s="65"/>
      <c r="H11" s="69" t="s">
        <v>213</v>
      </c>
      <c r="I11" s="70"/>
      <c r="J11" s="70"/>
      <c r="K11" s="69" t="s">
        <v>1763</v>
      </c>
      <c r="L11" s="73">
        <v>1</v>
      </c>
      <c r="M11" s="74">
        <v>8895.05078125</v>
      </c>
      <c r="N11" s="74">
        <v>9646.09375</v>
      </c>
      <c r="O11" s="75"/>
      <c r="P11" s="76"/>
      <c r="Q11" s="76"/>
      <c r="R11" s="86"/>
      <c r="S11" s="48">
        <v>0</v>
      </c>
      <c r="T11" s="48">
        <v>1</v>
      </c>
      <c r="U11" s="49">
        <v>0</v>
      </c>
      <c r="V11" s="49">
        <v>0.142857</v>
      </c>
      <c r="W11" s="49">
        <v>0</v>
      </c>
      <c r="X11" s="49">
        <v>0.560268</v>
      </c>
      <c r="Y11" s="49">
        <v>0</v>
      </c>
      <c r="Z11" s="49">
        <v>0</v>
      </c>
      <c r="AA11" s="71">
        <v>11</v>
      </c>
      <c r="AB11" s="71"/>
      <c r="AC11" s="72"/>
      <c r="AD11" s="78" t="s">
        <v>1263</v>
      </c>
      <c r="AE11" s="78">
        <v>431</v>
      </c>
      <c r="AF11" s="78">
        <v>4506</v>
      </c>
      <c r="AG11" s="78">
        <v>7347</v>
      </c>
      <c r="AH11" s="78">
        <v>865</v>
      </c>
      <c r="AI11" s="78"/>
      <c r="AJ11" s="78" t="s">
        <v>1348</v>
      </c>
      <c r="AK11" s="78" t="s">
        <v>1423</v>
      </c>
      <c r="AL11" s="83" t="s">
        <v>1483</v>
      </c>
      <c r="AM11" s="78"/>
      <c r="AN11" s="80">
        <v>40255.75680555555</v>
      </c>
      <c r="AO11" s="83" t="s">
        <v>1550</v>
      </c>
      <c r="AP11" s="78" t="b">
        <v>0</v>
      </c>
      <c r="AQ11" s="78" t="b">
        <v>0</v>
      </c>
      <c r="AR11" s="78" t="b">
        <v>1</v>
      </c>
      <c r="AS11" s="78" t="s">
        <v>1200</v>
      </c>
      <c r="AT11" s="78">
        <v>209</v>
      </c>
      <c r="AU11" s="83" t="s">
        <v>1620</v>
      </c>
      <c r="AV11" s="78" t="b">
        <v>0</v>
      </c>
      <c r="AW11" s="78" t="s">
        <v>1666</v>
      </c>
      <c r="AX11" s="83" t="s">
        <v>1675</v>
      </c>
      <c r="AY11" s="78" t="s">
        <v>66</v>
      </c>
      <c r="AZ11" s="78" t="str">
        <f>REPLACE(INDEX(GroupVertices[Group],MATCH(Vertices[[#This Row],[Vertex]],GroupVertices[Vertex],0)),1,1,"")</f>
        <v>7</v>
      </c>
      <c r="BA11" s="48"/>
      <c r="BB11" s="48"/>
      <c r="BC11" s="48"/>
      <c r="BD11" s="48"/>
      <c r="BE11" s="48"/>
      <c r="BF11" s="48"/>
      <c r="BG11" s="120" t="s">
        <v>2323</v>
      </c>
      <c r="BH11" s="120" t="s">
        <v>2323</v>
      </c>
      <c r="BI11" s="120" t="s">
        <v>2398</v>
      </c>
      <c r="BJ11" s="120" t="s">
        <v>2398</v>
      </c>
      <c r="BK11" s="120">
        <v>1</v>
      </c>
      <c r="BL11" s="123">
        <v>4.545454545454546</v>
      </c>
      <c r="BM11" s="120">
        <v>0</v>
      </c>
      <c r="BN11" s="123">
        <v>0</v>
      </c>
      <c r="BO11" s="120">
        <v>0</v>
      </c>
      <c r="BP11" s="123">
        <v>0</v>
      </c>
      <c r="BQ11" s="120">
        <v>21</v>
      </c>
      <c r="BR11" s="123">
        <v>95.45454545454545</v>
      </c>
      <c r="BS11" s="120">
        <v>22</v>
      </c>
      <c r="BT11" s="2"/>
      <c r="BU11" s="3"/>
      <c r="BV11" s="3"/>
      <c r="BW11" s="3"/>
      <c r="BX11" s="3"/>
    </row>
    <row r="12" spans="1:76" ht="15">
      <c r="A12" s="64" t="s">
        <v>223</v>
      </c>
      <c r="B12" s="65"/>
      <c r="C12" s="65" t="s">
        <v>64</v>
      </c>
      <c r="D12" s="66">
        <v>166.93338060732304</v>
      </c>
      <c r="E12" s="68"/>
      <c r="F12" s="100" t="s">
        <v>754</v>
      </c>
      <c r="G12" s="65"/>
      <c r="H12" s="69" t="s">
        <v>223</v>
      </c>
      <c r="I12" s="70"/>
      <c r="J12" s="70"/>
      <c r="K12" s="69" t="s">
        <v>1764</v>
      </c>
      <c r="L12" s="73">
        <v>237.91943127962085</v>
      </c>
      <c r="M12" s="74">
        <v>9091.11328125</v>
      </c>
      <c r="N12" s="74">
        <v>8022.8017578125</v>
      </c>
      <c r="O12" s="75"/>
      <c r="P12" s="76"/>
      <c r="Q12" s="76"/>
      <c r="R12" s="86"/>
      <c r="S12" s="48">
        <v>2</v>
      </c>
      <c r="T12" s="48">
        <v>2</v>
      </c>
      <c r="U12" s="49">
        <v>10</v>
      </c>
      <c r="V12" s="49">
        <v>0.25</v>
      </c>
      <c r="W12" s="49">
        <v>0</v>
      </c>
      <c r="X12" s="49">
        <v>1.930676</v>
      </c>
      <c r="Y12" s="49">
        <v>0.08333333333333333</v>
      </c>
      <c r="Z12" s="49">
        <v>0</v>
      </c>
      <c r="AA12" s="71">
        <v>12</v>
      </c>
      <c r="AB12" s="71"/>
      <c r="AC12" s="72"/>
      <c r="AD12" s="78" t="s">
        <v>1264</v>
      </c>
      <c r="AE12" s="78">
        <v>1596</v>
      </c>
      <c r="AF12" s="78">
        <v>1595</v>
      </c>
      <c r="AG12" s="78">
        <v>4538</v>
      </c>
      <c r="AH12" s="78">
        <v>1174</v>
      </c>
      <c r="AI12" s="78"/>
      <c r="AJ12" s="78" t="s">
        <v>1349</v>
      </c>
      <c r="AK12" s="78" t="s">
        <v>1424</v>
      </c>
      <c r="AL12" s="83" t="s">
        <v>1484</v>
      </c>
      <c r="AM12" s="78"/>
      <c r="AN12" s="80">
        <v>39969.65634259259</v>
      </c>
      <c r="AO12" s="83" t="s">
        <v>1551</v>
      </c>
      <c r="AP12" s="78" t="b">
        <v>0</v>
      </c>
      <c r="AQ12" s="78" t="b">
        <v>0</v>
      </c>
      <c r="AR12" s="78" t="b">
        <v>1</v>
      </c>
      <c r="AS12" s="78" t="s">
        <v>1200</v>
      </c>
      <c r="AT12" s="78">
        <v>201</v>
      </c>
      <c r="AU12" s="83" t="s">
        <v>1618</v>
      </c>
      <c r="AV12" s="78" t="b">
        <v>0</v>
      </c>
      <c r="AW12" s="78" t="s">
        <v>1666</v>
      </c>
      <c r="AX12" s="83" t="s">
        <v>1676</v>
      </c>
      <c r="AY12" s="78" t="s">
        <v>66</v>
      </c>
      <c r="AZ12" s="78" t="str">
        <f>REPLACE(INDEX(GroupVertices[Group],MATCH(Vertices[[#This Row],[Vertex]],GroupVertices[Vertex],0)),1,1,"")</f>
        <v>7</v>
      </c>
      <c r="BA12" s="48" t="s">
        <v>481</v>
      </c>
      <c r="BB12" s="48" t="s">
        <v>481</v>
      </c>
      <c r="BC12" s="48" t="s">
        <v>594</v>
      </c>
      <c r="BD12" s="48" t="s">
        <v>594</v>
      </c>
      <c r="BE12" s="48" t="s">
        <v>2034</v>
      </c>
      <c r="BF12" s="48" t="s">
        <v>2305</v>
      </c>
      <c r="BG12" s="120" t="s">
        <v>2324</v>
      </c>
      <c r="BH12" s="120" t="s">
        <v>2374</v>
      </c>
      <c r="BI12" s="120" t="s">
        <v>2399</v>
      </c>
      <c r="BJ12" s="120" t="s">
        <v>2449</v>
      </c>
      <c r="BK12" s="120">
        <v>1</v>
      </c>
      <c r="BL12" s="123">
        <v>2</v>
      </c>
      <c r="BM12" s="120">
        <v>0</v>
      </c>
      <c r="BN12" s="123">
        <v>0</v>
      </c>
      <c r="BO12" s="120">
        <v>0</v>
      </c>
      <c r="BP12" s="123">
        <v>0</v>
      </c>
      <c r="BQ12" s="120">
        <v>49</v>
      </c>
      <c r="BR12" s="123">
        <v>98</v>
      </c>
      <c r="BS12" s="120">
        <v>50</v>
      </c>
      <c r="BT12" s="2"/>
      <c r="BU12" s="3"/>
      <c r="BV12" s="3"/>
      <c r="BW12" s="3"/>
      <c r="BX12" s="3"/>
    </row>
    <row r="13" spans="1:76" ht="15">
      <c r="A13" s="64" t="s">
        <v>214</v>
      </c>
      <c r="B13" s="65"/>
      <c r="C13" s="65" t="s">
        <v>64</v>
      </c>
      <c r="D13" s="66">
        <v>168.40658585769052</v>
      </c>
      <c r="E13" s="68"/>
      <c r="F13" s="100" t="s">
        <v>747</v>
      </c>
      <c r="G13" s="65"/>
      <c r="H13" s="69" t="s">
        <v>214</v>
      </c>
      <c r="I13" s="70"/>
      <c r="J13" s="70"/>
      <c r="K13" s="69" t="s">
        <v>1765</v>
      </c>
      <c r="L13" s="73">
        <v>1</v>
      </c>
      <c r="M13" s="74">
        <v>8491.6787109375</v>
      </c>
      <c r="N13" s="74">
        <v>7229.22607421875</v>
      </c>
      <c r="O13" s="75"/>
      <c r="P13" s="76"/>
      <c r="Q13" s="76"/>
      <c r="R13" s="86"/>
      <c r="S13" s="48">
        <v>0</v>
      </c>
      <c r="T13" s="48">
        <v>2</v>
      </c>
      <c r="U13" s="49">
        <v>0</v>
      </c>
      <c r="V13" s="49">
        <v>0.166667</v>
      </c>
      <c r="W13" s="49">
        <v>0</v>
      </c>
      <c r="X13" s="49">
        <v>0.974379</v>
      </c>
      <c r="Y13" s="49">
        <v>0.5</v>
      </c>
      <c r="Z13" s="49">
        <v>0</v>
      </c>
      <c r="AA13" s="71">
        <v>13</v>
      </c>
      <c r="AB13" s="71"/>
      <c r="AC13" s="72"/>
      <c r="AD13" s="78" t="s">
        <v>1265</v>
      </c>
      <c r="AE13" s="78">
        <v>632</v>
      </c>
      <c r="AF13" s="78">
        <v>2071</v>
      </c>
      <c r="AG13" s="78">
        <v>15213</v>
      </c>
      <c r="AH13" s="78">
        <v>521</v>
      </c>
      <c r="AI13" s="78"/>
      <c r="AJ13" s="78" t="s">
        <v>1350</v>
      </c>
      <c r="AK13" s="78" t="s">
        <v>1425</v>
      </c>
      <c r="AL13" s="83" t="s">
        <v>1485</v>
      </c>
      <c r="AM13" s="78"/>
      <c r="AN13" s="80">
        <v>41022.87228009259</v>
      </c>
      <c r="AO13" s="78"/>
      <c r="AP13" s="78" t="b">
        <v>1</v>
      </c>
      <c r="AQ13" s="78" t="b">
        <v>0</v>
      </c>
      <c r="AR13" s="78" t="b">
        <v>0</v>
      </c>
      <c r="AS13" s="78" t="s">
        <v>1200</v>
      </c>
      <c r="AT13" s="78">
        <v>168</v>
      </c>
      <c r="AU13" s="83" t="s">
        <v>1618</v>
      </c>
      <c r="AV13" s="78" t="b">
        <v>0</v>
      </c>
      <c r="AW13" s="78" t="s">
        <v>1666</v>
      </c>
      <c r="AX13" s="83" t="s">
        <v>1677</v>
      </c>
      <c r="AY13" s="78" t="s">
        <v>66</v>
      </c>
      <c r="AZ13" s="78" t="str">
        <f>REPLACE(INDEX(GroupVertices[Group],MATCH(Vertices[[#This Row],[Vertex]],GroupVertices[Vertex],0)),1,1,"")</f>
        <v>7</v>
      </c>
      <c r="BA13" s="48" t="s">
        <v>481</v>
      </c>
      <c r="BB13" s="48" t="s">
        <v>481</v>
      </c>
      <c r="BC13" s="48" t="s">
        <v>594</v>
      </c>
      <c r="BD13" s="48" t="s">
        <v>594</v>
      </c>
      <c r="BE13" s="48" t="s">
        <v>628</v>
      </c>
      <c r="BF13" s="48" t="s">
        <v>628</v>
      </c>
      <c r="BG13" s="120" t="s">
        <v>2325</v>
      </c>
      <c r="BH13" s="120" t="s">
        <v>2325</v>
      </c>
      <c r="BI13" s="120" t="s">
        <v>2400</v>
      </c>
      <c r="BJ13" s="120" t="s">
        <v>2400</v>
      </c>
      <c r="BK13" s="120">
        <v>1</v>
      </c>
      <c r="BL13" s="123">
        <v>2.5641025641025643</v>
      </c>
      <c r="BM13" s="120">
        <v>0</v>
      </c>
      <c r="BN13" s="123">
        <v>0</v>
      </c>
      <c r="BO13" s="120">
        <v>0</v>
      </c>
      <c r="BP13" s="123">
        <v>0</v>
      </c>
      <c r="BQ13" s="120">
        <v>38</v>
      </c>
      <c r="BR13" s="123">
        <v>97.43589743589743</v>
      </c>
      <c r="BS13" s="120">
        <v>39</v>
      </c>
      <c r="BT13" s="2"/>
      <c r="BU13" s="3"/>
      <c r="BV13" s="3"/>
      <c r="BW13" s="3"/>
      <c r="BX13" s="3"/>
    </row>
    <row r="14" spans="1:76" ht="15">
      <c r="A14" s="64" t="s">
        <v>277</v>
      </c>
      <c r="B14" s="65"/>
      <c r="C14" s="65" t="s">
        <v>64</v>
      </c>
      <c r="D14" s="66">
        <v>191.74265221855356</v>
      </c>
      <c r="E14" s="68"/>
      <c r="F14" s="100" t="s">
        <v>1636</v>
      </c>
      <c r="G14" s="65"/>
      <c r="H14" s="69" t="s">
        <v>277</v>
      </c>
      <c r="I14" s="70"/>
      <c r="J14" s="70"/>
      <c r="K14" s="69" t="s">
        <v>1766</v>
      </c>
      <c r="L14" s="73">
        <v>1</v>
      </c>
      <c r="M14" s="74">
        <v>8943.55078125</v>
      </c>
      <c r="N14" s="74">
        <v>6434.650390625</v>
      </c>
      <c r="O14" s="75"/>
      <c r="P14" s="76"/>
      <c r="Q14" s="76"/>
      <c r="R14" s="86"/>
      <c r="S14" s="48">
        <v>2</v>
      </c>
      <c r="T14" s="48">
        <v>0</v>
      </c>
      <c r="U14" s="49">
        <v>0</v>
      </c>
      <c r="V14" s="49">
        <v>0.166667</v>
      </c>
      <c r="W14" s="49">
        <v>0</v>
      </c>
      <c r="X14" s="49">
        <v>0.974379</v>
      </c>
      <c r="Y14" s="49">
        <v>0.5</v>
      </c>
      <c r="Z14" s="49">
        <v>0</v>
      </c>
      <c r="AA14" s="71">
        <v>14</v>
      </c>
      <c r="AB14" s="71"/>
      <c r="AC14" s="72"/>
      <c r="AD14" s="78" t="s">
        <v>1266</v>
      </c>
      <c r="AE14" s="78">
        <v>1085</v>
      </c>
      <c r="AF14" s="78">
        <v>9611</v>
      </c>
      <c r="AG14" s="78">
        <v>15863</v>
      </c>
      <c r="AH14" s="78">
        <v>3190</v>
      </c>
      <c r="AI14" s="78"/>
      <c r="AJ14" s="78" t="s">
        <v>1351</v>
      </c>
      <c r="AK14" s="78" t="s">
        <v>1426</v>
      </c>
      <c r="AL14" s="83" t="s">
        <v>1486</v>
      </c>
      <c r="AM14" s="78"/>
      <c r="AN14" s="80">
        <v>39805.9025</v>
      </c>
      <c r="AO14" s="83" t="s">
        <v>1552</v>
      </c>
      <c r="AP14" s="78" t="b">
        <v>0</v>
      </c>
      <c r="AQ14" s="78" t="b">
        <v>0</v>
      </c>
      <c r="AR14" s="78" t="b">
        <v>1</v>
      </c>
      <c r="AS14" s="78" t="s">
        <v>1200</v>
      </c>
      <c r="AT14" s="78">
        <v>888</v>
      </c>
      <c r="AU14" s="83" t="s">
        <v>1618</v>
      </c>
      <c r="AV14" s="78" t="b">
        <v>1</v>
      </c>
      <c r="AW14" s="78" t="s">
        <v>1666</v>
      </c>
      <c r="AX14" s="83" t="s">
        <v>1678</v>
      </c>
      <c r="AY14" s="78" t="s">
        <v>65</v>
      </c>
      <c r="AZ14" s="78" t="str">
        <f>REPLACE(INDEX(GroupVertices[Group],MATCH(Vertices[[#This Row],[Vertex]],GroupVertices[Vertex],0)),1,1,"")</f>
        <v>7</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215</v>
      </c>
      <c r="B15" s="65"/>
      <c r="C15" s="65" t="s">
        <v>64</v>
      </c>
      <c r="D15" s="66">
        <v>164.2283776896315</v>
      </c>
      <c r="E15" s="68"/>
      <c r="F15" s="100" t="s">
        <v>748</v>
      </c>
      <c r="G15" s="65"/>
      <c r="H15" s="69" t="s">
        <v>215</v>
      </c>
      <c r="I15" s="70"/>
      <c r="J15" s="70"/>
      <c r="K15" s="69" t="s">
        <v>1767</v>
      </c>
      <c r="L15" s="73">
        <v>1</v>
      </c>
      <c r="M15" s="74">
        <v>1007.1100463867188</v>
      </c>
      <c r="N15" s="74">
        <v>8206.3369140625</v>
      </c>
      <c r="O15" s="75"/>
      <c r="P15" s="76"/>
      <c r="Q15" s="76"/>
      <c r="R15" s="86"/>
      <c r="S15" s="48">
        <v>0</v>
      </c>
      <c r="T15" s="48">
        <v>1</v>
      </c>
      <c r="U15" s="49">
        <v>0</v>
      </c>
      <c r="V15" s="49">
        <v>0.017857</v>
      </c>
      <c r="W15" s="49">
        <v>0.024367</v>
      </c>
      <c r="X15" s="49">
        <v>0.470269</v>
      </c>
      <c r="Y15" s="49">
        <v>0</v>
      </c>
      <c r="Z15" s="49">
        <v>0</v>
      </c>
      <c r="AA15" s="71">
        <v>15</v>
      </c>
      <c r="AB15" s="71"/>
      <c r="AC15" s="72"/>
      <c r="AD15" s="78" t="s">
        <v>1267</v>
      </c>
      <c r="AE15" s="78">
        <v>213</v>
      </c>
      <c r="AF15" s="78">
        <v>721</v>
      </c>
      <c r="AG15" s="78">
        <v>828</v>
      </c>
      <c r="AH15" s="78">
        <v>628</v>
      </c>
      <c r="AI15" s="78"/>
      <c r="AJ15" s="78" t="s">
        <v>1352</v>
      </c>
      <c r="AK15" s="78" t="s">
        <v>1223</v>
      </c>
      <c r="AL15" s="83" t="s">
        <v>1487</v>
      </c>
      <c r="AM15" s="78"/>
      <c r="AN15" s="80">
        <v>40403.364594907405</v>
      </c>
      <c r="AO15" s="83" t="s">
        <v>1553</v>
      </c>
      <c r="AP15" s="78" t="b">
        <v>0</v>
      </c>
      <c r="AQ15" s="78" t="b">
        <v>0</v>
      </c>
      <c r="AR15" s="78" t="b">
        <v>1</v>
      </c>
      <c r="AS15" s="78" t="s">
        <v>1201</v>
      </c>
      <c r="AT15" s="78">
        <v>39</v>
      </c>
      <c r="AU15" s="83" t="s">
        <v>1618</v>
      </c>
      <c r="AV15" s="78" t="b">
        <v>0</v>
      </c>
      <c r="AW15" s="78" t="s">
        <v>1666</v>
      </c>
      <c r="AX15" s="83" t="s">
        <v>1679</v>
      </c>
      <c r="AY15" s="78" t="s">
        <v>66</v>
      </c>
      <c r="AZ15" s="78" t="str">
        <f>REPLACE(INDEX(GroupVertices[Group],MATCH(Vertices[[#This Row],[Vertex]],GroupVertices[Vertex],0)),1,1,"")</f>
        <v>1</v>
      </c>
      <c r="BA15" s="48" t="s">
        <v>482</v>
      </c>
      <c r="BB15" s="48" t="s">
        <v>482</v>
      </c>
      <c r="BC15" s="48" t="s">
        <v>595</v>
      </c>
      <c r="BD15" s="48" t="s">
        <v>595</v>
      </c>
      <c r="BE15" s="48" t="s">
        <v>629</v>
      </c>
      <c r="BF15" s="48" t="s">
        <v>629</v>
      </c>
      <c r="BG15" s="120" t="s">
        <v>2326</v>
      </c>
      <c r="BH15" s="120" t="s">
        <v>2326</v>
      </c>
      <c r="BI15" s="120" t="s">
        <v>2401</v>
      </c>
      <c r="BJ15" s="120" t="s">
        <v>2401</v>
      </c>
      <c r="BK15" s="120">
        <v>2</v>
      </c>
      <c r="BL15" s="123">
        <v>11.764705882352942</v>
      </c>
      <c r="BM15" s="120">
        <v>1</v>
      </c>
      <c r="BN15" s="123">
        <v>5.882352941176471</v>
      </c>
      <c r="BO15" s="120">
        <v>0</v>
      </c>
      <c r="BP15" s="123">
        <v>0</v>
      </c>
      <c r="BQ15" s="120">
        <v>14</v>
      </c>
      <c r="BR15" s="123">
        <v>82.3529411764706</v>
      </c>
      <c r="BS15" s="120">
        <v>17</v>
      </c>
      <c r="BT15" s="2"/>
      <c r="BU15" s="3"/>
      <c r="BV15" s="3"/>
      <c r="BW15" s="3"/>
      <c r="BX15" s="3"/>
    </row>
    <row r="16" spans="1:76" ht="15">
      <c r="A16" s="64" t="s">
        <v>268</v>
      </c>
      <c r="B16" s="65"/>
      <c r="C16" s="65" t="s">
        <v>64</v>
      </c>
      <c r="D16" s="66">
        <v>163.0522894645482</v>
      </c>
      <c r="E16" s="68"/>
      <c r="F16" s="100" t="s">
        <v>794</v>
      </c>
      <c r="G16" s="65"/>
      <c r="H16" s="69" t="s">
        <v>268</v>
      </c>
      <c r="I16" s="70"/>
      <c r="J16" s="70"/>
      <c r="K16" s="69" t="s">
        <v>1768</v>
      </c>
      <c r="L16" s="73">
        <v>9999</v>
      </c>
      <c r="M16" s="74">
        <v>1435.3341064453125</v>
      </c>
      <c r="N16" s="74">
        <v>7064.5009765625</v>
      </c>
      <c r="O16" s="75"/>
      <c r="P16" s="76"/>
      <c r="Q16" s="76"/>
      <c r="R16" s="86"/>
      <c r="S16" s="48">
        <v>17</v>
      </c>
      <c r="T16" s="48">
        <v>1</v>
      </c>
      <c r="U16" s="49">
        <v>422</v>
      </c>
      <c r="V16" s="49">
        <v>0.030303</v>
      </c>
      <c r="W16" s="49">
        <v>0.135492</v>
      </c>
      <c r="X16" s="49">
        <v>6.405387</v>
      </c>
      <c r="Y16" s="49">
        <v>0.016666666666666666</v>
      </c>
      <c r="Z16" s="49">
        <v>0</v>
      </c>
      <c r="AA16" s="71">
        <v>16</v>
      </c>
      <c r="AB16" s="71"/>
      <c r="AC16" s="72"/>
      <c r="AD16" s="78" t="s">
        <v>1268</v>
      </c>
      <c r="AE16" s="78">
        <v>418</v>
      </c>
      <c r="AF16" s="78">
        <v>341</v>
      </c>
      <c r="AG16" s="78">
        <v>57</v>
      </c>
      <c r="AH16" s="78">
        <v>1</v>
      </c>
      <c r="AI16" s="78"/>
      <c r="AJ16" s="78" t="s">
        <v>1353</v>
      </c>
      <c r="AK16" s="78" t="s">
        <v>1427</v>
      </c>
      <c r="AL16" s="83" t="s">
        <v>1488</v>
      </c>
      <c r="AM16" s="78"/>
      <c r="AN16" s="80">
        <v>41624.8615162037</v>
      </c>
      <c r="AO16" s="83" t="s">
        <v>1554</v>
      </c>
      <c r="AP16" s="78" t="b">
        <v>1</v>
      </c>
      <c r="AQ16" s="78" t="b">
        <v>0</v>
      </c>
      <c r="AR16" s="78" t="b">
        <v>0</v>
      </c>
      <c r="AS16" s="78" t="s">
        <v>1201</v>
      </c>
      <c r="AT16" s="78">
        <v>2</v>
      </c>
      <c r="AU16" s="83" t="s">
        <v>1618</v>
      </c>
      <c r="AV16" s="78" t="b">
        <v>0</v>
      </c>
      <c r="AW16" s="78" t="s">
        <v>1666</v>
      </c>
      <c r="AX16" s="83" t="s">
        <v>1680</v>
      </c>
      <c r="AY16" s="78" t="s">
        <v>66</v>
      </c>
      <c r="AZ16" s="78" t="str">
        <f>REPLACE(INDEX(GroupVertices[Group],MATCH(Vertices[[#This Row],[Vertex]],GroupVertices[Vertex],0)),1,1,"")</f>
        <v>1</v>
      </c>
      <c r="BA16" s="48" t="s">
        <v>2269</v>
      </c>
      <c r="BB16" s="48" t="s">
        <v>2269</v>
      </c>
      <c r="BC16" s="48" t="s">
        <v>2283</v>
      </c>
      <c r="BD16" s="48" t="s">
        <v>2283</v>
      </c>
      <c r="BE16" s="48" t="s">
        <v>2291</v>
      </c>
      <c r="BF16" s="48" t="s">
        <v>2306</v>
      </c>
      <c r="BG16" s="120" t="s">
        <v>2327</v>
      </c>
      <c r="BH16" s="120" t="s">
        <v>2375</v>
      </c>
      <c r="BI16" s="120" t="s">
        <v>2402</v>
      </c>
      <c r="BJ16" s="120" t="s">
        <v>2450</v>
      </c>
      <c r="BK16" s="120">
        <v>18</v>
      </c>
      <c r="BL16" s="123">
        <v>4.477611940298507</v>
      </c>
      <c r="BM16" s="120">
        <v>2</v>
      </c>
      <c r="BN16" s="123">
        <v>0.4975124378109453</v>
      </c>
      <c r="BO16" s="120">
        <v>0</v>
      </c>
      <c r="BP16" s="123">
        <v>0</v>
      </c>
      <c r="BQ16" s="120">
        <v>382</v>
      </c>
      <c r="BR16" s="123">
        <v>95.02487562189054</v>
      </c>
      <c r="BS16" s="120">
        <v>402</v>
      </c>
      <c r="BT16" s="2"/>
      <c r="BU16" s="3"/>
      <c r="BV16" s="3"/>
      <c r="BW16" s="3"/>
      <c r="BX16" s="3"/>
    </row>
    <row r="17" spans="1:76" ht="15">
      <c r="A17" s="64" t="s">
        <v>216</v>
      </c>
      <c r="B17" s="65"/>
      <c r="C17" s="65" t="s">
        <v>64</v>
      </c>
      <c r="D17" s="66">
        <v>173.64636839733788</v>
      </c>
      <c r="E17" s="68"/>
      <c r="F17" s="100" t="s">
        <v>749</v>
      </c>
      <c r="G17" s="65"/>
      <c r="H17" s="69" t="s">
        <v>216</v>
      </c>
      <c r="I17" s="70"/>
      <c r="J17" s="70"/>
      <c r="K17" s="69" t="s">
        <v>1769</v>
      </c>
      <c r="L17" s="73">
        <v>1</v>
      </c>
      <c r="M17" s="74">
        <v>2169.131591796875</v>
      </c>
      <c r="N17" s="74">
        <v>352.9058837890625</v>
      </c>
      <c r="O17" s="75"/>
      <c r="P17" s="76"/>
      <c r="Q17" s="76"/>
      <c r="R17" s="86"/>
      <c r="S17" s="48">
        <v>0</v>
      </c>
      <c r="T17" s="48">
        <v>1</v>
      </c>
      <c r="U17" s="49">
        <v>0</v>
      </c>
      <c r="V17" s="49">
        <v>0.016667</v>
      </c>
      <c r="W17" s="49">
        <v>0.022469</v>
      </c>
      <c r="X17" s="49">
        <v>0.427865</v>
      </c>
      <c r="Y17" s="49">
        <v>0</v>
      </c>
      <c r="Z17" s="49">
        <v>0</v>
      </c>
      <c r="AA17" s="71">
        <v>17</v>
      </c>
      <c r="AB17" s="71"/>
      <c r="AC17" s="72"/>
      <c r="AD17" s="78" t="s">
        <v>1269</v>
      </c>
      <c r="AE17" s="78">
        <v>1366</v>
      </c>
      <c r="AF17" s="78">
        <v>3764</v>
      </c>
      <c r="AG17" s="78">
        <v>3830</v>
      </c>
      <c r="AH17" s="78">
        <v>1241</v>
      </c>
      <c r="AI17" s="78"/>
      <c r="AJ17" s="78" t="s">
        <v>1354</v>
      </c>
      <c r="AK17" s="78" t="s">
        <v>1428</v>
      </c>
      <c r="AL17" s="83" t="s">
        <v>1489</v>
      </c>
      <c r="AM17" s="78"/>
      <c r="AN17" s="80">
        <v>40122.65247685185</v>
      </c>
      <c r="AO17" s="83" t="s">
        <v>1555</v>
      </c>
      <c r="AP17" s="78" t="b">
        <v>0</v>
      </c>
      <c r="AQ17" s="78" t="b">
        <v>0</v>
      </c>
      <c r="AR17" s="78" t="b">
        <v>1</v>
      </c>
      <c r="AS17" s="78" t="s">
        <v>1200</v>
      </c>
      <c r="AT17" s="78">
        <v>178</v>
      </c>
      <c r="AU17" s="83" t="s">
        <v>1618</v>
      </c>
      <c r="AV17" s="78" t="b">
        <v>0</v>
      </c>
      <c r="AW17" s="78" t="s">
        <v>1666</v>
      </c>
      <c r="AX17" s="83" t="s">
        <v>1681</v>
      </c>
      <c r="AY17" s="78" t="s">
        <v>66</v>
      </c>
      <c r="AZ17" s="78" t="str">
        <f>REPLACE(INDEX(GroupVertices[Group],MATCH(Vertices[[#This Row],[Vertex]],GroupVertices[Vertex],0)),1,1,"")</f>
        <v>2</v>
      </c>
      <c r="BA17" s="48"/>
      <c r="BB17" s="48"/>
      <c r="BC17" s="48"/>
      <c r="BD17" s="48"/>
      <c r="BE17" s="48" t="s">
        <v>630</v>
      </c>
      <c r="BF17" s="48" t="s">
        <v>630</v>
      </c>
      <c r="BG17" s="120" t="s">
        <v>2328</v>
      </c>
      <c r="BH17" s="120" t="s">
        <v>2328</v>
      </c>
      <c r="BI17" s="120" t="s">
        <v>2403</v>
      </c>
      <c r="BJ17" s="120" t="s">
        <v>2403</v>
      </c>
      <c r="BK17" s="120">
        <v>0</v>
      </c>
      <c r="BL17" s="123">
        <v>0</v>
      </c>
      <c r="BM17" s="120">
        <v>0</v>
      </c>
      <c r="BN17" s="123">
        <v>0</v>
      </c>
      <c r="BO17" s="120">
        <v>0</v>
      </c>
      <c r="BP17" s="123">
        <v>0</v>
      </c>
      <c r="BQ17" s="120">
        <v>22</v>
      </c>
      <c r="BR17" s="123">
        <v>100</v>
      </c>
      <c r="BS17" s="120">
        <v>22</v>
      </c>
      <c r="BT17" s="2"/>
      <c r="BU17" s="3"/>
      <c r="BV17" s="3"/>
      <c r="BW17" s="3"/>
      <c r="BX17" s="3"/>
    </row>
    <row r="18" spans="1:76" ht="15">
      <c r="A18" s="64" t="s">
        <v>256</v>
      </c>
      <c r="B18" s="65"/>
      <c r="C18" s="65" t="s">
        <v>64</v>
      </c>
      <c r="D18" s="66">
        <v>295.0929524822538</v>
      </c>
      <c r="E18" s="68"/>
      <c r="F18" s="100" t="s">
        <v>1637</v>
      </c>
      <c r="G18" s="65"/>
      <c r="H18" s="69" t="s">
        <v>256</v>
      </c>
      <c r="I18" s="70"/>
      <c r="J18" s="70"/>
      <c r="K18" s="69" t="s">
        <v>1770</v>
      </c>
      <c r="L18" s="73">
        <v>5813.423372829384</v>
      </c>
      <c r="M18" s="74">
        <v>1518.1962890625</v>
      </c>
      <c r="N18" s="74">
        <v>1623.1136474609375</v>
      </c>
      <c r="O18" s="75"/>
      <c r="P18" s="76"/>
      <c r="Q18" s="76"/>
      <c r="R18" s="86"/>
      <c r="S18" s="48">
        <v>11</v>
      </c>
      <c r="T18" s="48">
        <v>4</v>
      </c>
      <c r="U18" s="49">
        <v>245.333333</v>
      </c>
      <c r="V18" s="49">
        <v>0.027027</v>
      </c>
      <c r="W18" s="49">
        <v>0.124937</v>
      </c>
      <c r="X18" s="49">
        <v>3.92281</v>
      </c>
      <c r="Y18" s="49">
        <v>0.07272727272727272</v>
      </c>
      <c r="Z18" s="49">
        <v>0.18181818181818182</v>
      </c>
      <c r="AA18" s="71">
        <v>18</v>
      </c>
      <c r="AB18" s="71"/>
      <c r="AC18" s="72"/>
      <c r="AD18" s="78" t="s">
        <v>1270</v>
      </c>
      <c r="AE18" s="78">
        <v>2798</v>
      </c>
      <c r="AF18" s="78">
        <v>43004</v>
      </c>
      <c r="AG18" s="78">
        <v>35286</v>
      </c>
      <c r="AH18" s="78">
        <v>10445</v>
      </c>
      <c r="AI18" s="78"/>
      <c r="AJ18" s="78" t="s">
        <v>1355</v>
      </c>
      <c r="AK18" s="78" t="s">
        <v>1429</v>
      </c>
      <c r="AL18" s="83" t="s">
        <v>1490</v>
      </c>
      <c r="AM18" s="78"/>
      <c r="AN18" s="80">
        <v>40367.52270833333</v>
      </c>
      <c r="AO18" s="83" t="s">
        <v>1556</v>
      </c>
      <c r="AP18" s="78" t="b">
        <v>0</v>
      </c>
      <c r="AQ18" s="78" t="b">
        <v>0</v>
      </c>
      <c r="AR18" s="78" t="b">
        <v>1</v>
      </c>
      <c r="AS18" s="78" t="s">
        <v>1201</v>
      </c>
      <c r="AT18" s="78">
        <v>2018</v>
      </c>
      <c r="AU18" s="83" t="s">
        <v>1618</v>
      </c>
      <c r="AV18" s="78" t="b">
        <v>1</v>
      </c>
      <c r="AW18" s="78" t="s">
        <v>1666</v>
      </c>
      <c r="AX18" s="83" t="s">
        <v>1682</v>
      </c>
      <c r="AY18" s="78" t="s">
        <v>66</v>
      </c>
      <c r="AZ18" s="78" t="str">
        <f>REPLACE(INDEX(GroupVertices[Group],MATCH(Vertices[[#This Row],[Vertex]],GroupVertices[Vertex],0)),1,1,"")</f>
        <v>2</v>
      </c>
      <c r="BA18" s="48" t="s">
        <v>505</v>
      </c>
      <c r="BB18" s="48" t="s">
        <v>505</v>
      </c>
      <c r="BC18" s="48" t="s">
        <v>611</v>
      </c>
      <c r="BD18" s="48" t="s">
        <v>611</v>
      </c>
      <c r="BE18" s="48" t="s">
        <v>2292</v>
      </c>
      <c r="BF18" s="48" t="s">
        <v>2307</v>
      </c>
      <c r="BG18" s="120" t="s">
        <v>2329</v>
      </c>
      <c r="BH18" s="120" t="s">
        <v>2376</v>
      </c>
      <c r="BI18" s="120" t="s">
        <v>2404</v>
      </c>
      <c r="BJ18" s="120" t="s">
        <v>2451</v>
      </c>
      <c r="BK18" s="120">
        <v>4</v>
      </c>
      <c r="BL18" s="123">
        <v>0.898876404494382</v>
      </c>
      <c r="BM18" s="120">
        <v>2</v>
      </c>
      <c r="BN18" s="123">
        <v>0.449438202247191</v>
      </c>
      <c r="BO18" s="120">
        <v>0</v>
      </c>
      <c r="BP18" s="123">
        <v>0</v>
      </c>
      <c r="BQ18" s="120">
        <v>439</v>
      </c>
      <c r="BR18" s="123">
        <v>98.65168539325843</v>
      </c>
      <c r="BS18" s="120">
        <v>445</v>
      </c>
      <c r="BT18" s="2"/>
      <c r="BU18" s="3"/>
      <c r="BV18" s="3"/>
      <c r="BW18" s="3"/>
      <c r="BX18" s="3"/>
    </row>
    <row r="19" spans="1:76" ht="15">
      <c r="A19" s="64" t="s">
        <v>217</v>
      </c>
      <c r="B19" s="65"/>
      <c r="C19" s="65" t="s">
        <v>64</v>
      </c>
      <c r="D19" s="66">
        <v>175.2495623462672</v>
      </c>
      <c r="E19" s="68"/>
      <c r="F19" s="100" t="s">
        <v>1638</v>
      </c>
      <c r="G19" s="65"/>
      <c r="H19" s="69" t="s">
        <v>217</v>
      </c>
      <c r="I19" s="70"/>
      <c r="J19" s="70"/>
      <c r="K19" s="69" t="s">
        <v>1771</v>
      </c>
      <c r="L19" s="73">
        <v>72.07582938388626</v>
      </c>
      <c r="M19" s="74">
        <v>8089.228515625</v>
      </c>
      <c r="N19" s="74">
        <v>8188.6923828125</v>
      </c>
      <c r="O19" s="75"/>
      <c r="P19" s="76"/>
      <c r="Q19" s="76"/>
      <c r="R19" s="86"/>
      <c r="S19" s="48">
        <v>1</v>
      </c>
      <c r="T19" s="48">
        <v>3</v>
      </c>
      <c r="U19" s="49">
        <v>3</v>
      </c>
      <c r="V19" s="49">
        <v>0.25</v>
      </c>
      <c r="W19" s="49">
        <v>0</v>
      </c>
      <c r="X19" s="49">
        <v>1.389305</v>
      </c>
      <c r="Y19" s="49">
        <v>0.25</v>
      </c>
      <c r="Z19" s="49">
        <v>0</v>
      </c>
      <c r="AA19" s="71">
        <v>19</v>
      </c>
      <c r="AB19" s="71"/>
      <c r="AC19" s="72"/>
      <c r="AD19" s="78" t="s">
        <v>1271</v>
      </c>
      <c r="AE19" s="78">
        <v>4994</v>
      </c>
      <c r="AF19" s="78">
        <v>4282</v>
      </c>
      <c r="AG19" s="78">
        <v>9116</v>
      </c>
      <c r="AH19" s="78">
        <v>18890</v>
      </c>
      <c r="AI19" s="78"/>
      <c r="AJ19" s="78" t="s">
        <v>1356</v>
      </c>
      <c r="AK19" s="78" t="s">
        <v>1430</v>
      </c>
      <c r="AL19" s="78"/>
      <c r="AM19" s="78"/>
      <c r="AN19" s="80">
        <v>40038.93840277778</v>
      </c>
      <c r="AO19" s="83" t="s">
        <v>1557</v>
      </c>
      <c r="AP19" s="78" t="b">
        <v>1</v>
      </c>
      <c r="AQ19" s="78" t="b">
        <v>0</v>
      </c>
      <c r="AR19" s="78" t="b">
        <v>0</v>
      </c>
      <c r="AS19" s="78" t="s">
        <v>1200</v>
      </c>
      <c r="AT19" s="78">
        <v>127</v>
      </c>
      <c r="AU19" s="83" t="s">
        <v>1618</v>
      </c>
      <c r="AV19" s="78" t="b">
        <v>0</v>
      </c>
      <c r="AW19" s="78" t="s">
        <v>1666</v>
      </c>
      <c r="AX19" s="83" t="s">
        <v>1683</v>
      </c>
      <c r="AY19" s="78" t="s">
        <v>66</v>
      </c>
      <c r="AZ19" s="78" t="str">
        <f>REPLACE(INDEX(GroupVertices[Group],MATCH(Vertices[[#This Row],[Vertex]],GroupVertices[Vertex],0)),1,1,"")</f>
        <v>8</v>
      </c>
      <c r="BA19" s="48"/>
      <c r="BB19" s="48"/>
      <c r="BC19" s="48"/>
      <c r="BD19" s="48"/>
      <c r="BE19" s="48" t="s">
        <v>631</v>
      </c>
      <c r="BF19" s="48" t="s">
        <v>631</v>
      </c>
      <c r="BG19" s="120" t="s">
        <v>2105</v>
      </c>
      <c r="BH19" s="120" t="s">
        <v>2105</v>
      </c>
      <c r="BI19" s="120" t="s">
        <v>2200</v>
      </c>
      <c r="BJ19" s="120" t="s">
        <v>2200</v>
      </c>
      <c r="BK19" s="120">
        <v>4</v>
      </c>
      <c r="BL19" s="123">
        <v>12.121212121212121</v>
      </c>
      <c r="BM19" s="120">
        <v>0</v>
      </c>
      <c r="BN19" s="123">
        <v>0</v>
      </c>
      <c r="BO19" s="120">
        <v>0</v>
      </c>
      <c r="BP19" s="123">
        <v>0</v>
      </c>
      <c r="BQ19" s="120">
        <v>29</v>
      </c>
      <c r="BR19" s="123">
        <v>87.87878787878788</v>
      </c>
      <c r="BS19" s="120">
        <v>33</v>
      </c>
      <c r="BT19" s="2"/>
      <c r="BU19" s="3"/>
      <c r="BV19" s="3"/>
      <c r="BW19" s="3"/>
      <c r="BX19" s="3"/>
    </row>
    <row r="20" spans="1:76" ht="15">
      <c r="A20" s="64" t="s">
        <v>278</v>
      </c>
      <c r="B20" s="65"/>
      <c r="C20" s="65" t="s">
        <v>64</v>
      </c>
      <c r="D20" s="66">
        <v>177.31081170917633</v>
      </c>
      <c r="E20" s="68"/>
      <c r="F20" s="100" t="s">
        <v>1639</v>
      </c>
      <c r="G20" s="65"/>
      <c r="H20" s="69" t="s">
        <v>278</v>
      </c>
      <c r="I20" s="70"/>
      <c r="J20" s="70"/>
      <c r="K20" s="69" t="s">
        <v>1772</v>
      </c>
      <c r="L20" s="73">
        <v>1</v>
      </c>
      <c r="M20" s="74">
        <v>6984.35693359375</v>
      </c>
      <c r="N20" s="74">
        <v>8185.65478515625</v>
      </c>
      <c r="O20" s="75"/>
      <c r="P20" s="76"/>
      <c r="Q20" s="76"/>
      <c r="R20" s="86"/>
      <c r="S20" s="48">
        <v>2</v>
      </c>
      <c r="T20" s="48">
        <v>0</v>
      </c>
      <c r="U20" s="49">
        <v>0</v>
      </c>
      <c r="V20" s="49">
        <v>0.166667</v>
      </c>
      <c r="W20" s="49">
        <v>0</v>
      </c>
      <c r="X20" s="49">
        <v>0.740454</v>
      </c>
      <c r="Y20" s="49">
        <v>0.5</v>
      </c>
      <c r="Z20" s="49">
        <v>0</v>
      </c>
      <c r="AA20" s="71">
        <v>20</v>
      </c>
      <c r="AB20" s="71"/>
      <c r="AC20" s="72"/>
      <c r="AD20" s="78" t="s">
        <v>1272</v>
      </c>
      <c r="AE20" s="78">
        <v>177</v>
      </c>
      <c r="AF20" s="78">
        <v>4948</v>
      </c>
      <c r="AG20" s="78">
        <v>7026</v>
      </c>
      <c r="AH20" s="78">
        <v>3503</v>
      </c>
      <c r="AI20" s="78"/>
      <c r="AJ20" s="78" t="s">
        <v>1357</v>
      </c>
      <c r="AK20" s="78" t="s">
        <v>1431</v>
      </c>
      <c r="AL20" s="83" t="s">
        <v>1491</v>
      </c>
      <c r="AM20" s="78"/>
      <c r="AN20" s="80">
        <v>39923.87101851852</v>
      </c>
      <c r="AO20" s="83" t="s">
        <v>1558</v>
      </c>
      <c r="AP20" s="78" t="b">
        <v>0</v>
      </c>
      <c r="AQ20" s="78" t="b">
        <v>0</v>
      </c>
      <c r="AR20" s="78" t="b">
        <v>1</v>
      </c>
      <c r="AS20" s="78" t="s">
        <v>1200</v>
      </c>
      <c r="AT20" s="78">
        <v>163</v>
      </c>
      <c r="AU20" s="83" t="s">
        <v>1621</v>
      </c>
      <c r="AV20" s="78" t="b">
        <v>0</v>
      </c>
      <c r="AW20" s="78" t="s">
        <v>1666</v>
      </c>
      <c r="AX20" s="83" t="s">
        <v>1684</v>
      </c>
      <c r="AY20" s="78" t="s">
        <v>65</v>
      </c>
      <c r="AZ20" s="78" t="str">
        <f>REPLACE(INDEX(GroupVertices[Group],MATCH(Vertices[[#This Row],[Vertex]],GroupVertices[Vertex],0)),1,1,"")</f>
        <v>8</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218</v>
      </c>
      <c r="B21" s="65"/>
      <c r="C21" s="65" t="s">
        <v>64</v>
      </c>
      <c r="D21" s="66">
        <v>163.11109387580237</v>
      </c>
      <c r="E21" s="68"/>
      <c r="F21" s="100" t="s">
        <v>750</v>
      </c>
      <c r="G21" s="65"/>
      <c r="H21" s="69" t="s">
        <v>218</v>
      </c>
      <c r="I21" s="70"/>
      <c r="J21" s="70"/>
      <c r="K21" s="69" t="s">
        <v>1773</v>
      </c>
      <c r="L21" s="73">
        <v>72.07582938388626</v>
      </c>
      <c r="M21" s="74">
        <v>7647.978515625</v>
      </c>
      <c r="N21" s="74">
        <v>7655.482421875</v>
      </c>
      <c r="O21" s="75"/>
      <c r="P21" s="76"/>
      <c r="Q21" s="76"/>
      <c r="R21" s="86"/>
      <c r="S21" s="48">
        <v>0</v>
      </c>
      <c r="T21" s="48">
        <v>4</v>
      </c>
      <c r="U21" s="49">
        <v>3</v>
      </c>
      <c r="V21" s="49">
        <v>0.25</v>
      </c>
      <c r="W21" s="49">
        <v>0</v>
      </c>
      <c r="X21" s="49">
        <v>1.389305</v>
      </c>
      <c r="Y21" s="49">
        <v>0.25</v>
      </c>
      <c r="Z21" s="49">
        <v>0</v>
      </c>
      <c r="AA21" s="71">
        <v>21</v>
      </c>
      <c r="AB21" s="71"/>
      <c r="AC21" s="72"/>
      <c r="AD21" s="78" t="s">
        <v>1273</v>
      </c>
      <c r="AE21" s="78">
        <v>442</v>
      </c>
      <c r="AF21" s="78">
        <v>360</v>
      </c>
      <c r="AG21" s="78">
        <v>22134</v>
      </c>
      <c r="AH21" s="78">
        <v>11</v>
      </c>
      <c r="AI21" s="78"/>
      <c r="AJ21" s="78" t="s">
        <v>1358</v>
      </c>
      <c r="AK21" s="78"/>
      <c r="AL21" s="78"/>
      <c r="AM21" s="78"/>
      <c r="AN21" s="80">
        <v>43312.86980324074</v>
      </c>
      <c r="AO21" s="83" t="s">
        <v>1559</v>
      </c>
      <c r="AP21" s="78" t="b">
        <v>1</v>
      </c>
      <c r="AQ21" s="78" t="b">
        <v>0</v>
      </c>
      <c r="AR21" s="78" t="b">
        <v>0</v>
      </c>
      <c r="AS21" s="78" t="s">
        <v>1200</v>
      </c>
      <c r="AT21" s="78">
        <v>1</v>
      </c>
      <c r="AU21" s="78"/>
      <c r="AV21" s="78" t="b">
        <v>0</v>
      </c>
      <c r="AW21" s="78" t="s">
        <v>1666</v>
      </c>
      <c r="AX21" s="83" t="s">
        <v>1685</v>
      </c>
      <c r="AY21" s="78" t="s">
        <v>66</v>
      </c>
      <c r="AZ21" s="78" t="str">
        <f>REPLACE(INDEX(GroupVertices[Group],MATCH(Vertices[[#This Row],[Vertex]],GroupVertices[Vertex],0)),1,1,"")</f>
        <v>8</v>
      </c>
      <c r="BA21" s="48"/>
      <c r="BB21" s="48"/>
      <c r="BC21" s="48"/>
      <c r="BD21" s="48"/>
      <c r="BE21" s="48"/>
      <c r="BF21" s="48"/>
      <c r="BG21" s="120" t="s">
        <v>2330</v>
      </c>
      <c r="BH21" s="120" t="s">
        <v>2330</v>
      </c>
      <c r="BI21" s="120" t="s">
        <v>2405</v>
      </c>
      <c r="BJ21" s="120" t="s">
        <v>2405</v>
      </c>
      <c r="BK21" s="120">
        <v>2</v>
      </c>
      <c r="BL21" s="123">
        <v>9.090909090909092</v>
      </c>
      <c r="BM21" s="120">
        <v>0</v>
      </c>
      <c r="BN21" s="123">
        <v>0</v>
      </c>
      <c r="BO21" s="120">
        <v>0</v>
      </c>
      <c r="BP21" s="123">
        <v>0</v>
      </c>
      <c r="BQ21" s="120">
        <v>20</v>
      </c>
      <c r="BR21" s="123">
        <v>90.9090909090909</v>
      </c>
      <c r="BS21" s="120">
        <v>22</v>
      </c>
      <c r="BT21" s="2"/>
      <c r="BU21" s="3"/>
      <c r="BV21" s="3"/>
      <c r="BW21" s="3"/>
      <c r="BX21" s="3"/>
    </row>
    <row r="22" spans="1:76" ht="15">
      <c r="A22" s="64" t="s">
        <v>279</v>
      </c>
      <c r="B22" s="65"/>
      <c r="C22" s="65" t="s">
        <v>64</v>
      </c>
      <c r="D22" s="66">
        <v>165.48493510906258</v>
      </c>
      <c r="E22" s="68"/>
      <c r="F22" s="100" t="s">
        <v>1640</v>
      </c>
      <c r="G22" s="65"/>
      <c r="H22" s="69" t="s">
        <v>279</v>
      </c>
      <c r="I22" s="70"/>
      <c r="J22" s="70"/>
      <c r="K22" s="69" t="s">
        <v>1774</v>
      </c>
      <c r="L22" s="73">
        <v>1</v>
      </c>
      <c r="M22" s="74">
        <v>8296.765625</v>
      </c>
      <c r="N22" s="74">
        <v>6434.650390625</v>
      </c>
      <c r="O22" s="75"/>
      <c r="P22" s="76"/>
      <c r="Q22" s="76"/>
      <c r="R22" s="86"/>
      <c r="S22" s="48">
        <v>2</v>
      </c>
      <c r="T22" s="48">
        <v>0</v>
      </c>
      <c r="U22" s="49">
        <v>0</v>
      </c>
      <c r="V22" s="49">
        <v>0.166667</v>
      </c>
      <c r="W22" s="49">
        <v>0</v>
      </c>
      <c r="X22" s="49">
        <v>0.740454</v>
      </c>
      <c r="Y22" s="49">
        <v>0.5</v>
      </c>
      <c r="Z22" s="49">
        <v>0</v>
      </c>
      <c r="AA22" s="71">
        <v>22</v>
      </c>
      <c r="AB22" s="71"/>
      <c r="AC22" s="72"/>
      <c r="AD22" s="78" t="s">
        <v>1274</v>
      </c>
      <c r="AE22" s="78">
        <v>1476</v>
      </c>
      <c r="AF22" s="78">
        <v>1127</v>
      </c>
      <c r="AG22" s="78">
        <v>1470</v>
      </c>
      <c r="AH22" s="78">
        <v>470</v>
      </c>
      <c r="AI22" s="78"/>
      <c r="AJ22" s="78" t="s">
        <v>1359</v>
      </c>
      <c r="AK22" s="78" t="s">
        <v>1432</v>
      </c>
      <c r="AL22" s="83" t="s">
        <v>1492</v>
      </c>
      <c r="AM22" s="78"/>
      <c r="AN22" s="80">
        <v>39946.71282407407</v>
      </c>
      <c r="AO22" s="83" t="s">
        <v>1560</v>
      </c>
      <c r="AP22" s="78" t="b">
        <v>0</v>
      </c>
      <c r="AQ22" s="78" t="b">
        <v>0</v>
      </c>
      <c r="AR22" s="78" t="b">
        <v>1</v>
      </c>
      <c r="AS22" s="78" t="s">
        <v>1200</v>
      </c>
      <c r="AT22" s="78">
        <v>78</v>
      </c>
      <c r="AU22" s="83" t="s">
        <v>1618</v>
      </c>
      <c r="AV22" s="78" t="b">
        <v>0</v>
      </c>
      <c r="AW22" s="78" t="s">
        <v>1666</v>
      </c>
      <c r="AX22" s="83" t="s">
        <v>1686</v>
      </c>
      <c r="AY22" s="78" t="s">
        <v>65</v>
      </c>
      <c r="AZ22" s="78" t="str">
        <f>REPLACE(INDEX(GroupVertices[Group],MATCH(Vertices[[#This Row],[Vertex]],GroupVertices[Vertex],0)),1,1,"")</f>
        <v>8</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280</v>
      </c>
      <c r="B23" s="65"/>
      <c r="C23" s="65" t="s">
        <v>64</v>
      </c>
      <c r="D23" s="66">
        <v>162.72422274913023</v>
      </c>
      <c r="E23" s="68"/>
      <c r="F23" s="100" t="s">
        <v>1641</v>
      </c>
      <c r="G23" s="65"/>
      <c r="H23" s="69" t="s">
        <v>280</v>
      </c>
      <c r="I23" s="70"/>
      <c r="J23" s="70"/>
      <c r="K23" s="69" t="s">
        <v>1775</v>
      </c>
      <c r="L23" s="73">
        <v>1</v>
      </c>
      <c r="M23" s="74">
        <v>8176.2783203125</v>
      </c>
      <c r="N23" s="74">
        <v>9646.09375</v>
      </c>
      <c r="O23" s="75"/>
      <c r="P23" s="76"/>
      <c r="Q23" s="76"/>
      <c r="R23" s="86"/>
      <c r="S23" s="48">
        <v>2</v>
      </c>
      <c r="T23" s="48">
        <v>0</v>
      </c>
      <c r="U23" s="49">
        <v>0</v>
      </c>
      <c r="V23" s="49">
        <v>0.166667</v>
      </c>
      <c r="W23" s="49">
        <v>0</v>
      </c>
      <c r="X23" s="49">
        <v>0.740454</v>
      </c>
      <c r="Y23" s="49">
        <v>0.5</v>
      </c>
      <c r="Z23" s="49">
        <v>0</v>
      </c>
      <c r="AA23" s="71">
        <v>23</v>
      </c>
      <c r="AB23" s="71"/>
      <c r="AC23" s="72"/>
      <c r="AD23" s="78" t="s">
        <v>1275</v>
      </c>
      <c r="AE23" s="78">
        <v>630</v>
      </c>
      <c r="AF23" s="78">
        <v>235</v>
      </c>
      <c r="AG23" s="78">
        <v>344</v>
      </c>
      <c r="AH23" s="78">
        <v>171</v>
      </c>
      <c r="AI23" s="78">
        <v>-25200</v>
      </c>
      <c r="AJ23" s="78" t="s">
        <v>1360</v>
      </c>
      <c r="AK23" s="78" t="s">
        <v>1432</v>
      </c>
      <c r="AL23" s="83" t="s">
        <v>1493</v>
      </c>
      <c r="AM23" s="78" t="s">
        <v>1544</v>
      </c>
      <c r="AN23" s="80">
        <v>41767.79666666667</v>
      </c>
      <c r="AO23" s="83" t="s">
        <v>1561</v>
      </c>
      <c r="AP23" s="78" t="b">
        <v>0</v>
      </c>
      <c r="AQ23" s="78" t="b">
        <v>0</v>
      </c>
      <c r="AR23" s="78" t="b">
        <v>1</v>
      </c>
      <c r="AS23" s="78" t="s">
        <v>1200</v>
      </c>
      <c r="AT23" s="78">
        <v>13</v>
      </c>
      <c r="AU23" s="83" t="s">
        <v>1618</v>
      </c>
      <c r="AV23" s="78" t="b">
        <v>0</v>
      </c>
      <c r="AW23" s="78" t="s">
        <v>1666</v>
      </c>
      <c r="AX23" s="83" t="s">
        <v>1687</v>
      </c>
      <c r="AY23" s="78" t="s">
        <v>65</v>
      </c>
      <c r="AZ23" s="78" t="str">
        <f>REPLACE(INDEX(GroupVertices[Group],MATCH(Vertices[[#This Row],[Vertex]],GroupVertices[Vertex],0)),1,1,"")</f>
        <v>8</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219</v>
      </c>
      <c r="B24" s="65"/>
      <c r="C24" s="65" t="s">
        <v>64</v>
      </c>
      <c r="D24" s="66">
        <v>163.43606562220697</v>
      </c>
      <c r="E24" s="68"/>
      <c r="F24" s="100" t="s">
        <v>1642</v>
      </c>
      <c r="G24" s="65"/>
      <c r="H24" s="69" t="s">
        <v>219</v>
      </c>
      <c r="I24" s="70"/>
      <c r="J24" s="70"/>
      <c r="K24" s="69" t="s">
        <v>1776</v>
      </c>
      <c r="L24" s="73">
        <v>48.38388625592417</v>
      </c>
      <c r="M24" s="74">
        <v>9326.552734375</v>
      </c>
      <c r="N24" s="74">
        <v>4032.929931640625</v>
      </c>
      <c r="O24" s="75"/>
      <c r="P24" s="76"/>
      <c r="Q24" s="76"/>
      <c r="R24" s="86"/>
      <c r="S24" s="48">
        <v>1</v>
      </c>
      <c r="T24" s="48">
        <v>2</v>
      </c>
      <c r="U24" s="49">
        <v>2</v>
      </c>
      <c r="V24" s="49">
        <v>0.5</v>
      </c>
      <c r="W24" s="49">
        <v>0</v>
      </c>
      <c r="X24" s="49">
        <v>1.196377</v>
      </c>
      <c r="Y24" s="49">
        <v>0</v>
      </c>
      <c r="Z24" s="49">
        <v>0.5</v>
      </c>
      <c r="AA24" s="71">
        <v>24</v>
      </c>
      <c r="AB24" s="71"/>
      <c r="AC24" s="72"/>
      <c r="AD24" s="78" t="s">
        <v>1276</v>
      </c>
      <c r="AE24" s="78">
        <v>370</v>
      </c>
      <c r="AF24" s="78">
        <v>465</v>
      </c>
      <c r="AG24" s="78">
        <v>3021</v>
      </c>
      <c r="AH24" s="78">
        <v>3016</v>
      </c>
      <c r="AI24" s="78"/>
      <c r="AJ24" s="78" t="s">
        <v>1361</v>
      </c>
      <c r="AK24" s="78" t="s">
        <v>1433</v>
      </c>
      <c r="AL24" s="83" t="s">
        <v>1494</v>
      </c>
      <c r="AM24" s="78"/>
      <c r="AN24" s="80">
        <v>42719.61487268518</v>
      </c>
      <c r="AO24" s="83" t="s">
        <v>1562</v>
      </c>
      <c r="AP24" s="78" t="b">
        <v>0</v>
      </c>
      <c r="AQ24" s="78" t="b">
        <v>0</v>
      </c>
      <c r="AR24" s="78" t="b">
        <v>1</v>
      </c>
      <c r="AS24" s="78" t="s">
        <v>1200</v>
      </c>
      <c r="AT24" s="78">
        <v>41</v>
      </c>
      <c r="AU24" s="83" t="s">
        <v>1618</v>
      </c>
      <c r="AV24" s="78" t="b">
        <v>0</v>
      </c>
      <c r="AW24" s="78" t="s">
        <v>1666</v>
      </c>
      <c r="AX24" s="83" t="s">
        <v>1688</v>
      </c>
      <c r="AY24" s="78" t="s">
        <v>66</v>
      </c>
      <c r="AZ24" s="78" t="str">
        <f>REPLACE(INDEX(GroupVertices[Group],MATCH(Vertices[[#This Row],[Vertex]],GroupVertices[Vertex],0)),1,1,"")</f>
        <v>11</v>
      </c>
      <c r="BA24" s="48"/>
      <c r="BB24" s="48"/>
      <c r="BC24" s="48"/>
      <c r="BD24" s="48"/>
      <c r="BE24" s="48" t="s">
        <v>632</v>
      </c>
      <c r="BF24" s="48" t="s">
        <v>632</v>
      </c>
      <c r="BG24" s="120" t="s">
        <v>2331</v>
      </c>
      <c r="BH24" s="120" t="s">
        <v>2331</v>
      </c>
      <c r="BI24" s="120" t="s">
        <v>2406</v>
      </c>
      <c r="BJ24" s="120" t="s">
        <v>2406</v>
      </c>
      <c r="BK24" s="120">
        <v>1</v>
      </c>
      <c r="BL24" s="123">
        <v>5.2631578947368425</v>
      </c>
      <c r="BM24" s="120">
        <v>0</v>
      </c>
      <c r="BN24" s="123">
        <v>0</v>
      </c>
      <c r="BO24" s="120">
        <v>0</v>
      </c>
      <c r="BP24" s="123">
        <v>0</v>
      </c>
      <c r="BQ24" s="120">
        <v>18</v>
      </c>
      <c r="BR24" s="123">
        <v>94.73684210526316</v>
      </c>
      <c r="BS24" s="120">
        <v>19</v>
      </c>
      <c r="BT24" s="2"/>
      <c r="BU24" s="3"/>
      <c r="BV24" s="3"/>
      <c r="BW24" s="3"/>
      <c r="BX24" s="3"/>
    </row>
    <row r="25" spans="1:76" ht="15">
      <c r="A25" s="64" t="s">
        <v>281</v>
      </c>
      <c r="B25" s="65"/>
      <c r="C25" s="65" t="s">
        <v>64</v>
      </c>
      <c r="D25" s="66">
        <v>162.66851330688945</v>
      </c>
      <c r="E25" s="68"/>
      <c r="F25" s="100" t="s">
        <v>1643</v>
      </c>
      <c r="G25" s="65"/>
      <c r="H25" s="69" t="s">
        <v>281</v>
      </c>
      <c r="I25" s="70"/>
      <c r="J25" s="70"/>
      <c r="K25" s="69" t="s">
        <v>1777</v>
      </c>
      <c r="L25" s="73">
        <v>1</v>
      </c>
      <c r="M25" s="74">
        <v>9326.552734375</v>
      </c>
      <c r="N25" s="74">
        <v>5671.98193359375</v>
      </c>
      <c r="O25" s="75"/>
      <c r="P25" s="76"/>
      <c r="Q25" s="76"/>
      <c r="R25" s="86"/>
      <c r="S25" s="48">
        <v>1</v>
      </c>
      <c r="T25" s="48">
        <v>0</v>
      </c>
      <c r="U25" s="49">
        <v>0</v>
      </c>
      <c r="V25" s="49">
        <v>0.333333</v>
      </c>
      <c r="W25" s="49">
        <v>0</v>
      </c>
      <c r="X25" s="49">
        <v>0.65846</v>
      </c>
      <c r="Y25" s="49">
        <v>0</v>
      </c>
      <c r="Z25" s="49">
        <v>0</v>
      </c>
      <c r="AA25" s="71">
        <v>25</v>
      </c>
      <c r="AB25" s="71"/>
      <c r="AC25" s="72"/>
      <c r="AD25" s="78" t="s">
        <v>1277</v>
      </c>
      <c r="AE25" s="78">
        <v>186</v>
      </c>
      <c r="AF25" s="78">
        <v>217</v>
      </c>
      <c r="AG25" s="78">
        <v>635</v>
      </c>
      <c r="AH25" s="78">
        <v>591</v>
      </c>
      <c r="AI25" s="78"/>
      <c r="AJ25" s="78" t="s">
        <v>1362</v>
      </c>
      <c r="AK25" s="78" t="s">
        <v>1434</v>
      </c>
      <c r="AL25" s="83" t="s">
        <v>1495</v>
      </c>
      <c r="AM25" s="78"/>
      <c r="AN25" s="80">
        <v>42570.342199074075</v>
      </c>
      <c r="AO25" s="83" t="s">
        <v>1563</v>
      </c>
      <c r="AP25" s="78" t="b">
        <v>1</v>
      </c>
      <c r="AQ25" s="78" t="b">
        <v>0</v>
      </c>
      <c r="AR25" s="78" t="b">
        <v>0</v>
      </c>
      <c r="AS25" s="78" t="s">
        <v>1201</v>
      </c>
      <c r="AT25" s="78">
        <v>9</v>
      </c>
      <c r="AU25" s="78"/>
      <c r="AV25" s="78" t="b">
        <v>0</v>
      </c>
      <c r="AW25" s="78" t="s">
        <v>1666</v>
      </c>
      <c r="AX25" s="83" t="s">
        <v>1689</v>
      </c>
      <c r="AY25" s="78" t="s">
        <v>65</v>
      </c>
      <c r="AZ25" s="78" t="str">
        <f>REPLACE(INDEX(GroupVertices[Group],MATCH(Vertices[[#This Row],[Vertex]],GroupVertices[Vertex],0)),1,1,"")</f>
        <v>11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220</v>
      </c>
      <c r="B26" s="65"/>
      <c r="C26" s="65" t="s">
        <v>64</v>
      </c>
      <c r="D26" s="66">
        <v>165.55302442735686</v>
      </c>
      <c r="E26" s="68"/>
      <c r="F26" s="100" t="s">
        <v>751</v>
      </c>
      <c r="G26" s="65"/>
      <c r="H26" s="69" t="s">
        <v>220</v>
      </c>
      <c r="I26" s="70"/>
      <c r="J26" s="70"/>
      <c r="K26" s="69" t="s">
        <v>1778</v>
      </c>
      <c r="L26" s="73">
        <v>1</v>
      </c>
      <c r="M26" s="74">
        <v>432.7670593261719</v>
      </c>
      <c r="N26" s="74">
        <v>5548.81396484375</v>
      </c>
      <c r="O26" s="75"/>
      <c r="P26" s="76"/>
      <c r="Q26" s="76"/>
      <c r="R26" s="86"/>
      <c r="S26" s="48">
        <v>0</v>
      </c>
      <c r="T26" s="48">
        <v>1</v>
      </c>
      <c r="U26" s="49">
        <v>0</v>
      </c>
      <c r="V26" s="49">
        <v>0.017857</v>
      </c>
      <c r="W26" s="49">
        <v>0.024367</v>
      </c>
      <c r="X26" s="49">
        <v>0.470269</v>
      </c>
      <c r="Y26" s="49">
        <v>0</v>
      </c>
      <c r="Z26" s="49">
        <v>0</v>
      </c>
      <c r="AA26" s="71">
        <v>26</v>
      </c>
      <c r="AB26" s="71"/>
      <c r="AC26" s="72"/>
      <c r="AD26" s="78" t="s">
        <v>1278</v>
      </c>
      <c r="AE26" s="78">
        <v>663</v>
      </c>
      <c r="AF26" s="78">
        <v>1149</v>
      </c>
      <c r="AG26" s="78">
        <v>21458</v>
      </c>
      <c r="AH26" s="78">
        <v>4732</v>
      </c>
      <c r="AI26" s="78"/>
      <c r="AJ26" s="78" t="s">
        <v>1363</v>
      </c>
      <c r="AK26" s="78" t="s">
        <v>1435</v>
      </c>
      <c r="AL26" s="83" t="s">
        <v>1496</v>
      </c>
      <c r="AM26" s="78"/>
      <c r="AN26" s="80">
        <v>41682.660578703704</v>
      </c>
      <c r="AO26" s="83" t="s">
        <v>1564</v>
      </c>
      <c r="AP26" s="78" t="b">
        <v>0</v>
      </c>
      <c r="AQ26" s="78" t="b">
        <v>0</v>
      </c>
      <c r="AR26" s="78" t="b">
        <v>0</v>
      </c>
      <c r="AS26" s="78" t="s">
        <v>1201</v>
      </c>
      <c r="AT26" s="78">
        <v>414</v>
      </c>
      <c r="AU26" s="83" t="s">
        <v>1622</v>
      </c>
      <c r="AV26" s="78" t="b">
        <v>0</v>
      </c>
      <c r="AW26" s="78" t="s">
        <v>1666</v>
      </c>
      <c r="AX26" s="83" t="s">
        <v>1690</v>
      </c>
      <c r="AY26" s="78" t="s">
        <v>66</v>
      </c>
      <c r="AZ26" s="78" t="str">
        <f>REPLACE(INDEX(GroupVertices[Group],MATCH(Vertices[[#This Row],[Vertex]],GroupVertices[Vertex],0)),1,1,"")</f>
        <v>1</v>
      </c>
      <c r="BA26" s="48"/>
      <c r="BB26" s="48"/>
      <c r="BC26" s="48"/>
      <c r="BD26" s="48"/>
      <c r="BE26" s="48" t="s">
        <v>633</v>
      </c>
      <c r="BF26" s="48" t="s">
        <v>633</v>
      </c>
      <c r="BG26" s="120" t="s">
        <v>2332</v>
      </c>
      <c r="BH26" s="120" t="s">
        <v>2332</v>
      </c>
      <c r="BI26" s="120" t="s">
        <v>2407</v>
      </c>
      <c r="BJ26" s="120" t="s">
        <v>2407</v>
      </c>
      <c r="BK26" s="120">
        <v>0</v>
      </c>
      <c r="BL26" s="123">
        <v>0</v>
      </c>
      <c r="BM26" s="120">
        <v>0</v>
      </c>
      <c r="BN26" s="123">
        <v>0</v>
      </c>
      <c r="BO26" s="120">
        <v>0</v>
      </c>
      <c r="BP26" s="123">
        <v>0</v>
      </c>
      <c r="BQ26" s="120">
        <v>8</v>
      </c>
      <c r="BR26" s="123">
        <v>100</v>
      </c>
      <c r="BS26" s="120">
        <v>8</v>
      </c>
      <c r="BT26" s="2"/>
      <c r="BU26" s="3"/>
      <c r="BV26" s="3"/>
      <c r="BW26" s="3"/>
      <c r="BX26" s="3"/>
    </row>
    <row r="27" spans="1:76" ht="15">
      <c r="A27" s="64" t="s">
        <v>221</v>
      </c>
      <c r="B27" s="65"/>
      <c r="C27" s="65" t="s">
        <v>64</v>
      </c>
      <c r="D27" s="66">
        <v>162.04951950421403</v>
      </c>
      <c r="E27" s="68"/>
      <c r="F27" s="100" t="s">
        <v>752</v>
      </c>
      <c r="G27" s="65"/>
      <c r="H27" s="69" t="s">
        <v>221</v>
      </c>
      <c r="I27" s="70"/>
      <c r="J27" s="70"/>
      <c r="K27" s="69" t="s">
        <v>1779</v>
      </c>
      <c r="L27" s="73">
        <v>1</v>
      </c>
      <c r="M27" s="74">
        <v>2141.97216796875</v>
      </c>
      <c r="N27" s="74">
        <v>6297.45703125</v>
      </c>
      <c r="O27" s="75"/>
      <c r="P27" s="76"/>
      <c r="Q27" s="76"/>
      <c r="R27" s="86"/>
      <c r="S27" s="48">
        <v>0</v>
      </c>
      <c r="T27" s="48">
        <v>1</v>
      </c>
      <c r="U27" s="49">
        <v>0</v>
      </c>
      <c r="V27" s="49">
        <v>0.017857</v>
      </c>
      <c r="W27" s="49">
        <v>0.024367</v>
      </c>
      <c r="X27" s="49">
        <v>0.470269</v>
      </c>
      <c r="Y27" s="49">
        <v>0</v>
      </c>
      <c r="Z27" s="49">
        <v>0</v>
      </c>
      <c r="AA27" s="71">
        <v>27</v>
      </c>
      <c r="AB27" s="71"/>
      <c r="AC27" s="72"/>
      <c r="AD27" s="78" t="s">
        <v>1279</v>
      </c>
      <c r="AE27" s="78">
        <v>208</v>
      </c>
      <c r="AF27" s="78">
        <v>17</v>
      </c>
      <c r="AG27" s="78">
        <v>17</v>
      </c>
      <c r="AH27" s="78">
        <v>20</v>
      </c>
      <c r="AI27" s="78"/>
      <c r="AJ27" s="78" t="s">
        <v>1364</v>
      </c>
      <c r="AK27" s="78" t="s">
        <v>1436</v>
      </c>
      <c r="AL27" s="83" t="s">
        <v>1497</v>
      </c>
      <c r="AM27" s="78"/>
      <c r="AN27" s="80">
        <v>43503.470358796294</v>
      </c>
      <c r="AO27" s="78"/>
      <c r="AP27" s="78" t="b">
        <v>0</v>
      </c>
      <c r="AQ27" s="78" t="b">
        <v>0</v>
      </c>
      <c r="AR27" s="78" t="b">
        <v>0</v>
      </c>
      <c r="AS27" s="78" t="s">
        <v>1201</v>
      </c>
      <c r="AT27" s="78">
        <v>1</v>
      </c>
      <c r="AU27" s="83" t="s">
        <v>1618</v>
      </c>
      <c r="AV27" s="78" t="b">
        <v>0</v>
      </c>
      <c r="AW27" s="78" t="s">
        <v>1666</v>
      </c>
      <c r="AX27" s="83" t="s">
        <v>1691</v>
      </c>
      <c r="AY27" s="78" t="s">
        <v>66</v>
      </c>
      <c r="AZ27" s="78" t="str">
        <f>REPLACE(INDEX(GroupVertices[Group],MATCH(Vertices[[#This Row],[Vertex]],GroupVertices[Vertex],0)),1,1,"")</f>
        <v>1</v>
      </c>
      <c r="BA27" s="48"/>
      <c r="BB27" s="48"/>
      <c r="BC27" s="48"/>
      <c r="BD27" s="48"/>
      <c r="BE27" s="48"/>
      <c r="BF27" s="48"/>
      <c r="BG27" s="120" t="s">
        <v>2333</v>
      </c>
      <c r="BH27" s="120" t="s">
        <v>2333</v>
      </c>
      <c r="BI27" s="120" t="s">
        <v>2408</v>
      </c>
      <c r="BJ27" s="120" t="s">
        <v>2408</v>
      </c>
      <c r="BK27" s="120">
        <v>0</v>
      </c>
      <c r="BL27" s="123">
        <v>0</v>
      </c>
      <c r="BM27" s="120">
        <v>0</v>
      </c>
      <c r="BN27" s="123">
        <v>0</v>
      </c>
      <c r="BO27" s="120">
        <v>0</v>
      </c>
      <c r="BP27" s="123">
        <v>0</v>
      </c>
      <c r="BQ27" s="120">
        <v>19</v>
      </c>
      <c r="BR27" s="123">
        <v>100</v>
      </c>
      <c r="BS27" s="120">
        <v>19</v>
      </c>
      <c r="BT27" s="2"/>
      <c r="BU27" s="3"/>
      <c r="BV27" s="3"/>
      <c r="BW27" s="3"/>
      <c r="BX27" s="3"/>
    </row>
    <row r="28" spans="1:76" ht="15">
      <c r="A28" s="64" t="s">
        <v>222</v>
      </c>
      <c r="B28" s="65"/>
      <c r="C28" s="65" t="s">
        <v>64</v>
      </c>
      <c r="D28" s="66">
        <v>184.86872603984312</v>
      </c>
      <c r="E28" s="68"/>
      <c r="F28" s="100" t="s">
        <v>753</v>
      </c>
      <c r="G28" s="65"/>
      <c r="H28" s="69" t="s">
        <v>222</v>
      </c>
      <c r="I28" s="70"/>
      <c r="J28" s="70"/>
      <c r="K28" s="69" t="s">
        <v>1780</v>
      </c>
      <c r="L28" s="73">
        <v>1</v>
      </c>
      <c r="M28" s="74">
        <v>771.4456787109375</v>
      </c>
      <c r="N28" s="74">
        <v>9456.775390625</v>
      </c>
      <c r="O28" s="75"/>
      <c r="P28" s="76"/>
      <c r="Q28" s="76"/>
      <c r="R28" s="86"/>
      <c r="S28" s="48">
        <v>0</v>
      </c>
      <c r="T28" s="48">
        <v>1</v>
      </c>
      <c r="U28" s="49">
        <v>0</v>
      </c>
      <c r="V28" s="49">
        <v>0.017857</v>
      </c>
      <c r="W28" s="49">
        <v>0.024367</v>
      </c>
      <c r="X28" s="49">
        <v>0.470269</v>
      </c>
      <c r="Y28" s="49">
        <v>0</v>
      </c>
      <c r="Z28" s="49">
        <v>0</v>
      </c>
      <c r="AA28" s="71">
        <v>28</v>
      </c>
      <c r="AB28" s="71"/>
      <c r="AC28" s="72"/>
      <c r="AD28" s="78" t="s">
        <v>1280</v>
      </c>
      <c r="AE28" s="78">
        <v>8051</v>
      </c>
      <c r="AF28" s="78">
        <v>7390</v>
      </c>
      <c r="AG28" s="78">
        <v>111107</v>
      </c>
      <c r="AH28" s="78">
        <v>2033</v>
      </c>
      <c r="AI28" s="78"/>
      <c r="AJ28" s="78" t="s">
        <v>1365</v>
      </c>
      <c r="AK28" s="78" t="s">
        <v>1437</v>
      </c>
      <c r="AL28" s="83" t="s">
        <v>1498</v>
      </c>
      <c r="AM28" s="78"/>
      <c r="AN28" s="80">
        <v>41603.78071759259</v>
      </c>
      <c r="AO28" s="78"/>
      <c r="AP28" s="78" t="b">
        <v>1</v>
      </c>
      <c r="AQ28" s="78" t="b">
        <v>0</v>
      </c>
      <c r="AR28" s="78" t="b">
        <v>1</v>
      </c>
      <c r="AS28" s="78" t="s">
        <v>1200</v>
      </c>
      <c r="AT28" s="78">
        <v>3292</v>
      </c>
      <c r="AU28" s="83" t="s">
        <v>1618</v>
      </c>
      <c r="AV28" s="78" t="b">
        <v>0</v>
      </c>
      <c r="AW28" s="78" t="s">
        <v>1666</v>
      </c>
      <c r="AX28" s="83" t="s">
        <v>1692</v>
      </c>
      <c r="AY28" s="78" t="s">
        <v>66</v>
      </c>
      <c r="AZ28" s="78" t="str">
        <f>REPLACE(INDEX(GroupVertices[Group],MATCH(Vertices[[#This Row],[Vertex]],GroupVertices[Vertex],0)),1,1,"")</f>
        <v>1</v>
      </c>
      <c r="BA28" s="48" t="s">
        <v>2270</v>
      </c>
      <c r="BB28" s="48" t="s">
        <v>2270</v>
      </c>
      <c r="BC28" s="48" t="s">
        <v>2284</v>
      </c>
      <c r="BD28" s="48" t="s">
        <v>2284</v>
      </c>
      <c r="BE28" s="48" t="s">
        <v>2293</v>
      </c>
      <c r="BF28" s="48" t="s">
        <v>2293</v>
      </c>
      <c r="BG28" s="120" t="s">
        <v>2334</v>
      </c>
      <c r="BH28" s="120" t="s">
        <v>2377</v>
      </c>
      <c r="BI28" s="120" t="s">
        <v>2409</v>
      </c>
      <c r="BJ28" s="120" t="s">
        <v>2409</v>
      </c>
      <c r="BK28" s="120">
        <v>3</v>
      </c>
      <c r="BL28" s="123">
        <v>5.882352941176471</v>
      </c>
      <c r="BM28" s="120">
        <v>1</v>
      </c>
      <c r="BN28" s="123">
        <v>1.9607843137254901</v>
      </c>
      <c r="BO28" s="120">
        <v>0</v>
      </c>
      <c r="BP28" s="123">
        <v>0</v>
      </c>
      <c r="BQ28" s="120">
        <v>47</v>
      </c>
      <c r="BR28" s="123">
        <v>92.15686274509804</v>
      </c>
      <c r="BS28" s="120">
        <v>51</v>
      </c>
      <c r="BT28" s="2"/>
      <c r="BU28" s="3"/>
      <c r="BV28" s="3"/>
      <c r="BW28" s="3"/>
      <c r="BX28" s="3"/>
    </row>
    <row r="29" spans="1:76" ht="15">
      <c r="A29" s="64" t="s">
        <v>282</v>
      </c>
      <c r="B29" s="65"/>
      <c r="C29" s="65" t="s">
        <v>64</v>
      </c>
      <c r="D29" s="66">
        <v>541.461770854108</v>
      </c>
      <c r="E29" s="68"/>
      <c r="F29" s="100" t="s">
        <v>1644</v>
      </c>
      <c r="G29" s="65"/>
      <c r="H29" s="69" t="s">
        <v>282</v>
      </c>
      <c r="I29" s="70"/>
      <c r="J29" s="70"/>
      <c r="K29" s="69" t="s">
        <v>1781</v>
      </c>
      <c r="L29" s="73">
        <v>1</v>
      </c>
      <c r="M29" s="74">
        <v>9747.04296875</v>
      </c>
      <c r="N29" s="74">
        <v>8047.6416015625</v>
      </c>
      <c r="O29" s="75"/>
      <c r="P29" s="76"/>
      <c r="Q29" s="76"/>
      <c r="R29" s="86"/>
      <c r="S29" s="48">
        <v>1</v>
      </c>
      <c r="T29" s="48">
        <v>0</v>
      </c>
      <c r="U29" s="49">
        <v>0</v>
      </c>
      <c r="V29" s="49">
        <v>0.142857</v>
      </c>
      <c r="W29" s="49">
        <v>0</v>
      </c>
      <c r="X29" s="49">
        <v>0.560268</v>
      </c>
      <c r="Y29" s="49">
        <v>0</v>
      </c>
      <c r="Z29" s="49">
        <v>0</v>
      </c>
      <c r="AA29" s="71">
        <v>29</v>
      </c>
      <c r="AB29" s="71"/>
      <c r="AC29" s="72"/>
      <c r="AD29" s="78" t="s">
        <v>1281</v>
      </c>
      <c r="AE29" s="78">
        <v>61836</v>
      </c>
      <c r="AF29" s="78">
        <v>122607</v>
      </c>
      <c r="AG29" s="78">
        <v>39543</v>
      </c>
      <c r="AH29" s="78">
        <v>70932</v>
      </c>
      <c r="AI29" s="78"/>
      <c r="AJ29" s="78" t="s">
        <v>1366</v>
      </c>
      <c r="AK29" s="78" t="s">
        <v>1438</v>
      </c>
      <c r="AL29" s="83" t="s">
        <v>1499</v>
      </c>
      <c r="AM29" s="78"/>
      <c r="AN29" s="80">
        <v>39253.82048611111</v>
      </c>
      <c r="AO29" s="83" t="s">
        <v>1565</v>
      </c>
      <c r="AP29" s="78" t="b">
        <v>0</v>
      </c>
      <c r="AQ29" s="78" t="b">
        <v>0</v>
      </c>
      <c r="AR29" s="78" t="b">
        <v>1</v>
      </c>
      <c r="AS29" s="78" t="s">
        <v>1200</v>
      </c>
      <c r="AT29" s="78">
        <v>1325</v>
      </c>
      <c r="AU29" s="83" t="s">
        <v>1618</v>
      </c>
      <c r="AV29" s="78" t="b">
        <v>1</v>
      </c>
      <c r="AW29" s="78" t="s">
        <v>1666</v>
      </c>
      <c r="AX29" s="83" t="s">
        <v>1693</v>
      </c>
      <c r="AY29" s="78" t="s">
        <v>65</v>
      </c>
      <c r="AZ29" s="78" t="str">
        <f>REPLACE(INDEX(GroupVertices[Group],MATCH(Vertices[[#This Row],[Vertex]],GroupVertices[Vertex],0)),1,1,"")</f>
        <v>7</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224</v>
      </c>
      <c r="B30" s="65"/>
      <c r="C30" s="65" t="s">
        <v>64</v>
      </c>
      <c r="D30" s="66">
        <v>163.81674681085232</v>
      </c>
      <c r="E30" s="68"/>
      <c r="F30" s="100" t="s">
        <v>755</v>
      </c>
      <c r="G30" s="65"/>
      <c r="H30" s="69" t="s">
        <v>224</v>
      </c>
      <c r="I30" s="70"/>
      <c r="J30" s="70"/>
      <c r="K30" s="69" t="s">
        <v>1782</v>
      </c>
      <c r="L30" s="73">
        <v>1</v>
      </c>
      <c r="M30" s="74">
        <v>4677.89453125</v>
      </c>
      <c r="N30" s="74">
        <v>7916.1357421875</v>
      </c>
      <c r="O30" s="75"/>
      <c r="P30" s="76"/>
      <c r="Q30" s="76"/>
      <c r="R30" s="86"/>
      <c r="S30" s="48">
        <v>0</v>
      </c>
      <c r="T30" s="48">
        <v>1</v>
      </c>
      <c r="U30" s="49">
        <v>0</v>
      </c>
      <c r="V30" s="49">
        <v>0.066667</v>
      </c>
      <c r="W30" s="49">
        <v>0</v>
      </c>
      <c r="X30" s="49">
        <v>0.569617</v>
      </c>
      <c r="Y30" s="49">
        <v>0</v>
      </c>
      <c r="Z30" s="49">
        <v>0</v>
      </c>
      <c r="AA30" s="71">
        <v>30</v>
      </c>
      <c r="AB30" s="71"/>
      <c r="AC30" s="72"/>
      <c r="AD30" s="78" t="s">
        <v>1282</v>
      </c>
      <c r="AE30" s="78">
        <v>2</v>
      </c>
      <c r="AF30" s="78">
        <v>588</v>
      </c>
      <c r="AG30" s="78">
        <v>35130</v>
      </c>
      <c r="AH30" s="78">
        <v>23</v>
      </c>
      <c r="AI30" s="78"/>
      <c r="AJ30" s="78" t="s">
        <v>1367</v>
      </c>
      <c r="AK30" s="78" t="s">
        <v>1439</v>
      </c>
      <c r="AL30" s="78"/>
      <c r="AM30" s="78"/>
      <c r="AN30" s="80">
        <v>40754.50671296296</v>
      </c>
      <c r="AO30" s="83" t="s">
        <v>1566</v>
      </c>
      <c r="AP30" s="78" t="b">
        <v>1</v>
      </c>
      <c r="AQ30" s="78" t="b">
        <v>0</v>
      </c>
      <c r="AR30" s="78" t="b">
        <v>0</v>
      </c>
      <c r="AS30" s="78" t="s">
        <v>1200</v>
      </c>
      <c r="AT30" s="78">
        <v>10</v>
      </c>
      <c r="AU30" s="83" t="s">
        <v>1618</v>
      </c>
      <c r="AV30" s="78" t="b">
        <v>0</v>
      </c>
      <c r="AW30" s="78" t="s">
        <v>1666</v>
      </c>
      <c r="AX30" s="83" t="s">
        <v>1694</v>
      </c>
      <c r="AY30" s="78" t="s">
        <v>66</v>
      </c>
      <c r="AZ30" s="78" t="str">
        <f>REPLACE(INDEX(GroupVertices[Group],MATCH(Vertices[[#This Row],[Vertex]],GroupVertices[Vertex],0)),1,1,"")</f>
        <v>3</v>
      </c>
      <c r="BA30" s="48"/>
      <c r="BB30" s="48"/>
      <c r="BC30" s="48"/>
      <c r="BD30" s="48"/>
      <c r="BE30" s="48"/>
      <c r="BF30" s="48"/>
      <c r="BG30" s="120" t="s">
        <v>2335</v>
      </c>
      <c r="BH30" s="120" t="s">
        <v>2335</v>
      </c>
      <c r="BI30" s="120" t="s">
        <v>2410</v>
      </c>
      <c r="BJ30" s="120" t="s">
        <v>2410</v>
      </c>
      <c r="BK30" s="120">
        <v>3</v>
      </c>
      <c r="BL30" s="123">
        <v>16.666666666666668</v>
      </c>
      <c r="BM30" s="120">
        <v>0</v>
      </c>
      <c r="BN30" s="123">
        <v>0</v>
      </c>
      <c r="BO30" s="120">
        <v>0</v>
      </c>
      <c r="BP30" s="123">
        <v>0</v>
      </c>
      <c r="BQ30" s="120">
        <v>15</v>
      </c>
      <c r="BR30" s="123">
        <v>83.33333333333333</v>
      </c>
      <c r="BS30" s="120">
        <v>18</v>
      </c>
      <c r="BT30" s="2"/>
      <c r="BU30" s="3"/>
      <c r="BV30" s="3"/>
      <c r="BW30" s="3"/>
      <c r="BX30" s="3"/>
    </row>
    <row r="31" spans="1:76" ht="15">
      <c r="A31" s="64" t="s">
        <v>269</v>
      </c>
      <c r="B31" s="65"/>
      <c r="C31" s="65" t="s">
        <v>64</v>
      </c>
      <c r="D31" s="66">
        <v>162.68089318294295</v>
      </c>
      <c r="E31" s="68"/>
      <c r="F31" s="100" t="s">
        <v>795</v>
      </c>
      <c r="G31" s="65"/>
      <c r="H31" s="69" t="s">
        <v>269</v>
      </c>
      <c r="I31" s="70"/>
      <c r="J31" s="70"/>
      <c r="K31" s="69" t="s">
        <v>1783</v>
      </c>
      <c r="L31" s="73">
        <v>1327.7488151658767</v>
      </c>
      <c r="M31" s="74">
        <v>3830.253173828125</v>
      </c>
      <c r="N31" s="74">
        <v>7269.806640625</v>
      </c>
      <c r="O31" s="75"/>
      <c r="P31" s="76"/>
      <c r="Q31" s="76"/>
      <c r="R31" s="86"/>
      <c r="S31" s="48">
        <v>5</v>
      </c>
      <c r="T31" s="48">
        <v>5</v>
      </c>
      <c r="U31" s="49">
        <v>56</v>
      </c>
      <c r="V31" s="49">
        <v>0.125</v>
      </c>
      <c r="W31" s="49">
        <v>0</v>
      </c>
      <c r="X31" s="49">
        <v>4.44301</v>
      </c>
      <c r="Y31" s="49">
        <v>0</v>
      </c>
      <c r="Z31" s="49">
        <v>0</v>
      </c>
      <c r="AA31" s="71">
        <v>31</v>
      </c>
      <c r="AB31" s="71"/>
      <c r="AC31" s="72"/>
      <c r="AD31" s="78" t="s">
        <v>1283</v>
      </c>
      <c r="AE31" s="78">
        <v>0</v>
      </c>
      <c r="AF31" s="78">
        <v>221</v>
      </c>
      <c r="AG31" s="78">
        <v>20905</v>
      </c>
      <c r="AH31" s="78">
        <v>0</v>
      </c>
      <c r="AI31" s="78"/>
      <c r="AJ31" s="78"/>
      <c r="AK31" s="78"/>
      <c r="AL31" s="78"/>
      <c r="AM31" s="78"/>
      <c r="AN31" s="80">
        <v>42474.82482638889</v>
      </c>
      <c r="AO31" s="78"/>
      <c r="AP31" s="78" t="b">
        <v>1</v>
      </c>
      <c r="AQ31" s="78" t="b">
        <v>0</v>
      </c>
      <c r="AR31" s="78" t="b">
        <v>0</v>
      </c>
      <c r="AS31" s="78" t="s">
        <v>1200</v>
      </c>
      <c r="AT31" s="78">
        <v>67</v>
      </c>
      <c r="AU31" s="78"/>
      <c r="AV31" s="78" t="b">
        <v>0</v>
      </c>
      <c r="AW31" s="78" t="s">
        <v>1666</v>
      </c>
      <c r="AX31" s="83" t="s">
        <v>1695</v>
      </c>
      <c r="AY31" s="78" t="s">
        <v>66</v>
      </c>
      <c r="AZ31" s="78" t="str">
        <f>REPLACE(INDEX(GroupVertices[Group],MATCH(Vertices[[#This Row],[Vertex]],GroupVertices[Vertex],0)),1,1,"")</f>
        <v>3</v>
      </c>
      <c r="BA31" s="48" t="s">
        <v>2271</v>
      </c>
      <c r="BB31" s="48" t="s">
        <v>2271</v>
      </c>
      <c r="BC31" s="48" t="s">
        <v>608</v>
      </c>
      <c r="BD31" s="48" t="s">
        <v>608</v>
      </c>
      <c r="BE31" s="48" t="s">
        <v>2294</v>
      </c>
      <c r="BF31" s="48" t="s">
        <v>2308</v>
      </c>
      <c r="BG31" s="120" t="s">
        <v>2336</v>
      </c>
      <c r="BH31" s="120" t="s">
        <v>2378</v>
      </c>
      <c r="BI31" s="120" t="s">
        <v>2411</v>
      </c>
      <c r="BJ31" s="120" t="s">
        <v>2452</v>
      </c>
      <c r="BK31" s="120">
        <v>54</v>
      </c>
      <c r="BL31" s="123">
        <v>7.871720116618076</v>
      </c>
      <c r="BM31" s="120">
        <v>2</v>
      </c>
      <c r="BN31" s="123">
        <v>0.2915451895043732</v>
      </c>
      <c r="BO31" s="120">
        <v>0</v>
      </c>
      <c r="BP31" s="123">
        <v>0</v>
      </c>
      <c r="BQ31" s="120">
        <v>630</v>
      </c>
      <c r="BR31" s="123">
        <v>91.83673469387755</v>
      </c>
      <c r="BS31" s="120">
        <v>686</v>
      </c>
      <c r="BT31" s="2"/>
      <c r="BU31" s="3"/>
      <c r="BV31" s="3"/>
      <c r="BW31" s="3"/>
      <c r="BX31" s="3"/>
    </row>
    <row r="32" spans="1:76" ht="15">
      <c r="A32" s="64" t="s">
        <v>225</v>
      </c>
      <c r="B32" s="65"/>
      <c r="C32" s="65" t="s">
        <v>64</v>
      </c>
      <c r="D32" s="66">
        <v>167.58951403815897</v>
      </c>
      <c r="E32" s="68"/>
      <c r="F32" s="100" t="s">
        <v>756</v>
      </c>
      <c r="G32" s="65"/>
      <c r="H32" s="69" t="s">
        <v>225</v>
      </c>
      <c r="I32" s="70"/>
      <c r="J32" s="70"/>
      <c r="K32" s="69" t="s">
        <v>1784</v>
      </c>
      <c r="L32" s="73">
        <v>1</v>
      </c>
      <c r="M32" s="74">
        <v>2186.04833984375</v>
      </c>
      <c r="N32" s="74">
        <v>9113.8125</v>
      </c>
      <c r="O32" s="75"/>
      <c r="P32" s="76"/>
      <c r="Q32" s="76"/>
      <c r="R32" s="86"/>
      <c r="S32" s="48">
        <v>0</v>
      </c>
      <c r="T32" s="48">
        <v>1</v>
      </c>
      <c r="U32" s="49">
        <v>0</v>
      </c>
      <c r="V32" s="49">
        <v>0.017857</v>
      </c>
      <c r="W32" s="49">
        <v>0.024367</v>
      </c>
      <c r="X32" s="49">
        <v>0.470269</v>
      </c>
      <c r="Y32" s="49">
        <v>0</v>
      </c>
      <c r="Z32" s="49">
        <v>0</v>
      </c>
      <c r="AA32" s="71">
        <v>32</v>
      </c>
      <c r="AB32" s="71"/>
      <c r="AC32" s="72"/>
      <c r="AD32" s="78" t="s">
        <v>1284</v>
      </c>
      <c r="AE32" s="78">
        <v>1000</v>
      </c>
      <c r="AF32" s="78">
        <v>1807</v>
      </c>
      <c r="AG32" s="78">
        <v>17399</v>
      </c>
      <c r="AH32" s="78">
        <v>15078</v>
      </c>
      <c r="AI32" s="78"/>
      <c r="AJ32" s="78" t="s">
        <v>1368</v>
      </c>
      <c r="AK32" s="78"/>
      <c r="AL32" s="83" t="s">
        <v>1500</v>
      </c>
      <c r="AM32" s="78"/>
      <c r="AN32" s="80">
        <v>42193.32087962963</v>
      </c>
      <c r="AO32" s="83" t="s">
        <v>1567</v>
      </c>
      <c r="AP32" s="78" t="b">
        <v>1</v>
      </c>
      <c r="AQ32" s="78" t="b">
        <v>0</v>
      </c>
      <c r="AR32" s="78" t="b">
        <v>0</v>
      </c>
      <c r="AS32" s="78" t="s">
        <v>1200</v>
      </c>
      <c r="AT32" s="78">
        <v>134</v>
      </c>
      <c r="AU32" s="83" t="s">
        <v>1618</v>
      </c>
      <c r="AV32" s="78" t="b">
        <v>0</v>
      </c>
      <c r="AW32" s="78" t="s">
        <v>1666</v>
      </c>
      <c r="AX32" s="83" t="s">
        <v>1696</v>
      </c>
      <c r="AY32" s="78" t="s">
        <v>66</v>
      </c>
      <c r="AZ32" s="78" t="str">
        <f>REPLACE(INDEX(GroupVertices[Group],MATCH(Vertices[[#This Row],[Vertex]],GroupVertices[Vertex],0)),1,1,"")</f>
        <v>1</v>
      </c>
      <c r="BA32" s="48" t="s">
        <v>485</v>
      </c>
      <c r="BB32" s="48" t="s">
        <v>485</v>
      </c>
      <c r="BC32" s="48" t="s">
        <v>596</v>
      </c>
      <c r="BD32" s="48" t="s">
        <v>596</v>
      </c>
      <c r="BE32" s="48" t="s">
        <v>636</v>
      </c>
      <c r="BF32" s="48" t="s">
        <v>636</v>
      </c>
      <c r="BG32" s="120" t="s">
        <v>2337</v>
      </c>
      <c r="BH32" s="120" t="s">
        <v>2337</v>
      </c>
      <c r="BI32" s="120" t="s">
        <v>2412</v>
      </c>
      <c r="BJ32" s="120" t="s">
        <v>2412</v>
      </c>
      <c r="BK32" s="120">
        <v>1</v>
      </c>
      <c r="BL32" s="123">
        <v>6.25</v>
      </c>
      <c r="BM32" s="120">
        <v>0</v>
      </c>
      <c r="BN32" s="123">
        <v>0</v>
      </c>
      <c r="BO32" s="120">
        <v>0</v>
      </c>
      <c r="BP32" s="123">
        <v>0</v>
      </c>
      <c r="BQ32" s="120">
        <v>15</v>
      </c>
      <c r="BR32" s="123">
        <v>93.75</v>
      </c>
      <c r="BS32" s="120">
        <v>16</v>
      </c>
      <c r="BT32" s="2"/>
      <c r="BU32" s="3"/>
      <c r="BV32" s="3"/>
      <c r="BW32" s="3"/>
      <c r="BX32" s="3"/>
    </row>
    <row r="33" spans="1:76" ht="15">
      <c r="A33" s="64" t="s">
        <v>226</v>
      </c>
      <c r="B33" s="65"/>
      <c r="C33" s="65" t="s">
        <v>64</v>
      </c>
      <c r="D33" s="66">
        <v>252.48760904410517</v>
      </c>
      <c r="E33" s="68"/>
      <c r="F33" s="100" t="s">
        <v>757</v>
      </c>
      <c r="G33" s="65"/>
      <c r="H33" s="69" t="s">
        <v>226</v>
      </c>
      <c r="I33" s="70"/>
      <c r="J33" s="70"/>
      <c r="K33" s="69" t="s">
        <v>1785</v>
      </c>
      <c r="L33" s="73">
        <v>1</v>
      </c>
      <c r="M33" s="74">
        <v>1564.8031005859375</v>
      </c>
      <c r="N33" s="74">
        <v>4599.5400390625</v>
      </c>
      <c r="O33" s="75"/>
      <c r="P33" s="76"/>
      <c r="Q33" s="76"/>
      <c r="R33" s="86"/>
      <c r="S33" s="48">
        <v>0</v>
      </c>
      <c r="T33" s="48">
        <v>1</v>
      </c>
      <c r="U33" s="49">
        <v>0</v>
      </c>
      <c r="V33" s="49">
        <v>0.017857</v>
      </c>
      <c r="W33" s="49">
        <v>0.024367</v>
      </c>
      <c r="X33" s="49">
        <v>0.470269</v>
      </c>
      <c r="Y33" s="49">
        <v>0</v>
      </c>
      <c r="Z33" s="49">
        <v>0</v>
      </c>
      <c r="AA33" s="71">
        <v>33</v>
      </c>
      <c r="AB33" s="71"/>
      <c r="AC33" s="72"/>
      <c r="AD33" s="78" t="s">
        <v>1285</v>
      </c>
      <c r="AE33" s="78">
        <v>9654</v>
      </c>
      <c r="AF33" s="78">
        <v>29238</v>
      </c>
      <c r="AG33" s="78">
        <v>4868</v>
      </c>
      <c r="AH33" s="78">
        <v>3690</v>
      </c>
      <c r="AI33" s="78"/>
      <c r="AJ33" s="78" t="s">
        <v>1369</v>
      </c>
      <c r="AK33" s="78" t="s">
        <v>1435</v>
      </c>
      <c r="AL33" s="83" t="s">
        <v>1501</v>
      </c>
      <c r="AM33" s="78"/>
      <c r="AN33" s="80">
        <v>42338.45017361111</v>
      </c>
      <c r="AO33" s="83" t="s">
        <v>1568</v>
      </c>
      <c r="AP33" s="78" t="b">
        <v>1</v>
      </c>
      <c r="AQ33" s="78" t="b">
        <v>0</v>
      </c>
      <c r="AR33" s="78" t="b">
        <v>0</v>
      </c>
      <c r="AS33" s="78" t="s">
        <v>1201</v>
      </c>
      <c r="AT33" s="78">
        <v>479</v>
      </c>
      <c r="AU33" s="83" t="s">
        <v>1618</v>
      </c>
      <c r="AV33" s="78" t="b">
        <v>0</v>
      </c>
      <c r="AW33" s="78" t="s">
        <v>1666</v>
      </c>
      <c r="AX33" s="83" t="s">
        <v>1697</v>
      </c>
      <c r="AY33" s="78" t="s">
        <v>66</v>
      </c>
      <c r="AZ33" s="78" t="str">
        <f>REPLACE(INDEX(GroupVertices[Group],MATCH(Vertices[[#This Row],[Vertex]],GroupVertices[Vertex],0)),1,1,"")</f>
        <v>1</v>
      </c>
      <c r="BA33" s="48" t="s">
        <v>482</v>
      </c>
      <c r="BB33" s="48" t="s">
        <v>482</v>
      </c>
      <c r="BC33" s="48" t="s">
        <v>595</v>
      </c>
      <c r="BD33" s="48" t="s">
        <v>595</v>
      </c>
      <c r="BE33" s="48" t="s">
        <v>629</v>
      </c>
      <c r="BF33" s="48" t="s">
        <v>629</v>
      </c>
      <c r="BG33" s="120" t="s">
        <v>2326</v>
      </c>
      <c r="BH33" s="120" t="s">
        <v>2326</v>
      </c>
      <c r="BI33" s="120" t="s">
        <v>2401</v>
      </c>
      <c r="BJ33" s="120" t="s">
        <v>2401</v>
      </c>
      <c r="BK33" s="120">
        <v>2</v>
      </c>
      <c r="BL33" s="123">
        <v>11.764705882352942</v>
      </c>
      <c r="BM33" s="120">
        <v>1</v>
      </c>
      <c r="BN33" s="123">
        <v>5.882352941176471</v>
      </c>
      <c r="BO33" s="120">
        <v>0</v>
      </c>
      <c r="BP33" s="123">
        <v>0</v>
      </c>
      <c r="BQ33" s="120">
        <v>14</v>
      </c>
      <c r="BR33" s="123">
        <v>82.3529411764706</v>
      </c>
      <c r="BS33" s="120">
        <v>17</v>
      </c>
      <c r="BT33" s="2"/>
      <c r="BU33" s="3"/>
      <c r="BV33" s="3"/>
      <c r="BW33" s="3"/>
      <c r="BX33" s="3"/>
    </row>
    <row r="34" spans="1:76" ht="15">
      <c r="A34" s="64" t="s">
        <v>227</v>
      </c>
      <c r="B34" s="65"/>
      <c r="C34" s="65" t="s">
        <v>64</v>
      </c>
      <c r="D34" s="66">
        <v>163.2132278532438</v>
      </c>
      <c r="E34" s="68"/>
      <c r="F34" s="100" t="s">
        <v>758</v>
      </c>
      <c r="G34" s="65"/>
      <c r="H34" s="69" t="s">
        <v>227</v>
      </c>
      <c r="I34" s="70"/>
      <c r="J34" s="70"/>
      <c r="K34" s="69" t="s">
        <v>1786</v>
      </c>
      <c r="L34" s="73">
        <v>1</v>
      </c>
      <c r="M34" s="74">
        <v>1576.4141845703125</v>
      </c>
      <c r="N34" s="74">
        <v>9646.09375</v>
      </c>
      <c r="O34" s="75"/>
      <c r="P34" s="76"/>
      <c r="Q34" s="76"/>
      <c r="R34" s="86"/>
      <c r="S34" s="48">
        <v>0</v>
      </c>
      <c r="T34" s="48">
        <v>1</v>
      </c>
      <c r="U34" s="49">
        <v>0</v>
      </c>
      <c r="V34" s="49">
        <v>0.017857</v>
      </c>
      <c r="W34" s="49">
        <v>0.024367</v>
      </c>
      <c r="X34" s="49">
        <v>0.470269</v>
      </c>
      <c r="Y34" s="49">
        <v>0</v>
      </c>
      <c r="Z34" s="49">
        <v>0</v>
      </c>
      <c r="AA34" s="71">
        <v>34</v>
      </c>
      <c r="AB34" s="71"/>
      <c r="AC34" s="72"/>
      <c r="AD34" s="78" t="s">
        <v>1286</v>
      </c>
      <c r="AE34" s="78">
        <v>965</v>
      </c>
      <c r="AF34" s="78">
        <v>393</v>
      </c>
      <c r="AG34" s="78">
        <v>2346</v>
      </c>
      <c r="AH34" s="78">
        <v>471</v>
      </c>
      <c r="AI34" s="78"/>
      <c r="AJ34" s="78" t="s">
        <v>1370</v>
      </c>
      <c r="AK34" s="78" t="s">
        <v>1440</v>
      </c>
      <c r="AL34" s="83" t="s">
        <v>1502</v>
      </c>
      <c r="AM34" s="78"/>
      <c r="AN34" s="80">
        <v>40546.14226851852</v>
      </c>
      <c r="AO34" s="83" t="s">
        <v>1569</v>
      </c>
      <c r="AP34" s="78" t="b">
        <v>0</v>
      </c>
      <c r="AQ34" s="78" t="b">
        <v>0</v>
      </c>
      <c r="AR34" s="78" t="b">
        <v>0</v>
      </c>
      <c r="AS34" s="78" t="s">
        <v>1200</v>
      </c>
      <c r="AT34" s="78">
        <v>13</v>
      </c>
      <c r="AU34" s="83" t="s">
        <v>1621</v>
      </c>
      <c r="AV34" s="78" t="b">
        <v>0</v>
      </c>
      <c r="AW34" s="78" t="s">
        <v>1666</v>
      </c>
      <c r="AX34" s="83" t="s">
        <v>1698</v>
      </c>
      <c r="AY34" s="78" t="s">
        <v>66</v>
      </c>
      <c r="AZ34" s="78" t="str">
        <f>REPLACE(INDEX(GroupVertices[Group],MATCH(Vertices[[#This Row],[Vertex]],GroupVertices[Vertex],0)),1,1,"")</f>
        <v>1</v>
      </c>
      <c r="BA34" s="48"/>
      <c r="BB34" s="48"/>
      <c r="BC34" s="48"/>
      <c r="BD34" s="48"/>
      <c r="BE34" s="48" t="s">
        <v>637</v>
      </c>
      <c r="BF34" s="48" t="s">
        <v>637</v>
      </c>
      <c r="BG34" s="120" t="s">
        <v>2338</v>
      </c>
      <c r="BH34" s="120" t="s">
        <v>2338</v>
      </c>
      <c r="BI34" s="120" t="s">
        <v>2413</v>
      </c>
      <c r="BJ34" s="120" t="s">
        <v>2413</v>
      </c>
      <c r="BK34" s="120">
        <v>1</v>
      </c>
      <c r="BL34" s="123">
        <v>4.545454545454546</v>
      </c>
      <c r="BM34" s="120">
        <v>0</v>
      </c>
      <c r="BN34" s="123">
        <v>0</v>
      </c>
      <c r="BO34" s="120">
        <v>0</v>
      </c>
      <c r="BP34" s="123">
        <v>0</v>
      </c>
      <c r="BQ34" s="120">
        <v>21</v>
      </c>
      <c r="BR34" s="123">
        <v>95.45454545454545</v>
      </c>
      <c r="BS34" s="120">
        <v>22</v>
      </c>
      <c r="BT34" s="2"/>
      <c r="BU34" s="3"/>
      <c r="BV34" s="3"/>
      <c r="BW34" s="3"/>
      <c r="BX34" s="3"/>
    </row>
    <row r="35" spans="1:76" ht="15">
      <c r="A35" s="64" t="s">
        <v>228</v>
      </c>
      <c r="B35" s="65"/>
      <c r="C35" s="65" t="s">
        <v>64</v>
      </c>
      <c r="D35" s="66">
        <v>162.47043529003332</v>
      </c>
      <c r="E35" s="68"/>
      <c r="F35" s="100" t="s">
        <v>759</v>
      </c>
      <c r="G35" s="65"/>
      <c r="H35" s="69" t="s">
        <v>228</v>
      </c>
      <c r="I35" s="70"/>
      <c r="J35" s="70"/>
      <c r="K35" s="69" t="s">
        <v>1787</v>
      </c>
      <c r="L35" s="73">
        <v>237.91943127962085</v>
      </c>
      <c r="M35" s="74">
        <v>6330.67822265625</v>
      </c>
      <c r="N35" s="74">
        <v>6956.4375</v>
      </c>
      <c r="O35" s="75"/>
      <c r="P35" s="76"/>
      <c r="Q35" s="76"/>
      <c r="R35" s="86"/>
      <c r="S35" s="48">
        <v>2</v>
      </c>
      <c r="T35" s="48">
        <v>2</v>
      </c>
      <c r="U35" s="49">
        <v>10</v>
      </c>
      <c r="V35" s="49">
        <v>0.076923</v>
      </c>
      <c r="W35" s="49">
        <v>0</v>
      </c>
      <c r="X35" s="49">
        <v>1.442867</v>
      </c>
      <c r="Y35" s="49">
        <v>0</v>
      </c>
      <c r="Z35" s="49">
        <v>0</v>
      </c>
      <c r="AA35" s="71">
        <v>35</v>
      </c>
      <c r="AB35" s="71"/>
      <c r="AC35" s="72"/>
      <c r="AD35" s="78" t="s">
        <v>1287</v>
      </c>
      <c r="AE35" s="78">
        <v>159</v>
      </c>
      <c r="AF35" s="78">
        <v>153</v>
      </c>
      <c r="AG35" s="78">
        <v>873</v>
      </c>
      <c r="AH35" s="78">
        <v>8</v>
      </c>
      <c r="AI35" s="78"/>
      <c r="AJ35" s="78" t="s">
        <v>1371</v>
      </c>
      <c r="AK35" s="78" t="s">
        <v>1441</v>
      </c>
      <c r="AL35" s="83" t="s">
        <v>1503</v>
      </c>
      <c r="AM35" s="78"/>
      <c r="AN35" s="80">
        <v>39808.66811342593</v>
      </c>
      <c r="AO35" s="78"/>
      <c r="AP35" s="78" t="b">
        <v>0</v>
      </c>
      <c r="AQ35" s="78" t="b">
        <v>0</v>
      </c>
      <c r="AR35" s="78" t="b">
        <v>0</v>
      </c>
      <c r="AS35" s="78" t="s">
        <v>1200</v>
      </c>
      <c r="AT35" s="78">
        <v>12</v>
      </c>
      <c r="AU35" s="83" t="s">
        <v>1623</v>
      </c>
      <c r="AV35" s="78" t="b">
        <v>0</v>
      </c>
      <c r="AW35" s="78" t="s">
        <v>1666</v>
      </c>
      <c r="AX35" s="83" t="s">
        <v>1699</v>
      </c>
      <c r="AY35" s="78" t="s">
        <v>66</v>
      </c>
      <c r="AZ35" s="78" t="str">
        <f>REPLACE(INDEX(GroupVertices[Group],MATCH(Vertices[[#This Row],[Vertex]],GroupVertices[Vertex],0)),1,1,"")</f>
        <v>5</v>
      </c>
      <c r="BA35" s="48" t="s">
        <v>2272</v>
      </c>
      <c r="BB35" s="48" t="s">
        <v>2272</v>
      </c>
      <c r="BC35" s="48" t="s">
        <v>598</v>
      </c>
      <c r="BD35" s="48" t="s">
        <v>598</v>
      </c>
      <c r="BE35" s="48" t="s">
        <v>2295</v>
      </c>
      <c r="BF35" s="48" t="s">
        <v>2309</v>
      </c>
      <c r="BG35" s="120" t="s">
        <v>2339</v>
      </c>
      <c r="BH35" s="120" t="s">
        <v>2379</v>
      </c>
      <c r="BI35" s="120" t="s">
        <v>2414</v>
      </c>
      <c r="BJ35" s="120" t="s">
        <v>2453</v>
      </c>
      <c r="BK35" s="120">
        <v>3</v>
      </c>
      <c r="BL35" s="123">
        <v>8.108108108108109</v>
      </c>
      <c r="BM35" s="120">
        <v>0</v>
      </c>
      <c r="BN35" s="123">
        <v>0</v>
      </c>
      <c r="BO35" s="120">
        <v>0</v>
      </c>
      <c r="BP35" s="123">
        <v>0</v>
      </c>
      <c r="BQ35" s="120">
        <v>34</v>
      </c>
      <c r="BR35" s="123">
        <v>91.89189189189189</v>
      </c>
      <c r="BS35" s="120">
        <v>37</v>
      </c>
      <c r="BT35" s="2"/>
      <c r="BU35" s="3"/>
      <c r="BV35" s="3"/>
      <c r="BW35" s="3"/>
      <c r="BX35" s="3"/>
    </row>
    <row r="36" spans="1:76" ht="15">
      <c r="A36" s="64" t="s">
        <v>283</v>
      </c>
      <c r="B36" s="65"/>
      <c r="C36" s="65" t="s">
        <v>64</v>
      </c>
      <c r="D36" s="66">
        <v>171.26014728802417</v>
      </c>
      <c r="E36" s="68"/>
      <c r="F36" s="100" t="s">
        <v>1645</v>
      </c>
      <c r="G36" s="65"/>
      <c r="H36" s="69" t="s">
        <v>283</v>
      </c>
      <c r="I36" s="70"/>
      <c r="J36" s="70"/>
      <c r="K36" s="69" t="s">
        <v>1788</v>
      </c>
      <c r="L36" s="73">
        <v>1</v>
      </c>
      <c r="M36" s="74">
        <v>6789.4443359375</v>
      </c>
      <c r="N36" s="74">
        <v>6434.650390625</v>
      </c>
      <c r="O36" s="75"/>
      <c r="P36" s="76"/>
      <c r="Q36" s="76"/>
      <c r="R36" s="86"/>
      <c r="S36" s="48">
        <v>1</v>
      </c>
      <c r="T36" s="48">
        <v>0</v>
      </c>
      <c r="U36" s="49">
        <v>0</v>
      </c>
      <c r="V36" s="49">
        <v>0.055556</v>
      </c>
      <c r="W36" s="49">
        <v>0</v>
      </c>
      <c r="X36" s="49">
        <v>0.558812</v>
      </c>
      <c r="Y36" s="49">
        <v>0</v>
      </c>
      <c r="Z36" s="49">
        <v>0</v>
      </c>
      <c r="AA36" s="71">
        <v>36</v>
      </c>
      <c r="AB36" s="71"/>
      <c r="AC36" s="72"/>
      <c r="AD36" s="78" t="s">
        <v>1288</v>
      </c>
      <c r="AE36" s="78">
        <v>1928</v>
      </c>
      <c r="AF36" s="78">
        <v>2993</v>
      </c>
      <c r="AG36" s="78">
        <v>5437</v>
      </c>
      <c r="AH36" s="78">
        <v>2444</v>
      </c>
      <c r="AI36" s="78"/>
      <c r="AJ36" s="78" t="s">
        <v>1372</v>
      </c>
      <c r="AK36" s="78" t="s">
        <v>1442</v>
      </c>
      <c r="AL36" s="83" t="s">
        <v>1504</v>
      </c>
      <c r="AM36" s="78"/>
      <c r="AN36" s="80">
        <v>38973.20474537037</v>
      </c>
      <c r="AO36" s="83" t="s">
        <v>1570</v>
      </c>
      <c r="AP36" s="78" t="b">
        <v>0</v>
      </c>
      <c r="AQ36" s="78" t="b">
        <v>0</v>
      </c>
      <c r="AR36" s="78" t="b">
        <v>1</v>
      </c>
      <c r="AS36" s="78" t="s">
        <v>1200</v>
      </c>
      <c r="AT36" s="78">
        <v>369</v>
      </c>
      <c r="AU36" s="83" t="s">
        <v>1618</v>
      </c>
      <c r="AV36" s="78" t="b">
        <v>0</v>
      </c>
      <c r="AW36" s="78" t="s">
        <v>1666</v>
      </c>
      <c r="AX36" s="83" t="s">
        <v>1700</v>
      </c>
      <c r="AY36" s="78" t="s">
        <v>65</v>
      </c>
      <c r="AZ36" s="78"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229</v>
      </c>
      <c r="B37" s="65"/>
      <c r="C37" s="65" t="s">
        <v>64</v>
      </c>
      <c r="D37" s="66">
        <v>225.51495409252408</v>
      </c>
      <c r="E37" s="68"/>
      <c r="F37" s="100" t="s">
        <v>760</v>
      </c>
      <c r="G37" s="65"/>
      <c r="H37" s="69" t="s">
        <v>229</v>
      </c>
      <c r="I37" s="70"/>
      <c r="J37" s="70"/>
      <c r="K37" s="69" t="s">
        <v>1789</v>
      </c>
      <c r="L37" s="73">
        <v>380.07109004739334</v>
      </c>
      <c r="M37" s="74">
        <v>5861.90185546875</v>
      </c>
      <c r="N37" s="74">
        <v>7489.62548828125</v>
      </c>
      <c r="O37" s="75"/>
      <c r="P37" s="76"/>
      <c r="Q37" s="76"/>
      <c r="R37" s="86"/>
      <c r="S37" s="48">
        <v>0</v>
      </c>
      <c r="T37" s="48">
        <v>2</v>
      </c>
      <c r="U37" s="49">
        <v>16</v>
      </c>
      <c r="V37" s="49">
        <v>0.1</v>
      </c>
      <c r="W37" s="49">
        <v>0</v>
      </c>
      <c r="X37" s="49">
        <v>0.962508</v>
      </c>
      <c r="Y37" s="49">
        <v>0</v>
      </c>
      <c r="Z37" s="49">
        <v>0</v>
      </c>
      <c r="AA37" s="71">
        <v>37</v>
      </c>
      <c r="AB37" s="71"/>
      <c r="AC37" s="72"/>
      <c r="AD37" s="78" t="s">
        <v>1289</v>
      </c>
      <c r="AE37" s="78">
        <v>14186</v>
      </c>
      <c r="AF37" s="78">
        <v>20523</v>
      </c>
      <c r="AG37" s="78">
        <v>82830</v>
      </c>
      <c r="AH37" s="78">
        <v>1258</v>
      </c>
      <c r="AI37" s="78"/>
      <c r="AJ37" s="78" t="s">
        <v>1373</v>
      </c>
      <c r="AK37" s="78" t="s">
        <v>1443</v>
      </c>
      <c r="AL37" s="83" t="s">
        <v>1505</v>
      </c>
      <c r="AM37" s="78"/>
      <c r="AN37" s="80">
        <v>40115.60445601852</v>
      </c>
      <c r="AO37" s="83" t="s">
        <v>1571</v>
      </c>
      <c r="AP37" s="78" t="b">
        <v>0</v>
      </c>
      <c r="AQ37" s="78" t="b">
        <v>0</v>
      </c>
      <c r="AR37" s="78" t="b">
        <v>1</v>
      </c>
      <c r="AS37" s="78" t="s">
        <v>1200</v>
      </c>
      <c r="AT37" s="78">
        <v>1416</v>
      </c>
      <c r="AU37" s="83" t="s">
        <v>1618</v>
      </c>
      <c r="AV37" s="78" t="b">
        <v>0</v>
      </c>
      <c r="AW37" s="78" t="s">
        <v>1666</v>
      </c>
      <c r="AX37" s="83" t="s">
        <v>1701</v>
      </c>
      <c r="AY37" s="78" t="s">
        <v>66</v>
      </c>
      <c r="AZ37" s="78" t="str">
        <f>REPLACE(INDEX(GroupVertices[Group],MATCH(Vertices[[#This Row],[Vertex]],GroupVertices[Vertex],0)),1,1,"")</f>
        <v>5</v>
      </c>
      <c r="BA37" s="48" t="s">
        <v>2273</v>
      </c>
      <c r="BB37" s="48" t="s">
        <v>2273</v>
      </c>
      <c r="BC37" s="48" t="s">
        <v>1967</v>
      </c>
      <c r="BD37" s="48" t="s">
        <v>1967</v>
      </c>
      <c r="BE37" s="48" t="s">
        <v>2296</v>
      </c>
      <c r="BF37" s="48" t="s">
        <v>2310</v>
      </c>
      <c r="BG37" s="120" t="s">
        <v>2340</v>
      </c>
      <c r="BH37" s="120" t="s">
        <v>2380</v>
      </c>
      <c r="BI37" s="120" t="s">
        <v>2415</v>
      </c>
      <c r="BJ37" s="120" t="s">
        <v>2415</v>
      </c>
      <c r="BK37" s="120">
        <v>1</v>
      </c>
      <c r="BL37" s="123">
        <v>3.0303030303030303</v>
      </c>
      <c r="BM37" s="120">
        <v>0</v>
      </c>
      <c r="BN37" s="123">
        <v>0</v>
      </c>
      <c r="BO37" s="120">
        <v>0</v>
      </c>
      <c r="BP37" s="123">
        <v>0</v>
      </c>
      <c r="BQ37" s="120">
        <v>32</v>
      </c>
      <c r="BR37" s="123">
        <v>96.96969696969697</v>
      </c>
      <c r="BS37" s="120">
        <v>33</v>
      </c>
      <c r="BT37" s="2"/>
      <c r="BU37" s="3"/>
      <c r="BV37" s="3"/>
      <c r="BW37" s="3"/>
      <c r="BX37" s="3"/>
    </row>
    <row r="38" spans="1:76" ht="15">
      <c r="A38" s="64" t="s">
        <v>265</v>
      </c>
      <c r="B38" s="65"/>
      <c r="C38" s="65" t="s">
        <v>64</v>
      </c>
      <c r="D38" s="66">
        <v>181.66233814198446</v>
      </c>
      <c r="E38" s="68"/>
      <c r="F38" s="100" t="s">
        <v>791</v>
      </c>
      <c r="G38" s="65"/>
      <c r="H38" s="69" t="s">
        <v>265</v>
      </c>
      <c r="I38" s="70"/>
      <c r="J38" s="70"/>
      <c r="K38" s="69" t="s">
        <v>1790</v>
      </c>
      <c r="L38" s="73">
        <v>569.6066350710901</v>
      </c>
      <c r="M38" s="74">
        <v>5367.9375</v>
      </c>
      <c r="N38" s="74">
        <v>8051.45654296875</v>
      </c>
      <c r="O38" s="75"/>
      <c r="P38" s="76"/>
      <c r="Q38" s="76"/>
      <c r="R38" s="86"/>
      <c r="S38" s="48">
        <v>5</v>
      </c>
      <c r="T38" s="48">
        <v>1</v>
      </c>
      <c r="U38" s="49">
        <v>24</v>
      </c>
      <c r="V38" s="49">
        <v>0.111111</v>
      </c>
      <c r="W38" s="49">
        <v>0</v>
      </c>
      <c r="X38" s="49">
        <v>2.374685</v>
      </c>
      <c r="Y38" s="49">
        <v>0</v>
      </c>
      <c r="Z38" s="49">
        <v>0</v>
      </c>
      <c r="AA38" s="71">
        <v>38</v>
      </c>
      <c r="AB38" s="71"/>
      <c r="AC38" s="72"/>
      <c r="AD38" s="78" t="s">
        <v>1290</v>
      </c>
      <c r="AE38" s="78">
        <v>1421</v>
      </c>
      <c r="AF38" s="78">
        <v>6354</v>
      </c>
      <c r="AG38" s="78">
        <v>8133</v>
      </c>
      <c r="AH38" s="78">
        <v>2335</v>
      </c>
      <c r="AI38" s="78"/>
      <c r="AJ38" s="78" t="s">
        <v>1374</v>
      </c>
      <c r="AK38" s="78" t="s">
        <v>1444</v>
      </c>
      <c r="AL38" s="83" t="s">
        <v>1506</v>
      </c>
      <c r="AM38" s="78"/>
      <c r="AN38" s="80">
        <v>39542.6421412037</v>
      </c>
      <c r="AO38" s="83" t="s">
        <v>1572</v>
      </c>
      <c r="AP38" s="78" t="b">
        <v>0</v>
      </c>
      <c r="AQ38" s="78" t="b">
        <v>0</v>
      </c>
      <c r="AR38" s="78" t="b">
        <v>1</v>
      </c>
      <c r="AS38" s="78" t="s">
        <v>1200</v>
      </c>
      <c r="AT38" s="78">
        <v>347</v>
      </c>
      <c r="AU38" s="83" t="s">
        <v>1618</v>
      </c>
      <c r="AV38" s="78" t="b">
        <v>0</v>
      </c>
      <c r="AW38" s="78" t="s">
        <v>1666</v>
      </c>
      <c r="AX38" s="83" t="s">
        <v>1702</v>
      </c>
      <c r="AY38" s="78" t="s">
        <v>66</v>
      </c>
      <c r="AZ38" s="78" t="str">
        <f>REPLACE(INDEX(GroupVertices[Group],MATCH(Vertices[[#This Row],[Vertex]],GroupVertices[Vertex],0)),1,1,"")</f>
        <v>5</v>
      </c>
      <c r="BA38" s="48" t="s">
        <v>2274</v>
      </c>
      <c r="BB38" s="48" t="s">
        <v>2280</v>
      </c>
      <c r="BC38" s="48" t="s">
        <v>599</v>
      </c>
      <c r="BD38" s="48" t="s">
        <v>599</v>
      </c>
      <c r="BE38" s="48" t="s">
        <v>2297</v>
      </c>
      <c r="BF38" s="48" t="s">
        <v>2311</v>
      </c>
      <c r="BG38" s="120" t="s">
        <v>2341</v>
      </c>
      <c r="BH38" s="120" t="s">
        <v>2381</v>
      </c>
      <c r="BI38" s="120" t="s">
        <v>2416</v>
      </c>
      <c r="BJ38" s="120" t="s">
        <v>2416</v>
      </c>
      <c r="BK38" s="120">
        <v>2</v>
      </c>
      <c r="BL38" s="123">
        <v>1.834862385321101</v>
      </c>
      <c r="BM38" s="120">
        <v>2</v>
      </c>
      <c r="BN38" s="123">
        <v>1.834862385321101</v>
      </c>
      <c r="BO38" s="120">
        <v>0</v>
      </c>
      <c r="BP38" s="123">
        <v>0</v>
      </c>
      <c r="BQ38" s="120">
        <v>105</v>
      </c>
      <c r="BR38" s="123">
        <v>96.3302752293578</v>
      </c>
      <c r="BS38" s="120">
        <v>109</v>
      </c>
      <c r="BT38" s="2"/>
      <c r="BU38" s="3"/>
      <c r="BV38" s="3"/>
      <c r="BW38" s="3"/>
      <c r="BX38" s="3"/>
    </row>
    <row r="39" spans="1:76" ht="15">
      <c r="A39" s="64" t="s">
        <v>230</v>
      </c>
      <c r="B39" s="65"/>
      <c r="C39" s="65" t="s">
        <v>64</v>
      </c>
      <c r="D39" s="66">
        <v>163.296792016605</v>
      </c>
      <c r="E39" s="68"/>
      <c r="F39" s="100" t="s">
        <v>761</v>
      </c>
      <c r="G39" s="65"/>
      <c r="H39" s="69" t="s">
        <v>230</v>
      </c>
      <c r="I39" s="70"/>
      <c r="J39" s="70"/>
      <c r="K39" s="69" t="s">
        <v>1791</v>
      </c>
      <c r="L39" s="73">
        <v>166.8436018957346</v>
      </c>
      <c r="M39" s="74">
        <v>5551.2431640625</v>
      </c>
      <c r="N39" s="74">
        <v>5071.8056640625</v>
      </c>
      <c r="O39" s="75"/>
      <c r="P39" s="76"/>
      <c r="Q39" s="76"/>
      <c r="R39" s="86"/>
      <c r="S39" s="48">
        <v>2</v>
      </c>
      <c r="T39" s="48">
        <v>4</v>
      </c>
      <c r="U39" s="49">
        <v>7</v>
      </c>
      <c r="V39" s="49">
        <v>0.25</v>
      </c>
      <c r="W39" s="49">
        <v>0</v>
      </c>
      <c r="X39" s="49">
        <v>1.84218</v>
      </c>
      <c r="Y39" s="49">
        <v>0.16666666666666666</v>
      </c>
      <c r="Z39" s="49">
        <v>0</v>
      </c>
      <c r="AA39" s="71">
        <v>39</v>
      </c>
      <c r="AB39" s="71"/>
      <c r="AC39" s="72"/>
      <c r="AD39" s="78" t="s">
        <v>1291</v>
      </c>
      <c r="AE39" s="78">
        <v>273</v>
      </c>
      <c r="AF39" s="78">
        <v>420</v>
      </c>
      <c r="AG39" s="78">
        <v>2456</v>
      </c>
      <c r="AH39" s="78">
        <v>2637</v>
      </c>
      <c r="AI39" s="78"/>
      <c r="AJ39" s="78" t="s">
        <v>1375</v>
      </c>
      <c r="AK39" s="78" t="s">
        <v>1445</v>
      </c>
      <c r="AL39" s="83" t="s">
        <v>1507</v>
      </c>
      <c r="AM39" s="78"/>
      <c r="AN39" s="80">
        <v>41257.681967592594</v>
      </c>
      <c r="AO39" s="83" t="s">
        <v>1573</v>
      </c>
      <c r="AP39" s="78" t="b">
        <v>0</v>
      </c>
      <c r="AQ39" s="78" t="b">
        <v>0</v>
      </c>
      <c r="AR39" s="78" t="b">
        <v>1</v>
      </c>
      <c r="AS39" s="78" t="s">
        <v>1200</v>
      </c>
      <c r="AT39" s="78">
        <v>75</v>
      </c>
      <c r="AU39" s="83" t="s">
        <v>1621</v>
      </c>
      <c r="AV39" s="78" t="b">
        <v>0</v>
      </c>
      <c r="AW39" s="78" t="s">
        <v>1666</v>
      </c>
      <c r="AX39" s="83" t="s">
        <v>1703</v>
      </c>
      <c r="AY39" s="78" t="s">
        <v>66</v>
      </c>
      <c r="AZ39" s="78" t="str">
        <f>REPLACE(INDEX(GroupVertices[Group],MATCH(Vertices[[#This Row],[Vertex]],GroupVertices[Vertex],0)),1,1,"")</f>
        <v>6</v>
      </c>
      <c r="BA39" s="48" t="s">
        <v>1949</v>
      </c>
      <c r="BB39" s="48" t="s">
        <v>2281</v>
      </c>
      <c r="BC39" s="48" t="s">
        <v>1968</v>
      </c>
      <c r="BD39" s="48" t="s">
        <v>2289</v>
      </c>
      <c r="BE39" s="48" t="s">
        <v>2298</v>
      </c>
      <c r="BF39" s="48" t="s">
        <v>2312</v>
      </c>
      <c r="BG39" s="120" t="s">
        <v>2103</v>
      </c>
      <c r="BH39" s="120" t="s">
        <v>2382</v>
      </c>
      <c r="BI39" s="120" t="s">
        <v>2198</v>
      </c>
      <c r="BJ39" s="120" t="s">
        <v>2198</v>
      </c>
      <c r="BK39" s="120">
        <v>0</v>
      </c>
      <c r="BL39" s="123">
        <v>0</v>
      </c>
      <c r="BM39" s="120">
        <v>0</v>
      </c>
      <c r="BN39" s="123">
        <v>0</v>
      </c>
      <c r="BO39" s="120">
        <v>0</v>
      </c>
      <c r="BP39" s="123">
        <v>0</v>
      </c>
      <c r="BQ39" s="120">
        <v>69</v>
      </c>
      <c r="BR39" s="123">
        <v>100</v>
      </c>
      <c r="BS39" s="120">
        <v>69</v>
      </c>
      <c r="BT39" s="2"/>
      <c r="BU39" s="3"/>
      <c r="BV39" s="3"/>
      <c r="BW39" s="3"/>
      <c r="BX39" s="3"/>
    </row>
    <row r="40" spans="1:76" ht="15">
      <c r="A40" s="64" t="s">
        <v>284</v>
      </c>
      <c r="B40" s="65"/>
      <c r="C40" s="65" t="s">
        <v>64</v>
      </c>
      <c r="D40" s="66">
        <v>336.81622975158996</v>
      </c>
      <c r="E40" s="68"/>
      <c r="F40" s="100" t="s">
        <v>1646</v>
      </c>
      <c r="G40" s="65"/>
      <c r="H40" s="69" t="s">
        <v>284</v>
      </c>
      <c r="I40" s="70"/>
      <c r="J40" s="70"/>
      <c r="K40" s="69" t="s">
        <v>1792</v>
      </c>
      <c r="L40" s="73">
        <v>1</v>
      </c>
      <c r="M40" s="74">
        <v>4872.80712890625</v>
      </c>
      <c r="N40" s="74">
        <v>6081.74462890625</v>
      </c>
      <c r="O40" s="75"/>
      <c r="P40" s="76"/>
      <c r="Q40" s="76"/>
      <c r="R40" s="86"/>
      <c r="S40" s="48">
        <v>1</v>
      </c>
      <c r="T40" s="48">
        <v>0</v>
      </c>
      <c r="U40" s="49">
        <v>0</v>
      </c>
      <c r="V40" s="49">
        <v>0.142857</v>
      </c>
      <c r="W40" s="49">
        <v>0</v>
      </c>
      <c r="X40" s="49">
        <v>0.46317</v>
      </c>
      <c r="Y40" s="49">
        <v>0</v>
      </c>
      <c r="Z40" s="49">
        <v>0</v>
      </c>
      <c r="AA40" s="71">
        <v>40</v>
      </c>
      <c r="AB40" s="71"/>
      <c r="AC40" s="72"/>
      <c r="AD40" s="78" t="s">
        <v>1292</v>
      </c>
      <c r="AE40" s="78">
        <v>1642</v>
      </c>
      <c r="AF40" s="78">
        <v>56485</v>
      </c>
      <c r="AG40" s="78">
        <v>13392</v>
      </c>
      <c r="AH40" s="78">
        <v>4617</v>
      </c>
      <c r="AI40" s="78"/>
      <c r="AJ40" s="78" t="s">
        <v>1376</v>
      </c>
      <c r="AK40" s="78" t="s">
        <v>1446</v>
      </c>
      <c r="AL40" s="83" t="s">
        <v>1508</v>
      </c>
      <c r="AM40" s="78"/>
      <c r="AN40" s="80">
        <v>39923.83005787037</v>
      </c>
      <c r="AO40" s="83" t="s">
        <v>1574</v>
      </c>
      <c r="AP40" s="78" t="b">
        <v>0</v>
      </c>
      <c r="AQ40" s="78" t="b">
        <v>0</v>
      </c>
      <c r="AR40" s="78" t="b">
        <v>1</v>
      </c>
      <c r="AS40" s="78" t="s">
        <v>1200</v>
      </c>
      <c r="AT40" s="78">
        <v>1199</v>
      </c>
      <c r="AU40" s="83" t="s">
        <v>1618</v>
      </c>
      <c r="AV40" s="78" t="b">
        <v>0</v>
      </c>
      <c r="AW40" s="78" t="s">
        <v>1666</v>
      </c>
      <c r="AX40" s="83" t="s">
        <v>1704</v>
      </c>
      <c r="AY40" s="78" t="s">
        <v>65</v>
      </c>
      <c r="AZ40" s="78" t="str">
        <f>REPLACE(INDEX(GroupVertices[Group],MATCH(Vertices[[#This Row],[Vertex]],GroupVertices[Vertex],0)),1,1,"")</f>
        <v>6</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285</v>
      </c>
      <c r="B41" s="65"/>
      <c r="C41" s="65" t="s">
        <v>64</v>
      </c>
      <c r="D41" s="66">
        <v>162</v>
      </c>
      <c r="E41" s="68"/>
      <c r="F41" s="100" t="s">
        <v>1647</v>
      </c>
      <c r="G41" s="65"/>
      <c r="H41" s="69" t="s">
        <v>285</v>
      </c>
      <c r="I41" s="70"/>
      <c r="J41" s="70"/>
      <c r="K41" s="69" t="s">
        <v>1793</v>
      </c>
      <c r="L41" s="73">
        <v>1</v>
      </c>
      <c r="M41" s="74">
        <v>6269.67822265625</v>
      </c>
      <c r="N41" s="74">
        <v>5997.81103515625</v>
      </c>
      <c r="O41" s="75"/>
      <c r="P41" s="76"/>
      <c r="Q41" s="76"/>
      <c r="R41" s="86"/>
      <c r="S41" s="48">
        <v>2</v>
      </c>
      <c r="T41" s="48">
        <v>0</v>
      </c>
      <c r="U41" s="49">
        <v>0</v>
      </c>
      <c r="V41" s="49">
        <v>0.166667</v>
      </c>
      <c r="W41" s="49">
        <v>0</v>
      </c>
      <c r="X41" s="49">
        <v>0.782965</v>
      </c>
      <c r="Y41" s="49">
        <v>0.5</v>
      </c>
      <c r="Z41" s="49">
        <v>0</v>
      </c>
      <c r="AA41" s="71">
        <v>41</v>
      </c>
      <c r="AB41" s="71"/>
      <c r="AC41" s="72"/>
      <c r="AD41" s="78" t="s">
        <v>1293</v>
      </c>
      <c r="AE41" s="78">
        <v>3</v>
      </c>
      <c r="AF41" s="78">
        <v>1</v>
      </c>
      <c r="AG41" s="78">
        <v>0</v>
      </c>
      <c r="AH41" s="78">
        <v>0</v>
      </c>
      <c r="AI41" s="78"/>
      <c r="AJ41" s="78"/>
      <c r="AK41" s="78"/>
      <c r="AL41" s="78"/>
      <c r="AM41" s="78"/>
      <c r="AN41" s="80">
        <v>39992.936689814815</v>
      </c>
      <c r="AO41" s="78"/>
      <c r="AP41" s="78" t="b">
        <v>1</v>
      </c>
      <c r="AQ41" s="78" t="b">
        <v>1</v>
      </c>
      <c r="AR41" s="78" t="b">
        <v>0</v>
      </c>
      <c r="AS41" s="78" t="s">
        <v>1200</v>
      </c>
      <c r="AT41" s="78">
        <v>0</v>
      </c>
      <c r="AU41" s="83" t="s">
        <v>1618</v>
      </c>
      <c r="AV41" s="78" t="b">
        <v>0</v>
      </c>
      <c r="AW41" s="78" t="s">
        <v>1666</v>
      </c>
      <c r="AX41" s="83" t="s">
        <v>1705</v>
      </c>
      <c r="AY41" s="78" t="s">
        <v>65</v>
      </c>
      <c r="AZ41" s="78" t="str">
        <f>REPLACE(INDEX(GroupVertices[Group],MATCH(Vertices[[#This Row],[Vertex]],GroupVertices[Vertex],0)),1,1,"")</f>
        <v>6</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231</v>
      </c>
      <c r="B42" s="65"/>
      <c r="C42" s="65" t="s">
        <v>64</v>
      </c>
      <c r="D42" s="66">
        <v>162.8108818815048</v>
      </c>
      <c r="E42" s="68"/>
      <c r="F42" s="100" t="s">
        <v>762</v>
      </c>
      <c r="G42" s="65"/>
      <c r="H42" s="69" t="s">
        <v>231</v>
      </c>
      <c r="I42" s="70"/>
      <c r="J42" s="70"/>
      <c r="K42" s="69" t="s">
        <v>1794</v>
      </c>
      <c r="L42" s="73">
        <v>24.691943127962084</v>
      </c>
      <c r="M42" s="74">
        <v>6165.30322265625</v>
      </c>
      <c r="N42" s="74">
        <v>4157.75537109375</v>
      </c>
      <c r="O42" s="75"/>
      <c r="P42" s="76"/>
      <c r="Q42" s="76"/>
      <c r="R42" s="86"/>
      <c r="S42" s="48">
        <v>0</v>
      </c>
      <c r="T42" s="48">
        <v>3</v>
      </c>
      <c r="U42" s="49">
        <v>1</v>
      </c>
      <c r="V42" s="49">
        <v>0.2</v>
      </c>
      <c r="W42" s="49">
        <v>0</v>
      </c>
      <c r="X42" s="49">
        <v>1.12869</v>
      </c>
      <c r="Y42" s="49">
        <v>0.3333333333333333</v>
      </c>
      <c r="Z42" s="49">
        <v>0</v>
      </c>
      <c r="AA42" s="71">
        <v>42</v>
      </c>
      <c r="AB42" s="71"/>
      <c r="AC42" s="72"/>
      <c r="AD42" s="78" t="s">
        <v>1294</v>
      </c>
      <c r="AE42" s="78">
        <v>579</v>
      </c>
      <c r="AF42" s="78">
        <v>263</v>
      </c>
      <c r="AG42" s="78">
        <v>3461</v>
      </c>
      <c r="AH42" s="78">
        <v>1585</v>
      </c>
      <c r="AI42" s="78"/>
      <c r="AJ42" s="78" t="s">
        <v>1377</v>
      </c>
      <c r="AK42" s="78" t="s">
        <v>1447</v>
      </c>
      <c r="AL42" s="83" t="s">
        <v>1509</v>
      </c>
      <c r="AM42" s="78"/>
      <c r="AN42" s="80">
        <v>39771.89679398148</v>
      </c>
      <c r="AO42" s="83" t="s">
        <v>1575</v>
      </c>
      <c r="AP42" s="78" t="b">
        <v>0</v>
      </c>
      <c r="AQ42" s="78" t="b">
        <v>0</v>
      </c>
      <c r="AR42" s="78" t="b">
        <v>1</v>
      </c>
      <c r="AS42" s="78" t="s">
        <v>1200</v>
      </c>
      <c r="AT42" s="78">
        <v>18</v>
      </c>
      <c r="AU42" s="83" t="s">
        <v>1624</v>
      </c>
      <c r="AV42" s="78" t="b">
        <v>0</v>
      </c>
      <c r="AW42" s="78" t="s">
        <v>1666</v>
      </c>
      <c r="AX42" s="83" t="s">
        <v>1706</v>
      </c>
      <c r="AY42" s="78" t="s">
        <v>66</v>
      </c>
      <c r="AZ42" s="78" t="str">
        <f>REPLACE(INDEX(GroupVertices[Group],MATCH(Vertices[[#This Row],[Vertex]],GroupVertices[Vertex],0)),1,1,"")</f>
        <v>6</v>
      </c>
      <c r="BA42" s="48" t="s">
        <v>490</v>
      </c>
      <c r="BB42" s="48" t="s">
        <v>490</v>
      </c>
      <c r="BC42" s="48" t="s">
        <v>601</v>
      </c>
      <c r="BD42" s="48" t="s">
        <v>601</v>
      </c>
      <c r="BE42" s="48" t="s">
        <v>2299</v>
      </c>
      <c r="BF42" s="48" t="s">
        <v>2313</v>
      </c>
      <c r="BG42" s="120" t="s">
        <v>2342</v>
      </c>
      <c r="BH42" s="120" t="s">
        <v>2383</v>
      </c>
      <c r="BI42" s="120" t="s">
        <v>2417</v>
      </c>
      <c r="BJ42" s="120" t="s">
        <v>2417</v>
      </c>
      <c r="BK42" s="120">
        <v>0</v>
      </c>
      <c r="BL42" s="123">
        <v>0</v>
      </c>
      <c r="BM42" s="120">
        <v>0</v>
      </c>
      <c r="BN42" s="123">
        <v>0</v>
      </c>
      <c r="BO42" s="120">
        <v>0</v>
      </c>
      <c r="BP42" s="123">
        <v>0</v>
      </c>
      <c r="BQ42" s="120">
        <v>32</v>
      </c>
      <c r="BR42" s="123">
        <v>100</v>
      </c>
      <c r="BS42" s="120">
        <v>32</v>
      </c>
      <c r="BT42" s="2"/>
      <c r="BU42" s="3"/>
      <c r="BV42" s="3"/>
      <c r="BW42" s="3"/>
      <c r="BX42" s="3"/>
    </row>
    <row r="43" spans="1:76" ht="15">
      <c r="A43" s="64" t="s">
        <v>286</v>
      </c>
      <c r="B43" s="65"/>
      <c r="C43" s="65" t="s">
        <v>64</v>
      </c>
      <c r="D43" s="66">
        <v>180.33150146623234</v>
      </c>
      <c r="E43" s="68"/>
      <c r="F43" s="100" t="s">
        <v>1648</v>
      </c>
      <c r="G43" s="65"/>
      <c r="H43" s="69" t="s">
        <v>286</v>
      </c>
      <c r="I43" s="70"/>
      <c r="J43" s="70"/>
      <c r="K43" s="69" t="s">
        <v>1795</v>
      </c>
      <c r="L43" s="73">
        <v>1</v>
      </c>
      <c r="M43" s="74">
        <v>5563.2470703125</v>
      </c>
      <c r="N43" s="74">
        <v>3058.517578125</v>
      </c>
      <c r="O43" s="75"/>
      <c r="P43" s="76"/>
      <c r="Q43" s="76"/>
      <c r="R43" s="86"/>
      <c r="S43" s="48">
        <v>2</v>
      </c>
      <c r="T43" s="48">
        <v>0</v>
      </c>
      <c r="U43" s="49">
        <v>0</v>
      </c>
      <c r="V43" s="49">
        <v>0.166667</v>
      </c>
      <c r="W43" s="49">
        <v>0</v>
      </c>
      <c r="X43" s="49">
        <v>0.782965</v>
      </c>
      <c r="Y43" s="49">
        <v>0.5</v>
      </c>
      <c r="Z43" s="49">
        <v>0</v>
      </c>
      <c r="AA43" s="71">
        <v>43</v>
      </c>
      <c r="AB43" s="71"/>
      <c r="AC43" s="72"/>
      <c r="AD43" s="78" t="s">
        <v>1295</v>
      </c>
      <c r="AE43" s="78">
        <v>485</v>
      </c>
      <c r="AF43" s="78">
        <v>5924</v>
      </c>
      <c r="AG43" s="78">
        <v>2385</v>
      </c>
      <c r="AH43" s="78">
        <v>456</v>
      </c>
      <c r="AI43" s="78"/>
      <c r="AJ43" s="78" t="s">
        <v>1378</v>
      </c>
      <c r="AK43" s="78" t="s">
        <v>1446</v>
      </c>
      <c r="AL43" s="83" t="s">
        <v>1510</v>
      </c>
      <c r="AM43" s="78"/>
      <c r="AN43" s="80">
        <v>39924.708391203705</v>
      </c>
      <c r="AO43" s="83" t="s">
        <v>1576</v>
      </c>
      <c r="AP43" s="78" t="b">
        <v>0</v>
      </c>
      <c r="AQ43" s="78" t="b">
        <v>0</v>
      </c>
      <c r="AR43" s="78" t="b">
        <v>0</v>
      </c>
      <c r="AS43" s="78" t="s">
        <v>1200</v>
      </c>
      <c r="AT43" s="78">
        <v>204</v>
      </c>
      <c r="AU43" s="83" t="s">
        <v>1618</v>
      </c>
      <c r="AV43" s="78" t="b">
        <v>0</v>
      </c>
      <c r="AW43" s="78" t="s">
        <v>1666</v>
      </c>
      <c r="AX43" s="83" t="s">
        <v>1707</v>
      </c>
      <c r="AY43" s="78" t="s">
        <v>65</v>
      </c>
      <c r="AZ43" s="78" t="str">
        <f>REPLACE(INDEX(GroupVertices[Group],MATCH(Vertices[[#This Row],[Vertex]],GroupVertices[Vertex],0)),1,1,"")</f>
        <v>6</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232</v>
      </c>
      <c r="B44" s="65"/>
      <c r="C44" s="65" t="s">
        <v>64</v>
      </c>
      <c r="D44" s="66">
        <v>174.80698177735428</v>
      </c>
      <c r="E44" s="68"/>
      <c r="F44" s="100" t="s">
        <v>763</v>
      </c>
      <c r="G44" s="65"/>
      <c r="H44" s="69" t="s">
        <v>232</v>
      </c>
      <c r="I44" s="70"/>
      <c r="J44" s="70"/>
      <c r="K44" s="69" t="s">
        <v>1796</v>
      </c>
      <c r="L44" s="73">
        <v>1</v>
      </c>
      <c r="M44" s="74">
        <v>2787.24560546875</v>
      </c>
      <c r="N44" s="74">
        <v>6727.162109375</v>
      </c>
      <c r="O44" s="75"/>
      <c r="P44" s="76"/>
      <c r="Q44" s="76"/>
      <c r="R44" s="86"/>
      <c r="S44" s="48">
        <v>0</v>
      </c>
      <c r="T44" s="48">
        <v>1</v>
      </c>
      <c r="U44" s="49">
        <v>0</v>
      </c>
      <c r="V44" s="49">
        <v>0.017857</v>
      </c>
      <c r="W44" s="49">
        <v>0.024367</v>
      </c>
      <c r="X44" s="49">
        <v>0.470269</v>
      </c>
      <c r="Y44" s="49">
        <v>0</v>
      </c>
      <c r="Z44" s="49">
        <v>0</v>
      </c>
      <c r="AA44" s="71">
        <v>44</v>
      </c>
      <c r="AB44" s="71"/>
      <c r="AC44" s="72"/>
      <c r="AD44" s="78" t="s">
        <v>1296</v>
      </c>
      <c r="AE44" s="78">
        <v>4863</v>
      </c>
      <c r="AF44" s="78">
        <v>4139</v>
      </c>
      <c r="AG44" s="78">
        <v>3779</v>
      </c>
      <c r="AH44" s="78">
        <v>19807</v>
      </c>
      <c r="AI44" s="78"/>
      <c r="AJ44" s="78" t="s">
        <v>1379</v>
      </c>
      <c r="AK44" s="78"/>
      <c r="AL44" s="83" t="s">
        <v>1511</v>
      </c>
      <c r="AM44" s="78"/>
      <c r="AN44" s="80">
        <v>41828.8247337963</v>
      </c>
      <c r="AO44" s="83" t="s">
        <v>1577</v>
      </c>
      <c r="AP44" s="78" t="b">
        <v>0</v>
      </c>
      <c r="AQ44" s="78" t="b">
        <v>0</v>
      </c>
      <c r="AR44" s="78" t="b">
        <v>1</v>
      </c>
      <c r="AS44" s="78" t="s">
        <v>1200</v>
      </c>
      <c r="AT44" s="78">
        <v>69</v>
      </c>
      <c r="AU44" s="83" t="s">
        <v>1618</v>
      </c>
      <c r="AV44" s="78" t="b">
        <v>0</v>
      </c>
      <c r="AW44" s="78" t="s">
        <v>1666</v>
      </c>
      <c r="AX44" s="83" t="s">
        <v>1708</v>
      </c>
      <c r="AY44" s="78" t="s">
        <v>66</v>
      </c>
      <c r="AZ44" s="78" t="str">
        <f>REPLACE(INDEX(GroupVertices[Group],MATCH(Vertices[[#This Row],[Vertex]],GroupVertices[Vertex],0)),1,1,"")</f>
        <v>1</v>
      </c>
      <c r="BA44" s="48" t="s">
        <v>491</v>
      </c>
      <c r="BB44" s="48" t="s">
        <v>491</v>
      </c>
      <c r="BC44" s="48" t="s">
        <v>596</v>
      </c>
      <c r="BD44" s="48" t="s">
        <v>596</v>
      </c>
      <c r="BE44" s="48" t="s">
        <v>645</v>
      </c>
      <c r="BF44" s="48" t="s">
        <v>645</v>
      </c>
      <c r="BG44" s="120" t="s">
        <v>2343</v>
      </c>
      <c r="BH44" s="120" t="s">
        <v>2343</v>
      </c>
      <c r="BI44" s="120" t="s">
        <v>2418</v>
      </c>
      <c r="BJ44" s="120" t="s">
        <v>2418</v>
      </c>
      <c r="BK44" s="120">
        <v>0</v>
      </c>
      <c r="BL44" s="123">
        <v>0</v>
      </c>
      <c r="BM44" s="120">
        <v>0</v>
      </c>
      <c r="BN44" s="123">
        <v>0</v>
      </c>
      <c r="BO44" s="120">
        <v>0</v>
      </c>
      <c r="BP44" s="123">
        <v>0</v>
      </c>
      <c r="BQ44" s="120">
        <v>17</v>
      </c>
      <c r="BR44" s="123">
        <v>100</v>
      </c>
      <c r="BS44" s="120">
        <v>17</v>
      </c>
      <c r="BT44" s="2"/>
      <c r="BU44" s="3"/>
      <c r="BV44" s="3"/>
      <c r="BW44" s="3"/>
      <c r="BX44" s="3"/>
    </row>
    <row r="45" spans="1:76" ht="15">
      <c r="A45" s="64" t="s">
        <v>233</v>
      </c>
      <c r="B45" s="65"/>
      <c r="C45" s="65" t="s">
        <v>64</v>
      </c>
      <c r="D45" s="66">
        <v>165.30233193727332</v>
      </c>
      <c r="E45" s="68"/>
      <c r="F45" s="100" t="s">
        <v>764</v>
      </c>
      <c r="G45" s="65"/>
      <c r="H45" s="69" t="s">
        <v>233</v>
      </c>
      <c r="I45" s="70"/>
      <c r="J45" s="70"/>
      <c r="K45" s="69" t="s">
        <v>1797</v>
      </c>
      <c r="L45" s="73">
        <v>1</v>
      </c>
      <c r="M45" s="74">
        <v>194.9122772216797</v>
      </c>
      <c r="N45" s="74">
        <v>6705.22705078125</v>
      </c>
      <c r="O45" s="75"/>
      <c r="P45" s="76"/>
      <c r="Q45" s="76"/>
      <c r="R45" s="86"/>
      <c r="S45" s="48">
        <v>0</v>
      </c>
      <c r="T45" s="48">
        <v>1</v>
      </c>
      <c r="U45" s="49">
        <v>0</v>
      </c>
      <c r="V45" s="49">
        <v>0.017857</v>
      </c>
      <c r="W45" s="49">
        <v>0.024367</v>
      </c>
      <c r="X45" s="49">
        <v>0.470269</v>
      </c>
      <c r="Y45" s="49">
        <v>0</v>
      </c>
      <c r="Z45" s="49">
        <v>0</v>
      </c>
      <c r="AA45" s="71">
        <v>45</v>
      </c>
      <c r="AB45" s="71"/>
      <c r="AC45" s="72"/>
      <c r="AD45" s="78" t="s">
        <v>1297</v>
      </c>
      <c r="AE45" s="78">
        <v>403</v>
      </c>
      <c r="AF45" s="78">
        <v>1068</v>
      </c>
      <c r="AG45" s="78">
        <v>5317</v>
      </c>
      <c r="AH45" s="78">
        <v>4781</v>
      </c>
      <c r="AI45" s="78"/>
      <c r="AJ45" s="78" t="s">
        <v>1380</v>
      </c>
      <c r="AK45" s="78" t="s">
        <v>1448</v>
      </c>
      <c r="AL45" s="83" t="s">
        <v>1512</v>
      </c>
      <c r="AM45" s="78"/>
      <c r="AN45" s="80">
        <v>41621.91206018518</v>
      </c>
      <c r="AO45" s="83" t="s">
        <v>1578</v>
      </c>
      <c r="AP45" s="78" t="b">
        <v>0</v>
      </c>
      <c r="AQ45" s="78" t="b">
        <v>0</v>
      </c>
      <c r="AR45" s="78" t="b">
        <v>0</v>
      </c>
      <c r="AS45" s="78" t="s">
        <v>1201</v>
      </c>
      <c r="AT45" s="78">
        <v>144</v>
      </c>
      <c r="AU45" s="83" t="s">
        <v>1618</v>
      </c>
      <c r="AV45" s="78" t="b">
        <v>0</v>
      </c>
      <c r="AW45" s="78" t="s">
        <v>1666</v>
      </c>
      <c r="AX45" s="83" t="s">
        <v>1709</v>
      </c>
      <c r="AY45" s="78" t="s">
        <v>66</v>
      </c>
      <c r="AZ45" s="78" t="str">
        <f>REPLACE(INDEX(GroupVertices[Group],MATCH(Vertices[[#This Row],[Vertex]],GroupVertices[Vertex],0)),1,1,"")</f>
        <v>1</v>
      </c>
      <c r="BA45" s="48" t="s">
        <v>482</v>
      </c>
      <c r="BB45" s="48" t="s">
        <v>482</v>
      </c>
      <c r="BC45" s="48" t="s">
        <v>595</v>
      </c>
      <c r="BD45" s="48" t="s">
        <v>595</v>
      </c>
      <c r="BE45" s="48" t="s">
        <v>629</v>
      </c>
      <c r="BF45" s="48" t="s">
        <v>629</v>
      </c>
      <c r="BG45" s="120" t="s">
        <v>2326</v>
      </c>
      <c r="BH45" s="120" t="s">
        <v>2326</v>
      </c>
      <c r="BI45" s="120" t="s">
        <v>2401</v>
      </c>
      <c r="BJ45" s="120" t="s">
        <v>2401</v>
      </c>
      <c r="BK45" s="120">
        <v>2</v>
      </c>
      <c r="BL45" s="123">
        <v>11.764705882352942</v>
      </c>
      <c r="BM45" s="120">
        <v>1</v>
      </c>
      <c r="BN45" s="123">
        <v>5.882352941176471</v>
      </c>
      <c r="BO45" s="120">
        <v>0</v>
      </c>
      <c r="BP45" s="123">
        <v>0</v>
      </c>
      <c r="BQ45" s="120">
        <v>14</v>
      </c>
      <c r="BR45" s="123">
        <v>82.3529411764706</v>
      </c>
      <c r="BS45" s="120">
        <v>17</v>
      </c>
      <c r="BT45" s="2"/>
      <c r="BU45" s="3"/>
      <c r="BV45" s="3"/>
      <c r="BW45" s="3"/>
      <c r="BX45" s="3"/>
    </row>
    <row r="46" spans="1:76" ht="15">
      <c r="A46" s="64" t="s">
        <v>234</v>
      </c>
      <c r="B46" s="65"/>
      <c r="C46" s="65" t="s">
        <v>64</v>
      </c>
      <c r="D46" s="66">
        <v>168.61394878158677</v>
      </c>
      <c r="E46" s="68"/>
      <c r="F46" s="100" t="s">
        <v>1649</v>
      </c>
      <c r="G46" s="65"/>
      <c r="H46" s="69" t="s">
        <v>234</v>
      </c>
      <c r="I46" s="70"/>
      <c r="J46" s="70"/>
      <c r="K46" s="69" t="s">
        <v>1798</v>
      </c>
      <c r="L46" s="73">
        <v>143.15165876777252</v>
      </c>
      <c r="M46" s="74">
        <v>5454.8369140625</v>
      </c>
      <c r="N46" s="74">
        <v>1725.1593017578125</v>
      </c>
      <c r="O46" s="75"/>
      <c r="P46" s="76"/>
      <c r="Q46" s="76"/>
      <c r="R46" s="86"/>
      <c r="S46" s="48">
        <v>0</v>
      </c>
      <c r="T46" s="48">
        <v>3</v>
      </c>
      <c r="U46" s="49">
        <v>6</v>
      </c>
      <c r="V46" s="49">
        <v>0.333333</v>
      </c>
      <c r="W46" s="49">
        <v>0</v>
      </c>
      <c r="X46" s="49">
        <v>1.918908</v>
      </c>
      <c r="Y46" s="49">
        <v>0</v>
      </c>
      <c r="Z46" s="49">
        <v>0</v>
      </c>
      <c r="AA46" s="71">
        <v>46</v>
      </c>
      <c r="AB46" s="71"/>
      <c r="AC46" s="72"/>
      <c r="AD46" s="78" t="s">
        <v>1298</v>
      </c>
      <c r="AE46" s="78">
        <v>221</v>
      </c>
      <c r="AF46" s="78">
        <v>2138</v>
      </c>
      <c r="AG46" s="78">
        <v>2240</v>
      </c>
      <c r="AH46" s="78">
        <v>424</v>
      </c>
      <c r="AI46" s="78"/>
      <c r="AJ46" s="78" t="s">
        <v>1381</v>
      </c>
      <c r="AK46" s="78" t="s">
        <v>1449</v>
      </c>
      <c r="AL46" s="83" t="s">
        <v>1513</v>
      </c>
      <c r="AM46" s="78"/>
      <c r="AN46" s="80">
        <v>40678.883310185185</v>
      </c>
      <c r="AO46" s="83" t="s">
        <v>1579</v>
      </c>
      <c r="AP46" s="78" t="b">
        <v>0</v>
      </c>
      <c r="AQ46" s="78" t="b">
        <v>0</v>
      </c>
      <c r="AR46" s="78" t="b">
        <v>1</v>
      </c>
      <c r="AS46" s="78" t="s">
        <v>1201</v>
      </c>
      <c r="AT46" s="78">
        <v>36</v>
      </c>
      <c r="AU46" s="83" t="s">
        <v>1618</v>
      </c>
      <c r="AV46" s="78" t="b">
        <v>0</v>
      </c>
      <c r="AW46" s="78" t="s">
        <v>1666</v>
      </c>
      <c r="AX46" s="83" t="s">
        <v>1710</v>
      </c>
      <c r="AY46" s="78" t="s">
        <v>66</v>
      </c>
      <c r="AZ46" s="78" t="str">
        <f>REPLACE(INDEX(GroupVertices[Group],MATCH(Vertices[[#This Row],[Vertex]],GroupVertices[Vertex],0)),1,1,"")</f>
        <v>10</v>
      </c>
      <c r="BA46" s="48" t="s">
        <v>492</v>
      </c>
      <c r="BB46" s="48" t="s">
        <v>492</v>
      </c>
      <c r="BC46" s="48" t="s">
        <v>602</v>
      </c>
      <c r="BD46" s="48" t="s">
        <v>602</v>
      </c>
      <c r="BE46" s="48" t="s">
        <v>2035</v>
      </c>
      <c r="BF46" s="48" t="s">
        <v>2314</v>
      </c>
      <c r="BG46" s="120" t="s">
        <v>2344</v>
      </c>
      <c r="BH46" s="120" t="s">
        <v>2384</v>
      </c>
      <c r="BI46" s="120" t="s">
        <v>2419</v>
      </c>
      <c r="BJ46" s="120" t="s">
        <v>2419</v>
      </c>
      <c r="BK46" s="120">
        <v>0</v>
      </c>
      <c r="BL46" s="123">
        <v>0</v>
      </c>
      <c r="BM46" s="120">
        <v>0</v>
      </c>
      <c r="BN46" s="123">
        <v>0</v>
      </c>
      <c r="BO46" s="120">
        <v>0</v>
      </c>
      <c r="BP46" s="123">
        <v>0</v>
      </c>
      <c r="BQ46" s="120">
        <v>52</v>
      </c>
      <c r="BR46" s="123">
        <v>100</v>
      </c>
      <c r="BS46" s="120">
        <v>52</v>
      </c>
      <c r="BT46" s="2"/>
      <c r="BU46" s="3"/>
      <c r="BV46" s="3"/>
      <c r="BW46" s="3"/>
      <c r="BX46" s="3"/>
    </row>
    <row r="47" spans="1:76" ht="15">
      <c r="A47" s="64" t="s">
        <v>287</v>
      </c>
      <c r="B47" s="65"/>
      <c r="C47" s="65" t="s">
        <v>64</v>
      </c>
      <c r="D47" s="66">
        <v>171.11158877538207</v>
      </c>
      <c r="E47" s="68"/>
      <c r="F47" s="100" t="s">
        <v>1650</v>
      </c>
      <c r="G47" s="65"/>
      <c r="H47" s="69" t="s">
        <v>287</v>
      </c>
      <c r="I47" s="70"/>
      <c r="J47" s="70"/>
      <c r="K47" s="69" t="s">
        <v>1799</v>
      </c>
      <c r="L47" s="73">
        <v>1</v>
      </c>
      <c r="M47" s="74">
        <v>5804.0546875</v>
      </c>
      <c r="N47" s="74">
        <v>1137.140625</v>
      </c>
      <c r="O47" s="75"/>
      <c r="P47" s="76"/>
      <c r="Q47" s="76"/>
      <c r="R47" s="86"/>
      <c r="S47" s="48">
        <v>1</v>
      </c>
      <c r="T47" s="48">
        <v>0</v>
      </c>
      <c r="U47" s="49">
        <v>0</v>
      </c>
      <c r="V47" s="49">
        <v>0.2</v>
      </c>
      <c r="W47" s="49">
        <v>0</v>
      </c>
      <c r="X47" s="49">
        <v>0.69369</v>
      </c>
      <c r="Y47" s="49">
        <v>0</v>
      </c>
      <c r="Z47" s="49">
        <v>0</v>
      </c>
      <c r="AA47" s="71">
        <v>47</v>
      </c>
      <c r="AB47" s="71"/>
      <c r="AC47" s="72"/>
      <c r="AD47" s="78" t="s">
        <v>1299</v>
      </c>
      <c r="AE47" s="78">
        <v>596</v>
      </c>
      <c r="AF47" s="78">
        <v>2945</v>
      </c>
      <c r="AG47" s="78">
        <v>3300</v>
      </c>
      <c r="AH47" s="78">
        <v>1342</v>
      </c>
      <c r="AI47" s="78"/>
      <c r="AJ47" s="78" t="s">
        <v>1382</v>
      </c>
      <c r="AK47" s="78" t="s">
        <v>1450</v>
      </c>
      <c r="AL47" s="83" t="s">
        <v>1514</v>
      </c>
      <c r="AM47" s="78"/>
      <c r="AN47" s="80">
        <v>40802.47173611111</v>
      </c>
      <c r="AO47" s="83" t="s">
        <v>1580</v>
      </c>
      <c r="AP47" s="78" t="b">
        <v>0</v>
      </c>
      <c r="AQ47" s="78" t="b">
        <v>0</v>
      </c>
      <c r="AR47" s="78" t="b">
        <v>1</v>
      </c>
      <c r="AS47" s="78" t="s">
        <v>1200</v>
      </c>
      <c r="AT47" s="78">
        <v>125</v>
      </c>
      <c r="AU47" s="83" t="s">
        <v>1618</v>
      </c>
      <c r="AV47" s="78" t="b">
        <v>0</v>
      </c>
      <c r="AW47" s="78" t="s">
        <v>1666</v>
      </c>
      <c r="AX47" s="83" t="s">
        <v>1711</v>
      </c>
      <c r="AY47" s="78" t="s">
        <v>65</v>
      </c>
      <c r="AZ47" s="78" t="str">
        <f>REPLACE(INDEX(GroupVertices[Group],MATCH(Vertices[[#This Row],[Vertex]],GroupVertices[Vertex],0)),1,1,"")</f>
        <v>10</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288</v>
      </c>
      <c r="B48" s="65"/>
      <c r="C48" s="65" t="s">
        <v>64</v>
      </c>
      <c r="D48" s="66">
        <v>235.9945191718188</v>
      </c>
      <c r="E48" s="68"/>
      <c r="F48" s="100" t="s">
        <v>1651</v>
      </c>
      <c r="G48" s="65"/>
      <c r="H48" s="69" t="s">
        <v>288</v>
      </c>
      <c r="I48" s="70"/>
      <c r="J48" s="70"/>
      <c r="K48" s="69" t="s">
        <v>1800</v>
      </c>
      <c r="L48" s="73">
        <v>1</v>
      </c>
      <c r="M48" s="74">
        <v>6269.67822265625</v>
      </c>
      <c r="N48" s="74">
        <v>359.72894287109375</v>
      </c>
      <c r="O48" s="75"/>
      <c r="P48" s="76"/>
      <c r="Q48" s="76"/>
      <c r="R48" s="86"/>
      <c r="S48" s="48">
        <v>1</v>
      </c>
      <c r="T48" s="48">
        <v>0</v>
      </c>
      <c r="U48" s="49">
        <v>0</v>
      </c>
      <c r="V48" s="49">
        <v>0.2</v>
      </c>
      <c r="W48" s="49">
        <v>0</v>
      </c>
      <c r="X48" s="49">
        <v>0.69369</v>
      </c>
      <c r="Y48" s="49">
        <v>0</v>
      </c>
      <c r="Z48" s="49">
        <v>0</v>
      </c>
      <c r="AA48" s="71">
        <v>48</v>
      </c>
      <c r="AB48" s="71"/>
      <c r="AC48" s="72"/>
      <c r="AD48" s="78" t="s">
        <v>1300</v>
      </c>
      <c r="AE48" s="78">
        <v>710</v>
      </c>
      <c r="AF48" s="78">
        <v>23909</v>
      </c>
      <c r="AG48" s="78">
        <v>6302</v>
      </c>
      <c r="AH48" s="78">
        <v>319</v>
      </c>
      <c r="AI48" s="78"/>
      <c r="AJ48" s="78" t="s">
        <v>1383</v>
      </c>
      <c r="AK48" s="78" t="s">
        <v>1223</v>
      </c>
      <c r="AL48" s="83" t="s">
        <v>1515</v>
      </c>
      <c r="AM48" s="78"/>
      <c r="AN48" s="80">
        <v>39996.59627314815</v>
      </c>
      <c r="AO48" s="83" t="s">
        <v>1581</v>
      </c>
      <c r="AP48" s="78" t="b">
        <v>0</v>
      </c>
      <c r="AQ48" s="78" t="b">
        <v>0</v>
      </c>
      <c r="AR48" s="78" t="b">
        <v>1</v>
      </c>
      <c r="AS48" s="78" t="s">
        <v>1201</v>
      </c>
      <c r="AT48" s="78">
        <v>404</v>
      </c>
      <c r="AU48" s="83" t="s">
        <v>1618</v>
      </c>
      <c r="AV48" s="78" t="b">
        <v>1</v>
      </c>
      <c r="AW48" s="78" t="s">
        <v>1666</v>
      </c>
      <c r="AX48" s="83" t="s">
        <v>1712</v>
      </c>
      <c r="AY48" s="78" t="s">
        <v>65</v>
      </c>
      <c r="AZ48" s="78" t="str">
        <f>REPLACE(INDEX(GroupVertices[Group],MATCH(Vertices[[#This Row],[Vertex]],GroupVertices[Vertex],0)),1,1,"")</f>
        <v>10</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289</v>
      </c>
      <c r="B49" s="65"/>
      <c r="C49" s="65" t="s">
        <v>64</v>
      </c>
      <c r="D49" s="66">
        <v>162.07118428730766</v>
      </c>
      <c r="E49" s="68"/>
      <c r="F49" s="100" t="s">
        <v>1652</v>
      </c>
      <c r="G49" s="65"/>
      <c r="H49" s="69" t="s">
        <v>289</v>
      </c>
      <c r="I49" s="70"/>
      <c r="J49" s="70"/>
      <c r="K49" s="69" t="s">
        <v>1801</v>
      </c>
      <c r="L49" s="73">
        <v>1</v>
      </c>
      <c r="M49" s="74">
        <v>4872.80712890625</v>
      </c>
      <c r="N49" s="74">
        <v>2705.61181640625</v>
      </c>
      <c r="O49" s="75"/>
      <c r="P49" s="76"/>
      <c r="Q49" s="76"/>
      <c r="R49" s="86"/>
      <c r="S49" s="48">
        <v>1</v>
      </c>
      <c r="T49" s="48">
        <v>0</v>
      </c>
      <c r="U49" s="49">
        <v>0</v>
      </c>
      <c r="V49" s="49">
        <v>0.2</v>
      </c>
      <c r="W49" s="49">
        <v>0</v>
      </c>
      <c r="X49" s="49">
        <v>0.69369</v>
      </c>
      <c r="Y49" s="49">
        <v>0</v>
      </c>
      <c r="Z49" s="49">
        <v>0</v>
      </c>
      <c r="AA49" s="71">
        <v>49</v>
      </c>
      <c r="AB49" s="71"/>
      <c r="AC49" s="72"/>
      <c r="AD49" s="78" t="s">
        <v>1301</v>
      </c>
      <c r="AE49" s="78">
        <v>42</v>
      </c>
      <c r="AF49" s="78">
        <v>24</v>
      </c>
      <c r="AG49" s="78">
        <v>129</v>
      </c>
      <c r="AH49" s="78">
        <v>8</v>
      </c>
      <c r="AI49" s="78"/>
      <c r="AJ49" s="78"/>
      <c r="AK49" s="78"/>
      <c r="AL49" s="78"/>
      <c r="AM49" s="78"/>
      <c r="AN49" s="80">
        <v>41988.446377314816</v>
      </c>
      <c r="AO49" s="78"/>
      <c r="AP49" s="78" t="b">
        <v>1</v>
      </c>
      <c r="AQ49" s="78" t="b">
        <v>0</v>
      </c>
      <c r="AR49" s="78" t="b">
        <v>1</v>
      </c>
      <c r="AS49" s="78" t="s">
        <v>1200</v>
      </c>
      <c r="AT49" s="78">
        <v>0</v>
      </c>
      <c r="AU49" s="83" t="s">
        <v>1618</v>
      </c>
      <c r="AV49" s="78" t="b">
        <v>0</v>
      </c>
      <c r="AW49" s="78" t="s">
        <v>1666</v>
      </c>
      <c r="AX49" s="83" t="s">
        <v>1713</v>
      </c>
      <c r="AY49" s="78" t="s">
        <v>65</v>
      </c>
      <c r="AZ49" s="78" t="str">
        <f>REPLACE(INDEX(GroupVertices[Group],MATCH(Vertices[[#This Row],[Vertex]],GroupVertices[Vertex],0)),1,1,"")</f>
        <v>10</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235</v>
      </c>
      <c r="B50" s="65"/>
      <c r="C50" s="65" t="s">
        <v>64</v>
      </c>
      <c r="D50" s="66">
        <v>171.14253846551583</v>
      </c>
      <c r="E50" s="68"/>
      <c r="F50" s="100" t="s">
        <v>1653</v>
      </c>
      <c r="G50" s="65"/>
      <c r="H50" s="69" t="s">
        <v>235</v>
      </c>
      <c r="I50" s="70"/>
      <c r="J50" s="70"/>
      <c r="K50" s="69" t="s">
        <v>1802</v>
      </c>
      <c r="L50" s="73">
        <v>1</v>
      </c>
      <c r="M50" s="74">
        <v>9245.3388671875</v>
      </c>
      <c r="N50" s="74">
        <v>2949.705078125</v>
      </c>
      <c r="O50" s="75"/>
      <c r="P50" s="76"/>
      <c r="Q50" s="76"/>
      <c r="R50" s="86"/>
      <c r="S50" s="48">
        <v>2</v>
      </c>
      <c r="T50" s="48">
        <v>1</v>
      </c>
      <c r="U50" s="49">
        <v>0</v>
      </c>
      <c r="V50" s="49">
        <v>1</v>
      </c>
      <c r="W50" s="49">
        <v>0</v>
      </c>
      <c r="X50" s="49">
        <v>1.298238</v>
      </c>
      <c r="Y50" s="49">
        <v>0</v>
      </c>
      <c r="Z50" s="49">
        <v>0</v>
      </c>
      <c r="AA50" s="71">
        <v>50</v>
      </c>
      <c r="AB50" s="71"/>
      <c r="AC50" s="72"/>
      <c r="AD50" s="78" t="s">
        <v>1302</v>
      </c>
      <c r="AE50" s="78">
        <v>3178</v>
      </c>
      <c r="AF50" s="78">
        <v>2955</v>
      </c>
      <c r="AG50" s="78">
        <v>4098</v>
      </c>
      <c r="AH50" s="78">
        <v>1437</v>
      </c>
      <c r="AI50" s="78"/>
      <c r="AJ50" s="78" t="s">
        <v>1384</v>
      </c>
      <c r="AK50" s="78" t="s">
        <v>1451</v>
      </c>
      <c r="AL50" s="83" t="s">
        <v>1516</v>
      </c>
      <c r="AM50" s="78"/>
      <c r="AN50" s="80">
        <v>41289.45806712963</v>
      </c>
      <c r="AO50" s="83" t="s">
        <v>1582</v>
      </c>
      <c r="AP50" s="78" t="b">
        <v>0</v>
      </c>
      <c r="AQ50" s="78" t="b">
        <v>0</v>
      </c>
      <c r="AR50" s="78" t="b">
        <v>1</v>
      </c>
      <c r="AS50" s="78" t="s">
        <v>1200</v>
      </c>
      <c r="AT50" s="78">
        <v>35</v>
      </c>
      <c r="AU50" s="83" t="s">
        <v>1618</v>
      </c>
      <c r="AV50" s="78" t="b">
        <v>0</v>
      </c>
      <c r="AW50" s="78" t="s">
        <v>1666</v>
      </c>
      <c r="AX50" s="83" t="s">
        <v>1714</v>
      </c>
      <c r="AY50" s="78" t="s">
        <v>66</v>
      </c>
      <c r="AZ50" s="78" t="str">
        <f>REPLACE(INDEX(GroupVertices[Group],MATCH(Vertices[[#This Row],[Vertex]],GroupVertices[Vertex],0)),1,1,"")</f>
        <v>16</v>
      </c>
      <c r="BA50" s="48" t="s">
        <v>493</v>
      </c>
      <c r="BB50" s="48" t="s">
        <v>493</v>
      </c>
      <c r="BC50" s="48" t="s">
        <v>603</v>
      </c>
      <c r="BD50" s="48" t="s">
        <v>603</v>
      </c>
      <c r="BE50" s="48" t="s">
        <v>648</v>
      </c>
      <c r="BF50" s="48" t="s">
        <v>648</v>
      </c>
      <c r="BG50" s="120" t="s">
        <v>2345</v>
      </c>
      <c r="BH50" s="120" t="s">
        <v>2345</v>
      </c>
      <c r="BI50" s="120" t="s">
        <v>2203</v>
      </c>
      <c r="BJ50" s="120" t="s">
        <v>2203</v>
      </c>
      <c r="BK50" s="120">
        <v>2</v>
      </c>
      <c r="BL50" s="123">
        <v>6.25</v>
      </c>
      <c r="BM50" s="120">
        <v>0</v>
      </c>
      <c r="BN50" s="123">
        <v>0</v>
      </c>
      <c r="BO50" s="120">
        <v>0</v>
      </c>
      <c r="BP50" s="123">
        <v>0</v>
      </c>
      <c r="BQ50" s="120">
        <v>30</v>
      </c>
      <c r="BR50" s="123">
        <v>93.75</v>
      </c>
      <c r="BS50" s="120">
        <v>32</v>
      </c>
      <c r="BT50" s="2"/>
      <c r="BU50" s="3"/>
      <c r="BV50" s="3"/>
      <c r="BW50" s="3"/>
      <c r="BX50" s="3"/>
    </row>
    <row r="51" spans="1:76" ht="15">
      <c r="A51" s="64" t="s">
        <v>236</v>
      </c>
      <c r="B51" s="65"/>
      <c r="C51" s="65" t="s">
        <v>64</v>
      </c>
      <c r="D51" s="66">
        <v>169.88288607707136</v>
      </c>
      <c r="E51" s="68"/>
      <c r="F51" s="100" t="s">
        <v>765</v>
      </c>
      <c r="G51" s="65"/>
      <c r="H51" s="69" t="s">
        <v>236</v>
      </c>
      <c r="I51" s="70"/>
      <c r="J51" s="70"/>
      <c r="K51" s="69" t="s">
        <v>1803</v>
      </c>
      <c r="L51" s="73">
        <v>1</v>
      </c>
      <c r="M51" s="74">
        <v>9245.3388671875</v>
      </c>
      <c r="N51" s="74">
        <v>2308.592529296875</v>
      </c>
      <c r="O51" s="75"/>
      <c r="P51" s="76"/>
      <c r="Q51" s="76"/>
      <c r="R51" s="86"/>
      <c r="S51" s="48">
        <v>0</v>
      </c>
      <c r="T51" s="48">
        <v>1</v>
      </c>
      <c r="U51" s="49">
        <v>0</v>
      </c>
      <c r="V51" s="49">
        <v>1</v>
      </c>
      <c r="W51" s="49">
        <v>0</v>
      </c>
      <c r="X51" s="49">
        <v>0.70175</v>
      </c>
      <c r="Y51" s="49">
        <v>0</v>
      </c>
      <c r="Z51" s="49">
        <v>0</v>
      </c>
      <c r="AA51" s="71">
        <v>51</v>
      </c>
      <c r="AB51" s="71"/>
      <c r="AC51" s="72"/>
      <c r="AD51" s="78" t="s">
        <v>1303</v>
      </c>
      <c r="AE51" s="78">
        <v>4274</v>
      </c>
      <c r="AF51" s="78">
        <v>2548</v>
      </c>
      <c r="AG51" s="78">
        <v>4484</v>
      </c>
      <c r="AH51" s="78">
        <v>6133</v>
      </c>
      <c r="AI51" s="78"/>
      <c r="AJ51" s="78" t="s">
        <v>1385</v>
      </c>
      <c r="AK51" s="78" t="s">
        <v>1452</v>
      </c>
      <c r="AL51" s="83" t="s">
        <v>1517</v>
      </c>
      <c r="AM51" s="78"/>
      <c r="AN51" s="80">
        <v>39818.79589120371</v>
      </c>
      <c r="AO51" s="83" t="s">
        <v>1583</v>
      </c>
      <c r="AP51" s="78" t="b">
        <v>0</v>
      </c>
      <c r="AQ51" s="78" t="b">
        <v>0</v>
      </c>
      <c r="AR51" s="78" t="b">
        <v>1</v>
      </c>
      <c r="AS51" s="78" t="s">
        <v>1200</v>
      </c>
      <c r="AT51" s="78">
        <v>91</v>
      </c>
      <c r="AU51" s="83" t="s">
        <v>1621</v>
      </c>
      <c r="AV51" s="78" t="b">
        <v>0</v>
      </c>
      <c r="AW51" s="78" t="s">
        <v>1666</v>
      </c>
      <c r="AX51" s="83" t="s">
        <v>1715</v>
      </c>
      <c r="AY51" s="78" t="s">
        <v>66</v>
      </c>
      <c r="AZ51" s="78" t="str">
        <f>REPLACE(INDEX(GroupVertices[Group],MATCH(Vertices[[#This Row],[Vertex]],GroupVertices[Vertex],0)),1,1,"")</f>
        <v>16</v>
      </c>
      <c r="BA51" s="48"/>
      <c r="BB51" s="48"/>
      <c r="BC51" s="48"/>
      <c r="BD51" s="48"/>
      <c r="BE51" s="48"/>
      <c r="BF51" s="48"/>
      <c r="BG51" s="120" t="s">
        <v>2111</v>
      </c>
      <c r="BH51" s="120" t="s">
        <v>2111</v>
      </c>
      <c r="BI51" s="120" t="s">
        <v>2420</v>
      </c>
      <c r="BJ51" s="120" t="s">
        <v>2420</v>
      </c>
      <c r="BK51" s="120">
        <v>2</v>
      </c>
      <c r="BL51" s="123">
        <v>9.523809523809524</v>
      </c>
      <c r="BM51" s="120">
        <v>0</v>
      </c>
      <c r="BN51" s="123">
        <v>0</v>
      </c>
      <c r="BO51" s="120">
        <v>0</v>
      </c>
      <c r="BP51" s="123">
        <v>0</v>
      </c>
      <c r="BQ51" s="120">
        <v>19</v>
      </c>
      <c r="BR51" s="123">
        <v>90.47619047619048</v>
      </c>
      <c r="BS51" s="120">
        <v>21</v>
      </c>
      <c r="BT51" s="2"/>
      <c r="BU51" s="3"/>
      <c r="BV51" s="3"/>
      <c r="BW51" s="3"/>
      <c r="BX51" s="3"/>
    </row>
    <row r="52" spans="1:76" ht="15">
      <c r="A52" s="64" t="s">
        <v>237</v>
      </c>
      <c r="B52" s="65"/>
      <c r="C52" s="65" t="s">
        <v>64</v>
      </c>
      <c r="D52" s="66">
        <v>162.5137648562206</v>
      </c>
      <c r="E52" s="68"/>
      <c r="F52" s="100" t="s">
        <v>766</v>
      </c>
      <c r="G52" s="65"/>
      <c r="H52" s="69" t="s">
        <v>237</v>
      </c>
      <c r="I52" s="70"/>
      <c r="J52" s="70"/>
      <c r="K52" s="69" t="s">
        <v>1804</v>
      </c>
      <c r="L52" s="73">
        <v>1</v>
      </c>
      <c r="M52" s="74">
        <v>5440.18994140625</v>
      </c>
      <c r="N52" s="74">
        <v>9646.09375</v>
      </c>
      <c r="O52" s="75"/>
      <c r="P52" s="76"/>
      <c r="Q52" s="76"/>
      <c r="R52" s="86"/>
      <c r="S52" s="48">
        <v>0</v>
      </c>
      <c r="T52" s="48">
        <v>1</v>
      </c>
      <c r="U52" s="49">
        <v>0</v>
      </c>
      <c r="V52" s="49">
        <v>0.071429</v>
      </c>
      <c r="W52" s="49">
        <v>0</v>
      </c>
      <c r="X52" s="49">
        <v>0.553696</v>
      </c>
      <c r="Y52" s="49">
        <v>0</v>
      </c>
      <c r="Z52" s="49">
        <v>0</v>
      </c>
      <c r="AA52" s="71">
        <v>52</v>
      </c>
      <c r="AB52" s="71"/>
      <c r="AC52" s="72"/>
      <c r="AD52" s="78" t="s">
        <v>1304</v>
      </c>
      <c r="AE52" s="78">
        <v>273</v>
      </c>
      <c r="AF52" s="78">
        <v>167</v>
      </c>
      <c r="AG52" s="78">
        <v>1639</v>
      </c>
      <c r="AH52" s="78">
        <v>117</v>
      </c>
      <c r="AI52" s="78"/>
      <c r="AJ52" s="78" t="s">
        <v>1386</v>
      </c>
      <c r="AK52" s="78" t="s">
        <v>1453</v>
      </c>
      <c r="AL52" s="78"/>
      <c r="AM52" s="78"/>
      <c r="AN52" s="80">
        <v>40567.7296875</v>
      </c>
      <c r="AO52" s="83" t="s">
        <v>1584</v>
      </c>
      <c r="AP52" s="78" t="b">
        <v>0</v>
      </c>
      <c r="AQ52" s="78" t="b">
        <v>0</v>
      </c>
      <c r="AR52" s="78" t="b">
        <v>1</v>
      </c>
      <c r="AS52" s="78" t="s">
        <v>1200</v>
      </c>
      <c r="AT52" s="78">
        <v>7</v>
      </c>
      <c r="AU52" s="83" t="s">
        <v>1618</v>
      </c>
      <c r="AV52" s="78" t="b">
        <v>0</v>
      </c>
      <c r="AW52" s="78" t="s">
        <v>1666</v>
      </c>
      <c r="AX52" s="83" t="s">
        <v>1716</v>
      </c>
      <c r="AY52" s="78" t="s">
        <v>66</v>
      </c>
      <c r="AZ52" s="78" t="str">
        <f>REPLACE(INDEX(GroupVertices[Group],MATCH(Vertices[[#This Row],[Vertex]],GroupVertices[Vertex],0)),1,1,"")</f>
        <v>5</v>
      </c>
      <c r="BA52" s="48" t="s">
        <v>488</v>
      </c>
      <c r="BB52" s="48" t="s">
        <v>488</v>
      </c>
      <c r="BC52" s="48" t="s">
        <v>599</v>
      </c>
      <c r="BD52" s="48" t="s">
        <v>599</v>
      </c>
      <c r="BE52" s="48" t="s">
        <v>640</v>
      </c>
      <c r="BF52" s="48" t="s">
        <v>640</v>
      </c>
      <c r="BG52" s="120" t="s">
        <v>2346</v>
      </c>
      <c r="BH52" s="120" t="s">
        <v>2346</v>
      </c>
      <c r="BI52" s="120" t="s">
        <v>2421</v>
      </c>
      <c r="BJ52" s="120" t="s">
        <v>2421</v>
      </c>
      <c r="BK52" s="120">
        <v>0</v>
      </c>
      <c r="BL52" s="123">
        <v>0</v>
      </c>
      <c r="BM52" s="120">
        <v>0</v>
      </c>
      <c r="BN52" s="123">
        <v>0</v>
      </c>
      <c r="BO52" s="120">
        <v>0</v>
      </c>
      <c r="BP52" s="123">
        <v>0</v>
      </c>
      <c r="BQ52" s="120">
        <v>15</v>
      </c>
      <c r="BR52" s="123">
        <v>100</v>
      </c>
      <c r="BS52" s="120">
        <v>15</v>
      </c>
      <c r="BT52" s="2"/>
      <c r="BU52" s="3"/>
      <c r="BV52" s="3"/>
      <c r="BW52" s="3"/>
      <c r="BX52" s="3"/>
    </row>
    <row r="53" spans="1:76" ht="15">
      <c r="A53" s="64" t="s">
        <v>238</v>
      </c>
      <c r="B53" s="65"/>
      <c r="C53" s="65" t="s">
        <v>64</v>
      </c>
      <c r="D53" s="66">
        <v>165.0763991992968</v>
      </c>
      <c r="E53" s="68"/>
      <c r="F53" s="100" t="s">
        <v>767</v>
      </c>
      <c r="G53" s="65"/>
      <c r="H53" s="69" t="s">
        <v>238</v>
      </c>
      <c r="I53" s="70"/>
      <c r="J53" s="70"/>
      <c r="K53" s="69" t="s">
        <v>1805</v>
      </c>
      <c r="L53" s="73">
        <v>1</v>
      </c>
      <c r="M53" s="74">
        <v>8176.5703125</v>
      </c>
      <c r="N53" s="74">
        <v>4032.929931640625</v>
      </c>
      <c r="O53" s="75"/>
      <c r="P53" s="76"/>
      <c r="Q53" s="76"/>
      <c r="R53" s="86"/>
      <c r="S53" s="48">
        <v>1</v>
      </c>
      <c r="T53" s="48">
        <v>1</v>
      </c>
      <c r="U53" s="49">
        <v>0</v>
      </c>
      <c r="V53" s="49">
        <v>0</v>
      </c>
      <c r="W53" s="49">
        <v>0</v>
      </c>
      <c r="X53" s="49">
        <v>0.999994</v>
      </c>
      <c r="Y53" s="49">
        <v>0</v>
      </c>
      <c r="Z53" s="49" t="s">
        <v>2839</v>
      </c>
      <c r="AA53" s="71">
        <v>53</v>
      </c>
      <c r="AB53" s="71"/>
      <c r="AC53" s="72"/>
      <c r="AD53" s="78" t="s">
        <v>1305</v>
      </c>
      <c r="AE53" s="78">
        <v>156</v>
      </c>
      <c r="AF53" s="78">
        <v>995</v>
      </c>
      <c r="AG53" s="78">
        <v>699</v>
      </c>
      <c r="AH53" s="78">
        <v>29</v>
      </c>
      <c r="AI53" s="78"/>
      <c r="AJ53" s="78" t="s">
        <v>1387</v>
      </c>
      <c r="AK53" s="78" t="s">
        <v>1454</v>
      </c>
      <c r="AL53" s="83" t="s">
        <v>1518</v>
      </c>
      <c r="AM53" s="78"/>
      <c r="AN53" s="80">
        <v>40392.669027777774</v>
      </c>
      <c r="AO53" s="83" t="s">
        <v>1585</v>
      </c>
      <c r="AP53" s="78" t="b">
        <v>0</v>
      </c>
      <c r="AQ53" s="78" t="b">
        <v>0</v>
      </c>
      <c r="AR53" s="78" t="b">
        <v>1</v>
      </c>
      <c r="AS53" s="78" t="s">
        <v>1200</v>
      </c>
      <c r="AT53" s="78">
        <v>65</v>
      </c>
      <c r="AU53" s="83" t="s">
        <v>1618</v>
      </c>
      <c r="AV53" s="78" t="b">
        <v>0</v>
      </c>
      <c r="AW53" s="78" t="s">
        <v>1666</v>
      </c>
      <c r="AX53" s="83" t="s">
        <v>1717</v>
      </c>
      <c r="AY53" s="78" t="s">
        <v>66</v>
      </c>
      <c r="AZ53" s="78" t="str">
        <f>REPLACE(INDEX(GroupVertices[Group],MATCH(Vertices[[#This Row],[Vertex]],GroupVertices[Vertex],0)),1,1,"")</f>
        <v>14</v>
      </c>
      <c r="BA53" s="48" t="s">
        <v>494</v>
      </c>
      <c r="BB53" s="48" t="s">
        <v>494</v>
      </c>
      <c r="BC53" s="48" t="s">
        <v>604</v>
      </c>
      <c r="BD53" s="48" t="s">
        <v>604</v>
      </c>
      <c r="BE53" s="48" t="s">
        <v>637</v>
      </c>
      <c r="BF53" s="48" t="s">
        <v>637</v>
      </c>
      <c r="BG53" s="120" t="s">
        <v>2347</v>
      </c>
      <c r="BH53" s="120" t="s">
        <v>2347</v>
      </c>
      <c r="BI53" s="120" t="s">
        <v>2422</v>
      </c>
      <c r="BJ53" s="120" t="s">
        <v>2422</v>
      </c>
      <c r="BK53" s="120">
        <v>0</v>
      </c>
      <c r="BL53" s="123">
        <v>0</v>
      </c>
      <c r="BM53" s="120">
        <v>0</v>
      </c>
      <c r="BN53" s="123">
        <v>0</v>
      </c>
      <c r="BO53" s="120">
        <v>0</v>
      </c>
      <c r="BP53" s="123">
        <v>0</v>
      </c>
      <c r="BQ53" s="120">
        <v>33</v>
      </c>
      <c r="BR53" s="123">
        <v>100</v>
      </c>
      <c r="BS53" s="120">
        <v>33</v>
      </c>
      <c r="BT53" s="2"/>
      <c r="BU53" s="3"/>
      <c r="BV53" s="3"/>
      <c r="BW53" s="3"/>
      <c r="BX53" s="3"/>
    </row>
    <row r="54" spans="1:76" ht="15">
      <c r="A54" s="64" t="s">
        <v>239</v>
      </c>
      <c r="B54" s="65"/>
      <c r="C54" s="65" t="s">
        <v>64</v>
      </c>
      <c r="D54" s="66">
        <v>162.38377615765876</v>
      </c>
      <c r="E54" s="68"/>
      <c r="F54" s="100" t="s">
        <v>768</v>
      </c>
      <c r="G54" s="65"/>
      <c r="H54" s="69" t="s">
        <v>239</v>
      </c>
      <c r="I54" s="70"/>
      <c r="J54" s="70"/>
      <c r="K54" s="69" t="s">
        <v>1806</v>
      </c>
      <c r="L54" s="73">
        <v>1</v>
      </c>
      <c r="M54" s="74">
        <v>8176.5703125</v>
      </c>
      <c r="N54" s="74">
        <v>4852.4560546875</v>
      </c>
      <c r="O54" s="75"/>
      <c r="P54" s="76"/>
      <c r="Q54" s="76"/>
      <c r="R54" s="86"/>
      <c r="S54" s="48">
        <v>1</v>
      </c>
      <c r="T54" s="48">
        <v>1</v>
      </c>
      <c r="U54" s="49">
        <v>0</v>
      </c>
      <c r="V54" s="49">
        <v>0</v>
      </c>
      <c r="W54" s="49">
        <v>0</v>
      </c>
      <c r="X54" s="49">
        <v>0.999994</v>
      </c>
      <c r="Y54" s="49">
        <v>0</v>
      </c>
      <c r="Z54" s="49" t="s">
        <v>2839</v>
      </c>
      <c r="AA54" s="71">
        <v>54</v>
      </c>
      <c r="AB54" s="71"/>
      <c r="AC54" s="72"/>
      <c r="AD54" s="78" t="s">
        <v>1306</v>
      </c>
      <c r="AE54" s="78">
        <v>356</v>
      </c>
      <c r="AF54" s="78">
        <v>125</v>
      </c>
      <c r="AG54" s="78">
        <v>611</v>
      </c>
      <c r="AH54" s="78">
        <v>724</v>
      </c>
      <c r="AI54" s="78"/>
      <c r="AJ54" s="78" t="s">
        <v>1388</v>
      </c>
      <c r="AK54" s="78" t="s">
        <v>1455</v>
      </c>
      <c r="AL54" s="83" t="s">
        <v>1519</v>
      </c>
      <c r="AM54" s="78"/>
      <c r="AN54" s="80">
        <v>41976.556597222225</v>
      </c>
      <c r="AO54" s="83" t="s">
        <v>1586</v>
      </c>
      <c r="AP54" s="78" t="b">
        <v>0</v>
      </c>
      <c r="AQ54" s="78" t="b">
        <v>0</v>
      </c>
      <c r="AR54" s="78" t="b">
        <v>1</v>
      </c>
      <c r="AS54" s="78" t="s">
        <v>1200</v>
      </c>
      <c r="AT54" s="78">
        <v>3</v>
      </c>
      <c r="AU54" s="83" t="s">
        <v>1618</v>
      </c>
      <c r="AV54" s="78" t="b">
        <v>0</v>
      </c>
      <c r="AW54" s="78" t="s">
        <v>1666</v>
      </c>
      <c r="AX54" s="83" t="s">
        <v>1718</v>
      </c>
      <c r="AY54" s="78" t="s">
        <v>66</v>
      </c>
      <c r="AZ54" s="78" t="str">
        <f>REPLACE(INDEX(GroupVertices[Group],MATCH(Vertices[[#This Row],[Vertex]],GroupVertices[Vertex],0)),1,1,"")</f>
        <v>14</v>
      </c>
      <c r="BA54" s="48" t="s">
        <v>495</v>
      </c>
      <c r="BB54" s="48" t="s">
        <v>495</v>
      </c>
      <c r="BC54" s="48" t="s">
        <v>605</v>
      </c>
      <c r="BD54" s="48" t="s">
        <v>605</v>
      </c>
      <c r="BE54" s="48" t="s">
        <v>649</v>
      </c>
      <c r="BF54" s="48" t="s">
        <v>649</v>
      </c>
      <c r="BG54" s="120" t="s">
        <v>2348</v>
      </c>
      <c r="BH54" s="120" t="s">
        <v>2348</v>
      </c>
      <c r="BI54" s="120" t="s">
        <v>2423</v>
      </c>
      <c r="BJ54" s="120" t="s">
        <v>2423</v>
      </c>
      <c r="BK54" s="120">
        <v>0</v>
      </c>
      <c r="BL54" s="123">
        <v>0</v>
      </c>
      <c r="BM54" s="120">
        <v>2</v>
      </c>
      <c r="BN54" s="123">
        <v>6.25</v>
      </c>
      <c r="BO54" s="120">
        <v>0</v>
      </c>
      <c r="BP54" s="123">
        <v>0</v>
      </c>
      <c r="BQ54" s="120">
        <v>30</v>
      </c>
      <c r="BR54" s="123">
        <v>93.75</v>
      </c>
      <c r="BS54" s="120">
        <v>32</v>
      </c>
      <c r="BT54" s="2"/>
      <c r="BU54" s="3"/>
      <c r="BV54" s="3"/>
      <c r="BW54" s="3"/>
      <c r="BX54" s="3"/>
    </row>
    <row r="55" spans="1:76" ht="15">
      <c r="A55" s="64" t="s">
        <v>240</v>
      </c>
      <c r="B55" s="65"/>
      <c r="C55" s="65" t="s">
        <v>64</v>
      </c>
      <c r="D55" s="66">
        <v>166.08226412864434</v>
      </c>
      <c r="E55" s="68"/>
      <c r="F55" s="100" t="s">
        <v>769</v>
      </c>
      <c r="G55" s="65"/>
      <c r="H55" s="69" t="s">
        <v>240</v>
      </c>
      <c r="I55" s="70"/>
      <c r="J55" s="70"/>
      <c r="K55" s="69" t="s">
        <v>1807</v>
      </c>
      <c r="L55" s="73">
        <v>1</v>
      </c>
      <c r="M55" s="74">
        <v>7504.123046875</v>
      </c>
      <c r="N55" s="74">
        <v>2611.50341796875</v>
      </c>
      <c r="O55" s="75"/>
      <c r="P55" s="76"/>
      <c r="Q55" s="76"/>
      <c r="R55" s="86"/>
      <c r="S55" s="48">
        <v>2</v>
      </c>
      <c r="T55" s="48">
        <v>2</v>
      </c>
      <c r="U55" s="49">
        <v>0</v>
      </c>
      <c r="V55" s="49">
        <v>0.5</v>
      </c>
      <c r="W55" s="49">
        <v>0</v>
      </c>
      <c r="X55" s="49">
        <v>0.875907</v>
      </c>
      <c r="Y55" s="49">
        <v>1</v>
      </c>
      <c r="Z55" s="49">
        <v>1</v>
      </c>
      <c r="AA55" s="71">
        <v>55</v>
      </c>
      <c r="AB55" s="71"/>
      <c r="AC55" s="72"/>
      <c r="AD55" s="78" t="s">
        <v>1307</v>
      </c>
      <c r="AE55" s="78">
        <v>284</v>
      </c>
      <c r="AF55" s="78">
        <v>1320</v>
      </c>
      <c r="AG55" s="78">
        <v>8478</v>
      </c>
      <c r="AH55" s="78">
        <v>5318</v>
      </c>
      <c r="AI55" s="78"/>
      <c r="AJ55" s="78" t="s">
        <v>1389</v>
      </c>
      <c r="AK55" s="78" t="s">
        <v>1456</v>
      </c>
      <c r="AL55" s="83" t="s">
        <v>1520</v>
      </c>
      <c r="AM55" s="78"/>
      <c r="AN55" s="80">
        <v>41584.86324074074</v>
      </c>
      <c r="AO55" s="83" t="s">
        <v>1587</v>
      </c>
      <c r="AP55" s="78" t="b">
        <v>0</v>
      </c>
      <c r="AQ55" s="78" t="b">
        <v>0</v>
      </c>
      <c r="AR55" s="78" t="b">
        <v>0</v>
      </c>
      <c r="AS55" s="78" t="s">
        <v>1200</v>
      </c>
      <c r="AT55" s="78">
        <v>106</v>
      </c>
      <c r="AU55" s="83" t="s">
        <v>1624</v>
      </c>
      <c r="AV55" s="78" t="b">
        <v>0</v>
      </c>
      <c r="AW55" s="78" t="s">
        <v>1666</v>
      </c>
      <c r="AX55" s="83" t="s">
        <v>1719</v>
      </c>
      <c r="AY55" s="78" t="s">
        <v>66</v>
      </c>
      <c r="AZ55" s="78" t="str">
        <f>REPLACE(INDEX(GroupVertices[Group],MATCH(Vertices[[#This Row],[Vertex]],GroupVertices[Vertex],0)),1,1,"")</f>
        <v>13</v>
      </c>
      <c r="BA55" s="48"/>
      <c r="BB55" s="48"/>
      <c r="BC55" s="48"/>
      <c r="BD55" s="48"/>
      <c r="BE55" s="48"/>
      <c r="BF55" s="48"/>
      <c r="BG55" s="120" t="s">
        <v>2349</v>
      </c>
      <c r="BH55" s="120" t="s">
        <v>2349</v>
      </c>
      <c r="BI55" s="120" t="s">
        <v>2424</v>
      </c>
      <c r="BJ55" s="120" t="s">
        <v>2424</v>
      </c>
      <c r="BK55" s="120">
        <v>0</v>
      </c>
      <c r="BL55" s="123">
        <v>0</v>
      </c>
      <c r="BM55" s="120">
        <v>0</v>
      </c>
      <c r="BN55" s="123">
        <v>0</v>
      </c>
      <c r="BO55" s="120">
        <v>0</v>
      </c>
      <c r="BP55" s="123">
        <v>0</v>
      </c>
      <c r="BQ55" s="120">
        <v>22</v>
      </c>
      <c r="BR55" s="123">
        <v>100</v>
      </c>
      <c r="BS55" s="120">
        <v>22</v>
      </c>
      <c r="BT55" s="2"/>
      <c r="BU55" s="3"/>
      <c r="BV55" s="3"/>
      <c r="BW55" s="3"/>
      <c r="BX55" s="3"/>
    </row>
    <row r="56" spans="1:76" ht="15">
      <c r="A56" s="64" t="s">
        <v>242</v>
      </c>
      <c r="B56" s="65"/>
      <c r="C56" s="65" t="s">
        <v>64</v>
      </c>
      <c r="D56" s="66">
        <v>163.8600763770396</v>
      </c>
      <c r="E56" s="68"/>
      <c r="F56" s="100" t="s">
        <v>770</v>
      </c>
      <c r="G56" s="65"/>
      <c r="H56" s="69" t="s">
        <v>242</v>
      </c>
      <c r="I56" s="70"/>
      <c r="J56" s="70"/>
      <c r="K56" s="69" t="s">
        <v>1808</v>
      </c>
      <c r="L56" s="73">
        <v>1</v>
      </c>
      <c r="M56" s="74">
        <v>7141.89599609375</v>
      </c>
      <c r="N56" s="74">
        <v>352.9058837890625</v>
      </c>
      <c r="O56" s="75"/>
      <c r="P56" s="76"/>
      <c r="Q56" s="76"/>
      <c r="R56" s="86"/>
      <c r="S56" s="48">
        <v>2</v>
      </c>
      <c r="T56" s="48">
        <v>2</v>
      </c>
      <c r="U56" s="49">
        <v>0</v>
      </c>
      <c r="V56" s="49">
        <v>0.5</v>
      </c>
      <c r="W56" s="49">
        <v>0</v>
      </c>
      <c r="X56" s="49">
        <v>0.875907</v>
      </c>
      <c r="Y56" s="49">
        <v>1</v>
      </c>
      <c r="Z56" s="49">
        <v>1</v>
      </c>
      <c r="AA56" s="71">
        <v>56</v>
      </c>
      <c r="AB56" s="71"/>
      <c r="AC56" s="72"/>
      <c r="AD56" s="78" t="s">
        <v>1308</v>
      </c>
      <c r="AE56" s="78">
        <v>675</v>
      </c>
      <c r="AF56" s="78">
        <v>602</v>
      </c>
      <c r="AG56" s="78">
        <v>2819</v>
      </c>
      <c r="AH56" s="78">
        <v>7422</v>
      </c>
      <c r="AI56" s="78"/>
      <c r="AJ56" s="78" t="s">
        <v>1390</v>
      </c>
      <c r="AK56" s="78" t="s">
        <v>1457</v>
      </c>
      <c r="AL56" s="78"/>
      <c r="AM56" s="78"/>
      <c r="AN56" s="80">
        <v>39903.566458333335</v>
      </c>
      <c r="AO56" s="83" t="s">
        <v>1588</v>
      </c>
      <c r="AP56" s="78" t="b">
        <v>0</v>
      </c>
      <c r="AQ56" s="78" t="b">
        <v>0</v>
      </c>
      <c r="AR56" s="78" t="b">
        <v>1</v>
      </c>
      <c r="AS56" s="78" t="s">
        <v>1200</v>
      </c>
      <c r="AT56" s="78">
        <v>12</v>
      </c>
      <c r="AU56" s="83" t="s">
        <v>1625</v>
      </c>
      <c r="AV56" s="78" t="b">
        <v>0</v>
      </c>
      <c r="AW56" s="78" t="s">
        <v>1666</v>
      </c>
      <c r="AX56" s="83" t="s">
        <v>1720</v>
      </c>
      <c r="AY56" s="78" t="s">
        <v>66</v>
      </c>
      <c r="AZ56" s="78" t="str">
        <f>REPLACE(INDEX(GroupVertices[Group],MATCH(Vertices[[#This Row],[Vertex]],GroupVertices[Vertex],0)),1,1,"")</f>
        <v>13</v>
      </c>
      <c r="BA56" s="48"/>
      <c r="BB56" s="48"/>
      <c r="BC56" s="48"/>
      <c r="BD56" s="48"/>
      <c r="BE56" s="48"/>
      <c r="BF56" s="48"/>
      <c r="BG56" s="120" t="s">
        <v>2350</v>
      </c>
      <c r="BH56" s="120" t="s">
        <v>2385</v>
      </c>
      <c r="BI56" s="120" t="s">
        <v>2425</v>
      </c>
      <c r="BJ56" s="120" t="s">
        <v>2454</v>
      </c>
      <c r="BK56" s="120">
        <v>1</v>
      </c>
      <c r="BL56" s="123">
        <v>2.0408163265306123</v>
      </c>
      <c r="BM56" s="120">
        <v>0</v>
      </c>
      <c r="BN56" s="123">
        <v>0</v>
      </c>
      <c r="BO56" s="120">
        <v>0</v>
      </c>
      <c r="BP56" s="123">
        <v>0</v>
      </c>
      <c r="BQ56" s="120">
        <v>48</v>
      </c>
      <c r="BR56" s="123">
        <v>97.95918367346938</v>
      </c>
      <c r="BS56" s="120">
        <v>49</v>
      </c>
      <c r="BT56" s="2"/>
      <c r="BU56" s="3"/>
      <c r="BV56" s="3"/>
      <c r="BW56" s="3"/>
      <c r="BX56" s="3"/>
    </row>
    <row r="57" spans="1:76" ht="15">
      <c r="A57" s="64" t="s">
        <v>241</v>
      </c>
      <c r="B57" s="65"/>
      <c r="C57" s="65" t="s">
        <v>64</v>
      </c>
      <c r="D57" s="66">
        <v>162.31259187035107</v>
      </c>
      <c r="E57" s="68"/>
      <c r="F57" s="100" t="s">
        <v>1654</v>
      </c>
      <c r="G57" s="65"/>
      <c r="H57" s="69" t="s">
        <v>241</v>
      </c>
      <c r="I57" s="70"/>
      <c r="J57" s="70"/>
      <c r="K57" s="69" t="s">
        <v>1809</v>
      </c>
      <c r="L57" s="73">
        <v>1</v>
      </c>
      <c r="M57" s="74">
        <v>6464.5908203125</v>
      </c>
      <c r="N57" s="74">
        <v>2197.000732421875</v>
      </c>
      <c r="O57" s="75"/>
      <c r="P57" s="76"/>
      <c r="Q57" s="76"/>
      <c r="R57" s="86"/>
      <c r="S57" s="48">
        <v>3</v>
      </c>
      <c r="T57" s="48">
        <v>3</v>
      </c>
      <c r="U57" s="49">
        <v>0</v>
      </c>
      <c r="V57" s="49">
        <v>0.5</v>
      </c>
      <c r="W57" s="49">
        <v>0</v>
      </c>
      <c r="X57" s="49">
        <v>1.248168</v>
      </c>
      <c r="Y57" s="49">
        <v>1</v>
      </c>
      <c r="Z57" s="49">
        <v>1</v>
      </c>
      <c r="AA57" s="71">
        <v>57</v>
      </c>
      <c r="AB57" s="71"/>
      <c r="AC57" s="72"/>
      <c r="AD57" s="78" t="s">
        <v>1309</v>
      </c>
      <c r="AE57" s="78">
        <v>172</v>
      </c>
      <c r="AF57" s="78">
        <v>102</v>
      </c>
      <c r="AG57" s="78">
        <v>262</v>
      </c>
      <c r="AH57" s="78">
        <v>325</v>
      </c>
      <c r="AI57" s="78"/>
      <c r="AJ57" s="78" t="s">
        <v>1391</v>
      </c>
      <c r="AK57" s="78" t="s">
        <v>1458</v>
      </c>
      <c r="AL57" s="83" t="s">
        <v>1521</v>
      </c>
      <c r="AM57" s="78"/>
      <c r="AN57" s="80">
        <v>43122.879699074074</v>
      </c>
      <c r="AO57" s="83" t="s">
        <v>1589</v>
      </c>
      <c r="AP57" s="78" t="b">
        <v>0</v>
      </c>
      <c r="AQ57" s="78" t="b">
        <v>0</v>
      </c>
      <c r="AR57" s="78" t="b">
        <v>0</v>
      </c>
      <c r="AS57" s="78" t="s">
        <v>1200</v>
      </c>
      <c r="AT57" s="78">
        <v>2</v>
      </c>
      <c r="AU57" s="83" t="s">
        <v>1618</v>
      </c>
      <c r="AV57" s="78" t="b">
        <v>0</v>
      </c>
      <c r="AW57" s="78" t="s">
        <v>1666</v>
      </c>
      <c r="AX57" s="83" t="s">
        <v>1721</v>
      </c>
      <c r="AY57" s="78" t="s">
        <v>66</v>
      </c>
      <c r="AZ57" s="78" t="str">
        <f>REPLACE(INDEX(GroupVertices[Group],MATCH(Vertices[[#This Row],[Vertex]],GroupVertices[Vertex],0)),1,1,"")</f>
        <v>13</v>
      </c>
      <c r="BA57" s="48"/>
      <c r="BB57" s="48"/>
      <c r="BC57" s="48"/>
      <c r="BD57" s="48"/>
      <c r="BE57" s="48" t="s">
        <v>2038</v>
      </c>
      <c r="BF57" s="48" t="s">
        <v>2315</v>
      </c>
      <c r="BG57" s="120" t="s">
        <v>2351</v>
      </c>
      <c r="BH57" s="120" t="s">
        <v>2386</v>
      </c>
      <c r="BI57" s="120" t="s">
        <v>2426</v>
      </c>
      <c r="BJ57" s="120" t="s">
        <v>2455</v>
      </c>
      <c r="BK57" s="120">
        <v>4</v>
      </c>
      <c r="BL57" s="123">
        <v>6.153846153846154</v>
      </c>
      <c r="BM57" s="120">
        <v>0</v>
      </c>
      <c r="BN57" s="123">
        <v>0</v>
      </c>
      <c r="BO57" s="120">
        <v>0</v>
      </c>
      <c r="BP57" s="123">
        <v>0</v>
      </c>
      <c r="BQ57" s="120">
        <v>61</v>
      </c>
      <c r="BR57" s="123">
        <v>93.84615384615384</v>
      </c>
      <c r="BS57" s="120">
        <v>65</v>
      </c>
      <c r="BT57" s="2"/>
      <c r="BU57" s="3"/>
      <c r="BV57" s="3"/>
      <c r="BW57" s="3"/>
      <c r="BX57" s="3"/>
    </row>
    <row r="58" spans="1:76" ht="15">
      <c r="A58" s="64" t="s">
        <v>243</v>
      </c>
      <c r="B58" s="65"/>
      <c r="C58" s="65" t="s">
        <v>64</v>
      </c>
      <c r="D58" s="66">
        <v>165.0485444781764</v>
      </c>
      <c r="E58" s="68"/>
      <c r="F58" s="100" t="s">
        <v>771</v>
      </c>
      <c r="G58" s="65"/>
      <c r="H58" s="69" t="s">
        <v>243</v>
      </c>
      <c r="I58" s="70"/>
      <c r="J58" s="70"/>
      <c r="K58" s="69" t="s">
        <v>1810</v>
      </c>
      <c r="L58" s="73">
        <v>1</v>
      </c>
      <c r="M58" s="74">
        <v>4872.80712890625</v>
      </c>
      <c r="N58" s="74">
        <v>8614.619140625</v>
      </c>
      <c r="O58" s="75"/>
      <c r="P58" s="76"/>
      <c r="Q58" s="76"/>
      <c r="R58" s="86"/>
      <c r="S58" s="48">
        <v>0</v>
      </c>
      <c r="T58" s="48">
        <v>1</v>
      </c>
      <c r="U58" s="49">
        <v>0</v>
      </c>
      <c r="V58" s="49">
        <v>0.071429</v>
      </c>
      <c r="W58" s="49">
        <v>0</v>
      </c>
      <c r="X58" s="49">
        <v>0.553696</v>
      </c>
      <c r="Y58" s="49">
        <v>0</v>
      </c>
      <c r="Z58" s="49">
        <v>0</v>
      </c>
      <c r="AA58" s="71">
        <v>58</v>
      </c>
      <c r="AB58" s="71"/>
      <c r="AC58" s="72"/>
      <c r="AD58" s="78" t="s">
        <v>1310</v>
      </c>
      <c r="AE58" s="78">
        <v>1934</v>
      </c>
      <c r="AF58" s="78">
        <v>986</v>
      </c>
      <c r="AG58" s="78">
        <v>7282</v>
      </c>
      <c r="AH58" s="78">
        <v>6052</v>
      </c>
      <c r="AI58" s="78"/>
      <c r="AJ58" s="78" t="s">
        <v>1392</v>
      </c>
      <c r="AK58" s="78" t="s">
        <v>1459</v>
      </c>
      <c r="AL58" s="83" t="s">
        <v>1522</v>
      </c>
      <c r="AM58" s="78"/>
      <c r="AN58" s="80">
        <v>40869.71674768518</v>
      </c>
      <c r="AO58" s="83" t="s">
        <v>1590</v>
      </c>
      <c r="AP58" s="78" t="b">
        <v>0</v>
      </c>
      <c r="AQ58" s="78" t="b">
        <v>0</v>
      </c>
      <c r="AR58" s="78" t="b">
        <v>1</v>
      </c>
      <c r="AS58" s="78" t="s">
        <v>1200</v>
      </c>
      <c r="AT58" s="78">
        <v>106</v>
      </c>
      <c r="AU58" s="83" t="s">
        <v>1626</v>
      </c>
      <c r="AV58" s="78" t="b">
        <v>0</v>
      </c>
      <c r="AW58" s="78" t="s">
        <v>1666</v>
      </c>
      <c r="AX58" s="83" t="s">
        <v>1722</v>
      </c>
      <c r="AY58" s="78" t="s">
        <v>66</v>
      </c>
      <c r="AZ58" s="78" t="str">
        <f>REPLACE(INDEX(GroupVertices[Group],MATCH(Vertices[[#This Row],[Vertex]],GroupVertices[Vertex],0)),1,1,"")</f>
        <v>5</v>
      </c>
      <c r="BA58" s="48" t="s">
        <v>488</v>
      </c>
      <c r="BB58" s="48" t="s">
        <v>488</v>
      </c>
      <c r="BC58" s="48" t="s">
        <v>599</v>
      </c>
      <c r="BD58" s="48" t="s">
        <v>599</v>
      </c>
      <c r="BE58" s="48" t="s">
        <v>640</v>
      </c>
      <c r="BF58" s="48" t="s">
        <v>640</v>
      </c>
      <c r="BG58" s="120" t="s">
        <v>2346</v>
      </c>
      <c r="BH58" s="120" t="s">
        <v>2346</v>
      </c>
      <c r="BI58" s="120" t="s">
        <v>2421</v>
      </c>
      <c r="BJ58" s="120" t="s">
        <v>2421</v>
      </c>
      <c r="BK58" s="120">
        <v>0</v>
      </c>
      <c r="BL58" s="123">
        <v>0</v>
      </c>
      <c r="BM58" s="120">
        <v>0</v>
      </c>
      <c r="BN58" s="123">
        <v>0</v>
      </c>
      <c r="BO58" s="120">
        <v>0</v>
      </c>
      <c r="BP58" s="123">
        <v>0</v>
      </c>
      <c r="BQ58" s="120">
        <v>15</v>
      </c>
      <c r="BR58" s="123">
        <v>100</v>
      </c>
      <c r="BS58" s="120">
        <v>15</v>
      </c>
      <c r="BT58" s="2"/>
      <c r="BU58" s="3"/>
      <c r="BV58" s="3"/>
      <c r="BW58" s="3"/>
      <c r="BX58" s="3"/>
    </row>
    <row r="59" spans="1:76" ht="15">
      <c r="A59" s="64" t="s">
        <v>244</v>
      </c>
      <c r="B59" s="65"/>
      <c r="C59" s="65" t="s">
        <v>64</v>
      </c>
      <c r="D59" s="66">
        <v>163.11728381382912</v>
      </c>
      <c r="E59" s="68"/>
      <c r="F59" s="100" t="s">
        <v>772</v>
      </c>
      <c r="G59" s="65"/>
      <c r="H59" s="69" t="s">
        <v>244</v>
      </c>
      <c r="I59" s="70"/>
      <c r="J59" s="70"/>
      <c r="K59" s="69" t="s">
        <v>1811</v>
      </c>
      <c r="L59" s="73">
        <v>1</v>
      </c>
      <c r="M59" s="74">
        <v>9245.3388671875</v>
      </c>
      <c r="N59" s="74">
        <v>673.4620361328125</v>
      </c>
      <c r="O59" s="75"/>
      <c r="P59" s="76"/>
      <c r="Q59" s="76"/>
      <c r="R59" s="86"/>
      <c r="S59" s="48">
        <v>0</v>
      </c>
      <c r="T59" s="48">
        <v>1</v>
      </c>
      <c r="U59" s="49">
        <v>0</v>
      </c>
      <c r="V59" s="49">
        <v>1</v>
      </c>
      <c r="W59" s="49">
        <v>0</v>
      </c>
      <c r="X59" s="49">
        <v>0.999994</v>
      </c>
      <c r="Y59" s="49">
        <v>0</v>
      </c>
      <c r="Z59" s="49">
        <v>0</v>
      </c>
      <c r="AA59" s="71">
        <v>59</v>
      </c>
      <c r="AB59" s="71"/>
      <c r="AC59" s="72"/>
      <c r="AD59" s="78" t="s">
        <v>1311</v>
      </c>
      <c r="AE59" s="78">
        <v>1153</v>
      </c>
      <c r="AF59" s="78">
        <v>362</v>
      </c>
      <c r="AG59" s="78">
        <v>6245</v>
      </c>
      <c r="AH59" s="78">
        <v>14692</v>
      </c>
      <c r="AI59" s="78"/>
      <c r="AJ59" s="78" t="s">
        <v>1393</v>
      </c>
      <c r="AK59" s="78" t="s">
        <v>1460</v>
      </c>
      <c r="AL59" s="78"/>
      <c r="AM59" s="78"/>
      <c r="AN59" s="80">
        <v>39863.683703703704</v>
      </c>
      <c r="AO59" s="83" t="s">
        <v>1591</v>
      </c>
      <c r="AP59" s="78" t="b">
        <v>1</v>
      </c>
      <c r="AQ59" s="78" t="b">
        <v>0</v>
      </c>
      <c r="AR59" s="78" t="b">
        <v>1</v>
      </c>
      <c r="AS59" s="78" t="s">
        <v>1200</v>
      </c>
      <c r="AT59" s="78">
        <v>10</v>
      </c>
      <c r="AU59" s="83" t="s">
        <v>1618</v>
      </c>
      <c r="AV59" s="78" t="b">
        <v>0</v>
      </c>
      <c r="AW59" s="78" t="s">
        <v>1666</v>
      </c>
      <c r="AX59" s="83" t="s">
        <v>1723</v>
      </c>
      <c r="AY59" s="78" t="s">
        <v>66</v>
      </c>
      <c r="AZ59" s="78" t="str">
        <f>REPLACE(INDEX(GroupVertices[Group],MATCH(Vertices[[#This Row],[Vertex]],GroupVertices[Vertex],0)),1,1,"")</f>
        <v>15</v>
      </c>
      <c r="BA59" s="48" t="s">
        <v>496</v>
      </c>
      <c r="BB59" s="48" t="s">
        <v>496</v>
      </c>
      <c r="BC59" s="48" t="s">
        <v>606</v>
      </c>
      <c r="BD59" s="48" t="s">
        <v>606</v>
      </c>
      <c r="BE59" s="48" t="s">
        <v>652</v>
      </c>
      <c r="BF59" s="48" t="s">
        <v>652</v>
      </c>
      <c r="BG59" s="120" t="s">
        <v>2352</v>
      </c>
      <c r="BH59" s="120" t="s">
        <v>2352</v>
      </c>
      <c r="BI59" s="120" t="s">
        <v>2427</v>
      </c>
      <c r="BJ59" s="120" t="s">
        <v>2427</v>
      </c>
      <c r="BK59" s="120">
        <v>1</v>
      </c>
      <c r="BL59" s="123">
        <v>5.555555555555555</v>
      </c>
      <c r="BM59" s="120">
        <v>0</v>
      </c>
      <c r="BN59" s="123">
        <v>0</v>
      </c>
      <c r="BO59" s="120">
        <v>0</v>
      </c>
      <c r="BP59" s="123">
        <v>0</v>
      </c>
      <c r="BQ59" s="120">
        <v>17</v>
      </c>
      <c r="BR59" s="123">
        <v>94.44444444444444</v>
      </c>
      <c r="BS59" s="120">
        <v>18</v>
      </c>
      <c r="BT59" s="2"/>
      <c r="BU59" s="3"/>
      <c r="BV59" s="3"/>
      <c r="BW59" s="3"/>
      <c r="BX59" s="3"/>
    </row>
    <row r="60" spans="1:76" ht="15">
      <c r="A60" s="64" t="s">
        <v>290</v>
      </c>
      <c r="B60" s="65"/>
      <c r="C60" s="65" t="s">
        <v>64</v>
      </c>
      <c r="D60" s="66">
        <v>162.4611503829932</v>
      </c>
      <c r="E60" s="68"/>
      <c r="F60" s="100" t="s">
        <v>1655</v>
      </c>
      <c r="G60" s="65"/>
      <c r="H60" s="69" t="s">
        <v>290</v>
      </c>
      <c r="I60" s="70"/>
      <c r="J60" s="70"/>
      <c r="K60" s="69" t="s">
        <v>1812</v>
      </c>
      <c r="L60" s="73">
        <v>1</v>
      </c>
      <c r="M60" s="74">
        <v>9245.3388671875</v>
      </c>
      <c r="N60" s="74">
        <v>1314.574462890625</v>
      </c>
      <c r="O60" s="75"/>
      <c r="P60" s="76"/>
      <c r="Q60" s="76"/>
      <c r="R60" s="86"/>
      <c r="S60" s="48">
        <v>1</v>
      </c>
      <c r="T60" s="48">
        <v>0</v>
      </c>
      <c r="U60" s="49">
        <v>0</v>
      </c>
      <c r="V60" s="49">
        <v>1</v>
      </c>
      <c r="W60" s="49">
        <v>0</v>
      </c>
      <c r="X60" s="49">
        <v>0.999994</v>
      </c>
      <c r="Y60" s="49">
        <v>0</v>
      </c>
      <c r="Z60" s="49">
        <v>0</v>
      </c>
      <c r="AA60" s="71">
        <v>60</v>
      </c>
      <c r="AB60" s="71"/>
      <c r="AC60" s="72"/>
      <c r="AD60" s="78" t="s">
        <v>1312</v>
      </c>
      <c r="AE60" s="78">
        <v>362</v>
      </c>
      <c r="AF60" s="78">
        <v>150</v>
      </c>
      <c r="AG60" s="78">
        <v>406</v>
      </c>
      <c r="AH60" s="78">
        <v>409</v>
      </c>
      <c r="AI60" s="78"/>
      <c r="AJ60" s="78" t="s">
        <v>1394</v>
      </c>
      <c r="AK60" s="78" t="s">
        <v>1461</v>
      </c>
      <c r="AL60" s="83" t="s">
        <v>1523</v>
      </c>
      <c r="AM60" s="78"/>
      <c r="AN60" s="80">
        <v>42541.82429398148</v>
      </c>
      <c r="AO60" s="83" t="s">
        <v>1592</v>
      </c>
      <c r="AP60" s="78" t="b">
        <v>0</v>
      </c>
      <c r="AQ60" s="78" t="b">
        <v>0</v>
      </c>
      <c r="AR60" s="78" t="b">
        <v>1</v>
      </c>
      <c r="AS60" s="78" t="s">
        <v>1200</v>
      </c>
      <c r="AT60" s="78">
        <v>1</v>
      </c>
      <c r="AU60" s="83" t="s">
        <v>1618</v>
      </c>
      <c r="AV60" s="78" t="b">
        <v>0</v>
      </c>
      <c r="AW60" s="78" t="s">
        <v>1666</v>
      </c>
      <c r="AX60" s="83" t="s">
        <v>1724</v>
      </c>
      <c r="AY60" s="78" t="s">
        <v>65</v>
      </c>
      <c r="AZ60" s="78" t="str">
        <f>REPLACE(INDEX(GroupVertices[Group],MATCH(Vertices[[#This Row],[Vertex]],GroupVertices[Vertex],0)),1,1,"")</f>
        <v>15</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245</v>
      </c>
      <c r="B61" s="65"/>
      <c r="C61" s="65" t="s">
        <v>64</v>
      </c>
      <c r="D61" s="66">
        <v>163.04609952652146</v>
      </c>
      <c r="E61" s="68"/>
      <c r="F61" s="100" t="s">
        <v>773</v>
      </c>
      <c r="G61" s="65"/>
      <c r="H61" s="69" t="s">
        <v>245</v>
      </c>
      <c r="I61" s="70"/>
      <c r="J61" s="70"/>
      <c r="K61" s="69" t="s">
        <v>1813</v>
      </c>
      <c r="L61" s="73">
        <v>143.15165876777252</v>
      </c>
      <c r="M61" s="74">
        <v>7244.23974609375</v>
      </c>
      <c r="N61" s="74">
        <v>3743.7431640625</v>
      </c>
      <c r="O61" s="75"/>
      <c r="P61" s="76"/>
      <c r="Q61" s="76"/>
      <c r="R61" s="86"/>
      <c r="S61" s="48">
        <v>0</v>
      </c>
      <c r="T61" s="48">
        <v>3</v>
      </c>
      <c r="U61" s="49">
        <v>6</v>
      </c>
      <c r="V61" s="49">
        <v>0.333333</v>
      </c>
      <c r="W61" s="49">
        <v>0</v>
      </c>
      <c r="X61" s="49">
        <v>1.918908</v>
      </c>
      <c r="Y61" s="49">
        <v>0</v>
      </c>
      <c r="Z61" s="49">
        <v>0</v>
      </c>
      <c r="AA61" s="71">
        <v>61</v>
      </c>
      <c r="AB61" s="71"/>
      <c r="AC61" s="72"/>
      <c r="AD61" s="78" t="s">
        <v>1313</v>
      </c>
      <c r="AE61" s="78">
        <v>465</v>
      </c>
      <c r="AF61" s="78">
        <v>339</v>
      </c>
      <c r="AG61" s="78">
        <v>483</v>
      </c>
      <c r="AH61" s="78">
        <v>393</v>
      </c>
      <c r="AI61" s="78"/>
      <c r="AJ61" s="78" t="s">
        <v>1395</v>
      </c>
      <c r="AK61" s="78" t="s">
        <v>1454</v>
      </c>
      <c r="AL61" s="83" t="s">
        <v>1524</v>
      </c>
      <c r="AM61" s="78"/>
      <c r="AN61" s="80">
        <v>41622.91090277778</v>
      </c>
      <c r="AO61" s="83" t="s">
        <v>1593</v>
      </c>
      <c r="AP61" s="78" t="b">
        <v>0</v>
      </c>
      <c r="AQ61" s="78" t="b">
        <v>0</v>
      </c>
      <c r="AR61" s="78" t="b">
        <v>0</v>
      </c>
      <c r="AS61" s="78" t="s">
        <v>1200</v>
      </c>
      <c r="AT61" s="78">
        <v>27</v>
      </c>
      <c r="AU61" s="83" t="s">
        <v>1618</v>
      </c>
      <c r="AV61" s="78" t="b">
        <v>0</v>
      </c>
      <c r="AW61" s="78" t="s">
        <v>1666</v>
      </c>
      <c r="AX61" s="83" t="s">
        <v>1725</v>
      </c>
      <c r="AY61" s="78" t="s">
        <v>66</v>
      </c>
      <c r="AZ61" s="78" t="str">
        <f>REPLACE(INDEX(GroupVertices[Group],MATCH(Vertices[[#This Row],[Vertex]],GroupVertices[Vertex],0)),1,1,"")</f>
        <v>9</v>
      </c>
      <c r="BA61" s="48" t="s">
        <v>497</v>
      </c>
      <c r="BB61" s="48" t="s">
        <v>497</v>
      </c>
      <c r="BC61" s="48" t="s">
        <v>596</v>
      </c>
      <c r="BD61" s="48" t="s">
        <v>596</v>
      </c>
      <c r="BE61" s="48" t="s">
        <v>653</v>
      </c>
      <c r="BF61" s="48" t="s">
        <v>653</v>
      </c>
      <c r="BG61" s="120" t="s">
        <v>2353</v>
      </c>
      <c r="BH61" s="120" t="s">
        <v>2353</v>
      </c>
      <c r="BI61" s="120" t="s">
        <v>2428</v>
      </c>
      <c r="BJ61" s="120" t="s">
        <v>2428</v>
      </c>
      <c r="BK61" s="120">
        <v>1</v>
      </c>
      <c r="BL61" s="123">
        <v>3.7037037037037037</v>
      </c>
      <c r="BM61" s="120">
        <v>0</v>
      </c>
      <c r="BN61" s="123">
        <v>0</v>
      </c>
      <c r="BO61" s="120">
        <v>0</v>
      </c>
      <c r="BP61" s="123">
        <v>0</v>
      </c>
      <c r="BQ61" s="120">
        <v>26</v>
      </c>
      <c r="BR61" s="123">
        <v>96.29629629629629</v>
      </c>
      <c r="BS61" s="120">
        <v>27</v>
      </c>
      <c r="BT61" s="2"/>
      <c r="BU61" s="3"/>
      <c r="BV61" s="3"/>
      <c r="BW61" s="3"/>
      <c r="BX61" s="3"/>
    </row>
    <row r="62" spans="1:76" ht="15">
      <c r="A62" s="64" t="s">
        <v>291</v>
      </c>
      <c r="B62" s="65"/>
      <c r="C62" s="65" t="s">
        <v>64</v>
      </c>
      <c r="D62" s="66">
        <v>1000</v>
      </c>
      <c r="E62" s="68"/>
      <c r="F62" s="100" t="s">
        <v>1656</v>
      </c>
      <c r="G62" s="65"/>
      <c r="H62" s="69" t="s">
        <v>291</v>
      </c>
      <c r="I62" s="70"/>
      <c r="J62" s="70"/>
      <c r="K62" s="69" t="s">
        <v>1814</v>
      </c>
      <c r="L62" s="73">
        <v>1</v>
      </c>
      <c r="M62" s="74">
        <v>7244.23974609375</v>
      </c>
      <c r="N62" s="74">
        <v>5302.41064453125</v>
      </c>
      <c r="O62" s="75"/>
      <c r="P62" s="76"/>
      <c r="Q62" s="76"/>
      <c r="R62" s="86"/>
      <c r="S62" s="48">
        <v>1</v>
      </c>
      <c r="T62" s="48">
        <v>0</v>
      </c>
      <c r="U62" s="49">
        <v>0</v>
      </c>
      <c r="V62" s="49">
        <v>0.2</v>
      </c>
      <c r="W62" s="49">
        <v>0</v>
      </c>
      <c r="X62" s="49">
        <v>0.69369</v>
      </c>
      <c r="Y62" s="49">
        <v>0</v>
      </c>
      <c r="Z62" s="49">
        <v>0</v>
      </c>
      <c r="AA62" s="71">
        <v>62</v>
      </c>
      <c r="AB62" s="71"/>
      <c r="AC62" s="72"/>
      <c r="AD62" s="78" t="s">
        <v>1314</v>
      </c>
      <c r="AE62" s="78">
        <v>5459</v>
      </c>
      <c r="AF62" s="78">
        <v>15171385</v>
      </c>
      <c r="AG62" s="78">
        <v>204490</v>
      </c>
      <c r="AH62" s="78">
        <v>10058</v>
      </c>
      <c r="AI62" s="78"/>
      <c r="AJ62" s="78" t="s">
        <v>1396</v>
      </c>
      <c r="AK62" s="78" t="s">
        <v>1454</v>
      </c>
      <c r="AL62" s="83" t="s">
        <v>1525</v>
      </c>
      <c r="AM62" s="78"/>
      <c r="AN62" s="80">
        <v>40138.09024305556</v>
      </c>
      <c r="AO62" s="83" t="s">
        <v>1594</v>
      </c>
      <c r="AP62" s="78" t="b">
        <v>0</v>
      </c>
      <c r="AQ62" s="78" t="b">
        <v>0</v>
      </c>
      <c r="AR62" s="78" t="b">
        <v>1</v>
      </c>
      <c r="AS62" s="78" t="s">
        <v>1200</v>
      </c>
      <c r="AT62" s="78">
        <v>56725</v>
      </c>
      <c r="AU62" s="83" t="s">
        <v>1618</v>
      </c>
      <c r="AV62" s="78" t="b">
        <v>1</v>
      </c>
      <c r="AW62" s="78" t="s">
        <v>1666</v>
      </c>
      <c r="AX62" s="83" t="s">
        <v>1726</v>
      </c>
      <c r="AY62" s="78" t="s">
        <v>65</v>
      </c>
      <c r="AZ62" s="78" t="str">
        <f>REPLACE(INDEX(GroupVertices[Group],MATCH(Vertices[[#This Row],[Vertex]],GroupVertices[Vertex],0)),1,1,"")</f>
        <v>9</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292</v>
      </c>
      <c r="B63" s="65"/>
      <c r="C63" s="65" t="s">
        <v>64</v>
      </c>
      <c r="D63" s="66">
        <v>165.63658859071805</v>
      </c>
      <c r="E63" s="68"/>
      <c r="F63" s="100" t="s">
        <v>1657</v>
      </c>
      <c r="G63" s="65"/>
      <c r="H63" s="69" t="s">
        <v>292</v>
      </c>
      <c r="I63" s="70"/>
      <c r="J63" s="70"/>
      <c r="K63" s="69" t="s">
        <v>1815</v>
      </c>
      <c r="L63" s="73">
        <v>1</v>
      </c>
      <c r="M63" s="74">
        <v>6724.4736328125</v>
      </c>
      <c r="N63" s="74">
        <v>5302.41064453125</v>
      </c>
      <c r="O63" s="75"/>
      <c r="P63" s="76"/>
      <c r="Q63" s="76"/>
      <c r="R63" s="86"/>
      <c r="S63" s="48">
        <v>1</v>
      </c>
      <c r="T63" s="48">
        <v>0</v>
      </c>
      <c r="U63" s="49">
        <v>0</v>
      </c>
      <c r="V63" s="49">
        <v>0.2</v>
      </c>
      <c r="W63" s="49">
        <v>0</v>
      </c>
      <c r="X63" s="49">
        <v>0.69369</v>
      </c>
      <c r="Y63" s="49">
        <v>0</v>
      </c>
      <c r="Z63" s="49">
        <v>0</v>
      </c>
      <c r="AA63" s="71">
        <v>63</v>
      </c>
      <c r="AB63" s="71"/>
      <c r="AC63" s="72"/>
      <c r="AD63" s="78" t="s">
        <v>1315</v>
      </c>
      <c r="AE63" s="78">
        <v>306</v>
      </c>
      <c r="AF63" s="78">
        <v>1176</v>
      </c>
      <c r="AG63" s="78">
        <v>138</v>
      </c>
      <c r="AH63" s="78">
        <v>1312</v>
      </c>
      <c r="AI63" s="78"/>
      <c r="AJ63" s="78"/>
      <c r="AK63" s="78"/>
      <c r="AL63" s="78"/>
      <c r="AM63" s="78"/>
      <c r="AN63" s="80">
        <v>41915.61207175926</v>
      </c>
      <c r="AO63" s="78"/>
      <c r="AP63" s="78" t="b">
        <v>1</v>
      </c>
      <c r="AQ63" s="78" t="b">
        <v>0</v>
      </c>
      <c r="AR63" s="78" t="b">
        <v>0</v>
      </c>
      <c r="AS63" s="78" t="s">
        <v>1200</v>
      </c>
      <c r="AT63" s="78">
        <v>33</v>
      </c>
      <c r="AU63" s="83" t="s">
        <v>1618</v>
      </c>
      <c r="AV63" s="78" t="b">
        <v>0</v>
      </c>
      <c r="AW63" s="78" t="s">
        <v>1666</v>
      </c>
      <c r="AX63" s="83" t="s">
        <v>1727</v>
      </c>
      <c r="AY63" s="78" t="s">
        <v>65</v>
      </c>
      <c r="AZ63" s="78" t="str">
        <f>REPLACE(INDEX(GroupVertices[Group],MATCH(Vertices[[#This Row],[Vertex]],GroupVertices[Vertex],0)),1,1,"")</f>
        <v>9</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293</v>
      </c>
      <c r="B64" s="65"/>
      <c r="C64" s="65" t="s">
        <v>64</v>
      </c>
      <c r="D64" s="66">
        <v>309.84357480000887</v>
      </c>
      <c r="E64" s="68"/>
      <c r="F64" s="100" t="s">
        <v>1658</v>
      </c>
      <c r="G64" s="65"/>
      <c r="H64" s="69" t="s">
        <v>293</v>
      </c>
      <c r="I64" s="70"/>
      <c r="J64" s="70"/>
      <c r="K64" s="69" t="s">
        <v>1816</v>
      </c>
      <c r="L64" s="73">
        <v>1</v>
      </c>
      <c r="M64" s="74">
        <v>6724.4736328125</v>
      </c>
      <c r="N64" s="74">
        <v>3743.7431640625</v>
      </c>
      <c r="O64" s="75"/>
      <c r="P64" s="76"/>
      <c r="Q64" s="76"/>
      <c r="R64" s="86"/>
      <c r="S64" s="48">
        <v>1</v>
      </c>
      <c r="T64" s="48">
        <v>0</v>
      </c>
      <c r="U64" s="49">
        <v>0</v>
      </c>
      <c r="V64" s="49">
        <v>0.2</v>
      </c>
      <c r="W64" s="49">
        <v>0</v>
      </c>
      <c r="X64" s="49">
        <v>0.69369</v>
      </c>
      <c r="Y64" s="49">
        <v>0</v>
      </c>
      <c r="Z64" s="49">
        <v>0</v>
      </c>
      <c r="AA64" s="71">
        <v>64</v>
      </c>
      <c r="AB64" s="71"/>
      <c r="AC64" s="72"/>
      <c r="AD64" s="78" t="s">
        <v>1316</v>
      </c>
      <c r="AE64" s="78">
        <v>294</v>
      </c>
      <c r="AF64" s="78">
        <v>47770</v>
      </c>
      <c r="AG64" s="78">
        <v>11738</v>
      </c>
      <c r="AH64" s="78">
        <v>3343</v>
      </c>
      <c r="AI64" s="78"/>
      <c r="AJ64" s="78" t="s">
        <v>1397</v>
      </c>
      <c r="AK64" s="78" t="s">
        <v>1462</v>
      </c>
      <c r="AL64" s="83" t="s">
        <v>1526</v>
      </c>
      <c r="AM64" s="78"/>
      <c r="AN64" s="80">
        <v>39821.91116898148</v>
      </c>
      <c r="AO64" s="83" t="s">
        <v>1595</v>
      </c>
      <c r="AP64" s="78" t="b">
        <v>0</v>
      </c>
      <c r="AQ64" s="78" t="b">
        <v>0</v>
      </c>
      <c r="AR64" s="78" t="b">
        <v>1</v>
      </c>
      <c r="AS64" s="78" t="s">
        <v>1200</v>
      </c>
      <c r="AT64" s="78">
        <v>931</v>
      </c>
      <c r="AU64" s="83" t="s">
        <v>1618</v>
      </c>
      <c r="AV64" s="78" t="b">
        <v>1</v>
      </c>
      <c r="AW64" s="78" t="s">
        <v>1666</v>
      </c>
      <c r="AX64" s="83" t="s">
        <v>1728</v>
      </c>
      <c r="AY64" s="78" t="s">
        <v>65</v>
      </c>
      <c r="AZ64" s="78" t="str">
        <f>REPLACE(INDEX(GroupVertices[Group],MATCH(Vertices[[#This Row],[Vertex]],GroupVertices[Vertex],0)),1,1,"")</f>
        <v>9</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246</v>
      </c>
      <c r="B65" s="65"/>
      <c r="C65" s="65" t="s">
        <v>64</v>
      </c>
      <c r="D65" s="66">
        <v>162</v>
      </c>
      <c r="E65" s="68"/>
      <c r="F65" s="100" t="s">
        <v>774</v>
      </c>
      <c r="G65" s="65"/>
      <c r="H65" s="69" t="s">
        <v>246</v>
      </c>
      <c r="I65" s="70"/>
      <c r="J65" s="70"/>
      <c r="K65" s="69" t="s">
        <v>1817</v>
      </c>
      <c r="L65" s="73">
        <v>1</v>
      </c>
      <c r="M65" s="74">
        <v>4999.0947265625</v>
      </c>
      <c r="N65" s="74">
        <v>6794.17431640625</v>
      </c>
      <c r="O65" s="75"/>
      <c r="P65" s="76"/>
      <c r="Q65" s="76"/>
      <c r="R65" s="86"/>
      <c r="S65" s="48">
        <v>0</v>
      </c>
      <c r="T65" s="48">
        <v>1</v>
      </c>
      <c r="U65" s="49">
        <v>0</v>
      </c>
      <c r="V65" s="49">
        <v>0.071429</v>
      </c>
      <c r="W65" s="49">
        <v>0</v>
      </c>
      <c r="X65" s="49">
        <v>0.553696</v>
      </c>
      <c r="Y65" s="49">
        <v>0</v>
      </c>
      <c r="Z65" s="49">
        <v>0</v>
      </c>
      <c r="AA65" s="71">
        <v>65</v>
      </c>
      <c r="AB65" s="71"/>
      <c r="AC65" s="72"/>
      <c r="AD65" s="78" t="s">
        <v>1317</v>
      </c>
      <c r="AE65" s="78">
        <v>28</v>
      </c>
      <c r="AF65" s="78">
        <v>1</v>
      </c>
      <c r="AG65" s="78">
        <v>56</v>
      </c>
      <c r="AH65" s="78">
        <v>9</v>
      </c>
      <c r="AI65" s="78"/>
      <c r="AJ65" s="78"/>
      <c r="AK65" s="78" t="s">
        <v>1463</v>
      </c>
      <c r="AL65" s="78"/>
      <c r="AM65" s="78"/>
      <c r="AN65" s="80">
        <v>43474.59170138889</v>
      </c>
      <c r="AO65" s="83" t="s">
        <v>1596</v>
      </c>
      <c r="AP65" s="78" t="b">
        <v>1</v>
      </c>
      <c r="AQ65" s="78" t="b">
        <v>0</v>
      </c>
      <c r="AR65" s="78" t="b">
        <v>0</v>
      </c>
      <c r="AS65" s="78" t="s">
        <v>1200</v>
      </c>
      <c r="AT65" s="78">
        <v>0</v>
      </c>
      <c r="AU65" s="78"/>
      <c r="AV65" s="78" t="b">
        <v>0</v>
      </c>
      <c r="AW65" s="78" t="s">
        <v>1666</v>
      </c>
      <c r="AX65" s="83" t="s">
        <v>1729</v>
      </c>
      <c r="AY65" s="78" t="s">
        <v>66</v>
      </c>
      <c r="AZ65" s="78" t="str">
        <f>REPLACE(INDEX(GroupVertices[Group],MATCH(Vertices[[#This Row],[Vertex]],GroupVertices[Vertex],0)),1,1,"")</f>
        <v>5</v>
      </c>
      <c r="BA65" s="48"/>
      <c r="BB65" s="48"/>
      <c r="BC65" s="48"/>
      <c r="BD65" s="48"/>
      <c r="BE65" s="48"/>
      <c r="BF65" s="48"/>
      <c r="BG65" s="120" t="s">
        <v>2354</v>
      </c>
      <c r="BH65" s="120" t="s">
        <v>2354</v>
      </c>
      <c r="BI65" s="120" t="s">
        <v>2429</v>
      </c>
      <c r="BJ65" s="120" t="s">
        <v>2429</v>
      </c>
      <c r="BK65" s="120">
        <v>0</v>
      </c>
      <c r="BL65" s="123">
        <v>0</v>
      </c>
      <c r="BM65" s="120">
        <v>0</v>
      </c>
      <c r="BN65" s="123">
        <v>0</v>
      </c>
      <c r="BO65" s="120">
        <v>0</v>
      </c>
      <c r="BP65" s="123">
        <v>0</v>
      </c>
      <c r="BQ65" s="120">
        <v>26</v>
      </c>
      <c r="BR65" s="123">
        <v>100</v>
      </c>
      <c r="BS65" s="120">
        <v>26</v>
      </c>
      <c r="BT65" s="2"/>
      <c r="BU65" s="3"/>
      <c r="BV65" s="3"/>
      <c r="BW65" s="3"/>
      <c r="BX65" s="3"/>
    </row>
    <row r="66" spans="1:76" ht="15">
      <c r="A66" s="64" t="s">
        <v>247</v>
      </c>
      <c r="B66" s="65"/>
      <c r="C66" s="65" t="s">
        <v>64</v>
      </c>
      <c r="D66" s="66">
        <v>226.70651716267423</v>
      </c>
      <c r="E66" s="68"/>
      <c r="F66" s="100" t="s">
        <v>775</v>
      </c>
      <c r="G66" s="65"/>
      <c r="H66" s="69" t="s">
        <v>247</v>
      </c>
      <c r="I66" s="70"/>
      <c r="J66" s="70"/>
      <c r="K66" s="69" t="s">
        <v>1818</v>
      </c>
      <c r="L66" s="73">
        <v>1</v>
      </c>
      <c r="M66" s="74">
        <v>202.01087951660156</v>
      </c>
      <c r="N66" s="74">
        <v>8073.55810546875</v>
      </c>
      <c r="O66" s="75"/>
      <c r="P66" s="76"/>
      <c r="Q66" s="76"/>
      <c r="R66" s="86"/>
      <c r="S66" s="48">
        <v>0</v>
      </c>
      <c r="T66" s="48">
        <v>1</v>
      </c>
      <c r="U66" s="49">
        <v>0</v>
      </c>
      <c r="V66" s="49">
        <v>0.017857</v>
      </c>
      <c r="W66" s="49">
        <v>0.024367</v>
      </c>
      <c r="X66" s="49">
        <v>0.470269</v>
      </c>
      <c r="Y66" s="49">
        <v>0</v>
      </c>
      <c r="Z66" s="49">
        <v>0</v>
      </c>
      <c r="AA66" s="71">
        <v>66</v>
      </c>
      <c r="AB66" s="71"/>
      <c r="AC66" s="72"/>
      <c r="AD66" s="78" t="s">
        <v>1318</v>
      </c>
      <c r="AE66" s="78">
        <v>20799</v>
      </c>
      <c r="AF66" s="78">
        <v>20908</v>
      </c>
      <c r="AG66" s="78">
        <v>110013</v>
      </c>
      <c r="AH66" s="78">
        <v>110007</v>
      </c>
      <c r="AI66" s="78"/>
      <c r="AJ66" s="78" t="s">
        <v>1398</v>
      </c>
      <c r="AK66" s="78" t="s">
        <v>1464</v>
      </c>
      <c r="AL66" s="78"/>
      <c r="AM66" s="78"/>
      <c r="AN66" s="80">
        <v>41744.69173611111</v>
      </c>
      <c r="AO66" s="83" t="s">
        <v>1597</v>
      </c>
      <c r="AP66" s="78" t="b">
        <v>1</v>
      </c>
      <c r="AQ66" s="78" t="b">
        <v>0</v>
      </c>
      <c r="AR66" s="78" t="b">
        <v>0</v>
      </c>
      <c r="AS66" s="78" t="s">
        <v>1200</v>
      </c>
      <c r="AT66" s="78">
        <v>4081</v>
      </c>
      <c r="AU66" s="83" t="s">
        <v>1618</v>
      </c>
      <c r="AV66" s="78" t="b">
        <v>0</v>
      </c>
      <c r="AW66" s="78" t="s">
        <v>1666</v>
      </c>
      <c r="AX66" s="83" t="s">
        <v>1730</v>
      </c>
      <c r="AY66" s="78" t="s">
        <v>66</v>
      </c>
      <c r="AZ66" s="78" t="str">
        <f>REPLACE(INDEX(GroupVertices[Group],MATCH(Vertices[[#This Row],[Vertex]],GroupVertices[Vertex],0)),1,1,"")</f>
        <v>1</v>
      </c>
      <c r="BA66" s="48" t="s">
        <v>2275</v>
      </c>
      <c r="BB66" s="48" t="s">
        <v>2275</v>
      </c>
      <c r="BC66" s="48" t="s">
        <v>2285</v>
      </c>
      <c r="BD66" s="48" t="s">
        <v>2285</v>
      </c>
      <c r="BE66" s="48" t="s">
        <v>2300</v>
      </c>
      <c r="BF66" s="48" t="s">
        <v>2300</v>
      </c>
      <c r="BG66" s="120" t="s">
        <v>2355</v>
      </c>
      <c r="BH66" s="120" t="s">
        <v>2387</v>
      </c>
      <c r="BI66" s="120" t="s">
        <v>2430</v>
      </c>
      <c r="BJ66" s="120" t="s">
        <v>2456</v>
      </c>
      <c r="BK66" s="120">
        <v>4</v>
      </c>
      <c r="BL66" s="123">
        <v>3.053435114503817</v>
      </c>
      <c r="BM66" s="120">
        <v>2</v>
      </c>
      <c r="BN66" s="123">
        <v>1.5267175572519085</v>
      </c>
      <c r="BO66" s="120">
        <v>0</v>
      </c>
      <c r="BP66" s="123">
        <v>0</v>
      </c>
      <c r="BQ66" s="120">
        <v>125</v>
      </c>
      <c r="BR66" s="123">
        <v>95.41984732824427</v>
      </c>
      <c r="BS66" s="120">
        <v>131</v>
      </c>
      <c r="BT66" s="2"/>
      <c r="BU66" s="3"/>
      <c r="BV66" s="3"/>
      <c r="BW66" s="3"/>
      <c r="BX66" s="3"/>
    </row>
    <row r="67" spans="1:76" ht="15">
      <c r="A67" s="64" t="s">
        <v>248</v>
      </c>
      <c r="B67" s="65"/>
      <c r="C67" s="65" t="s">
        <v>64</v>
      </c>
      <c r="D67" s="66">
        <v>162.69636802800983</v>
      </c>
      <c r="E67" s="68"/>
      <c r="F67" s="100" t="s">
        <v>776</v>
      </c>
      <c r="G67" s="65"/>
      <c r="H67" s="69" t="s">
        <v>248</v>
      </c>
      <c r="I67" s="70"/>
      <c r="J67" s="70"/>
      <c r="K67" s="69" t="s">
        <v>1819</v>
      </c>
      <c r="L67" s="73">
        <v>1</v>
      </c>
      <c r="M67" s="74">
        <v>1178.60302734375</v>
      </c>
      <c r="N67" s="74">
        <v>357.5727844238281</v>
      </c>
      <c r="O67" s="75"/>
      <c r="P67" s="76"/>
      <c r="Q67" s="76"/>
      <c r="R67" s="86"/>
      <c r="S67" s="48">
        <v>0</v>
      </c>
      <c r="T67" s="48">
        <v>1</v>
      </c>
      <c r="U67" s="49">
        <v>0</v>
      </c>
      <c r="V67" s="49">
        <v>0.016667</v>
      </c>
      <c r="W67" s="49">
        <v>0.022469</v>
      </c>
      <c r="X67" s="49">
        <v>0.427865</v>
      </c>
      <c r="Y67" s="49">
        <v>0</v>
      </c>
      <c r="Z67" s="49">
        <v>0</v>
      </c>
      <c r="AA67" s="71">
        <v>67</v>
      </c>
      <c r="AB67" s="71"/>
      <c r="AC67" s="72"/>
      <c r="AD67" s="78" t="s">
        <v>1319</v>
      </c>
      <c r="AE67" s="78">
        <v>176</v>
      </c>
      <c r="AF67" s="78">
        <v>226</v>
      </c>
      <c r="AG67" s="78">
        <v>3677</v>
      </c>
      <c r="AH67" s="78">
        <v>2306</v>
      </c>
      <c r="AI67" s="78"/>
      <c r="AJ67" s="78" t="s">
        <v>1399</v>
      </c>
      <c r="AK67" s="78" t="s">
        <v>1223</v>
      </c>
      <c r="AL67" s="83" t="s">
        <v>1527</v>
      </c>
      <c r="AM67" s="78"/>
      <c r="AN67" s="80">
        <v>40707.858773148146</v>
      </c>
      <c r="AO67" s="83" t="s">
        <v>1598</v>
      </c>
      <c r="AP67" s="78" t="b">
        <v>0</v>
      </c>
      <c r="AQ67" s="78" t="b">
        <v>0</v>
      </c>
      <c r="AR67" s="78" t="b">
        <v>0</v>
      </c>
      <c r="AS67" s="78" t="s">
        <v>1201</v>
      </c>
      <c r="AT67" s="78">
        <v>35</v>
      </c>
      <c r="AU67" s="83" t="s">
        <v>1626</v>
      </c>
      <c r="AV67" s="78" t="b">
        <v>0</v>
      </c>
      <c r="AW67" s="78" t="s">
        <v>1666</v>
      </c>
      <c r="AX67" s="83" t="s">
        <v>1731</v>
      </c>
      <c r="AY67" s="78" t="s">
        <v>66</v>
      </c>
      <c r="AZ67" s="78" t="str">
        <f>REPLACE(INDEX(GroupVertices[Group],MATCH(Vertices[[#This Row],[Vertex]],GroupVertices[Vertex],0)),1,1,"")</f>
        <v>2</v>
      </c>
      <c r="BA67" s="48"/>
      <c r="BB67" s="48"/>
      <c r="BC67" s="48"/>
      <c r="BD67" s="48"/>
      <c r="BE67" s="48" t="s">
        <v>630</v>
      </c>
      <c r="BF67" s="48" t="s">
        <v>630</v>
      </c>
      <c r="BG67" s="120" t="s">
        <v>2356</v>
      </c>
      <c r="BH67" s="120" t="s">
        <v>2356</v>
      </c>
      <c r="BI67" s="120" t="s">
        <v>2431</v>
      </c>
      <c r="BJ67" s="120" t="s">
        <v>2431</v>
      </c>
      <c r="BK67" s="120">
        <v>0</v>
      </c>
      <c r="BL67" s="123">
        <v>0</v>
      </c>
      <c r="BM67" s="120">
        <v>0</v>
      </c>
      <c r="BN67" s="123">
        <v>0</v>
      </c>
      <c r="BO67" s="120">
        <v>0</v>
      </c>
      <c r="BP67" s="123">
        <v>0</v>
      </c>
      <c r="BQ67" s="120">
        <v>22</v>
      </c>
      <c r="BR67" s="123">
        <v>100</v>
      </c>
      <c r="BS67" s="120">
        <v>22</v>
      </c>
      <c r="BT67" s="2"/>
      <c r="BU67" s="3"/>
      <c r="BV67" s="3"/>
      <c r="BW67" s="3"/>
      <c r="BX67" s="3"/>
    </row>
    <row r="68" spans="1:76" ht="15">
      <c r="A68" s="64" t="s">
        <v>249</v>
      </c>
      <c r="B68" s="65"/>
      <c r="C68" s="65" t="s">
        <v>64</v>
      </c>
      <c r="D68" s="66">
        <v>163.0894290927087</v>
      </c>
      <c r="E68" s="68"/>
      <c r="F68" s="100" t="s">
        <v>777</v>
      </c>
      <c r="G68" s="65"/>
      <c r="H68" s="69" t="s">
        <v>249</v>
      </c>
      <c r="I68" s="70"/>
      <c r="J68" s="70"/>
      <c r="K68" s="69" t="s">
        <v>1820</v>
      </c>
      <c r="L68" s="73">
        <v>1</v>
      </c>
      <c r="M68" s="74">
        <v>194.9122772216797</v>
      </c>
      <c r="N68" s="74">
        <v>2033.9310302734375</v>
      </c>
      <c r="O68" s="75"/>
      <c r="P68" s="76"/>
      <c r="Q68" s="76"/>
      <c r="R68" s="86"/>
      <c r="S68" s="48">
        <v>0</v>
      </c>
      <c r="T68" s="48">
        <v>1</v>
      </c>
      <c r="U68" s="49">
        <v>0</v>
      </c>
      <c r="V68" s="49">
        <v>0.016667</v>
      </c>
      <c r="W68" s="49">
        <v>0.022469</v>
      </c>
      <c r="X68" s="49">
        <v>0.427865</v>
      </c>
      <c r="Y68" s="49">
        <v>0</v>
      </c>
      <c r="Z68" s="49">
        <v>0</v>
      </c>
      <c r="AA68" s="71">
        <v>68</v>
      </c>
      <c r="AB68" s="71"/>
      <c r="AC68" s="72"/>
      <c r="AD68" s="78" t="s">
        <v>1320</v>
      </c>
      <c r="AE68" s="78">
        <v>479</v>
      </c>
      <c r="AF68" s="78">
        <v>353</v>
      </c>
      <c r="AG68" s="78">
        <v>24287</v>
      </c>
      <c r="AH68" s="78">
        <v>6312</v>
      </c>
      <c r="AI68" s="78"/>
      <c r="AJ68" s="78"/>
      <c r="AK68" s="78"/>
      <c r="AL68" s="78"/>
      <c r="AM68" s="78"/>
      <c r="AN68" s="80">
        <v>42027.647685185184</v>
      </c>
      <c r="AO68" s="83" t="s">
        <v>1599</v>
      </c>
      <c r="AP68" s="78" t="b">
        <v>1</v>
      </c>
      <c r="AQ68" s="78" t="b">
        <v>0</v>
      </c>
      <c r="AR68" s="78" t="b">
        <v>0</v>
      </c>
      <c r="AS68" s="78" t="s">
        <v>1201</v>
      </c>
      <c r="AT68" s="78">
        <v>60</v>
      </c>
      <c r="AU68" s="83" t="s">
        <v>1618</v>
      </c>
      <c r="AV68" s="78" t="b">
        <v>0</v>
      </c>
      <c r="AW68" s="78" t="s">
        <v>1666</v>
      </c>
      <c r="AX68" s="83" t="s">
        <v>1732</v>
      </c>
      <c r="AY68" s="78" t="s">
        <v>66</v>
      </c>
      <c r="AZ68" s="78" t="str">
        <f>REPLACE(INDEX(GroupVertices[Group],MATCH(Vertices[[#This Row],[Vertex]],GroupVertices[Vertex],0)),1,1,"")</f>
        <v>2</v>
      </c>
      <c r="BA68" s="48"/>
      <c r="BB68" s="48"/>
      <c r="BC68" s="48"/>
      <c r="BD68" s="48"/>
      <c r="BE68" s="48"/>
      <c r="BF68" s="48"/>
      <c r="BG68" s="120" t="s">
        <v>2357</v>
      </c>
      <c r="BH68" s="120" t="s">
        <v>2357</v>
      </c>
      <c r="BI68" s="120" t="s">
        <v>2432</v>
      </c>
      <c r="BJ68" s="120" t="s">
        <v>2432</v>
      </c>
      <c r="BK68" s="120">
        <v>0</v>
      </c>
      <c r="BL68" s="123">
        <v>0</v>
      </c>
      <c r="BM68" s="120">
        <v>0</v>
      </c>
      <c r="BN68" s="123">
        <v>0</v>
      </c>
      <c r="BO68" s="120">
        <v>0</v>
      </c>
      <c r="BP68" s="123">
        <v>0</v>
      </c>
      <c r="BQ68" s="120">
        <v>28</v>
      </c>
      <c r="BR68" s="123">
        <v>100</v>
      </c>
      <c r="BS68" s="120">
        <v>28</v>
      </c>
      <c r="BT68" s="2"/>
      <c r="BU68" s="3"/>
      <c r="BV68" s="3"/>
      <c r="BW68" s="3"/>
      <c r="BX68" s="3"/>
    </row>
    <row r="69" spans="1:76" ht="15">
      <c r="A69" s="64" t="s">
        <v>250</v>
      </c>
      <c r="B69" s="65"/>
      <c r="C69" s="65" t="s">
        <v>64</v>
      </c>
      <c r="D69" s="66">
        <v>162.2537874590969</v>
      </c>
      <c r="E69" s="68"/>
      <c r="F69" s="100" t="s">
        <v>778</v>
      </c>
      <c r="G69" s="65"/>
      <c r="H69" s="69" t="s">
        <v>250</v>
      </c>
      <c r="I69" s="70"/>
      <c r="J69" s="70"/>
      <c r="K69" s="69" t="s">
        <v>1821</v>
      </c>
      <c r="L69" s="73">
        <v>1</v>
      </c>
      <c r="M69" s="74">
        <v>3393.786865234375</v>
      </c>
      <c r="N69" s="74">
        <v>5132.501953125</v>
      </c>
      <c r="O69" s="75"/>
      <c r="P69" s="76"/>
      <c r="Q69" s="76"/>
      <c r="R69" s="86"/>
      <c r="S69" s="48">
        <v>0</v>
      </c>
      <c r="T69" s="48">
        <v>1</v>
      </c>
      <c r="U69" s="49">
        <v>0</v>
      </c>
      <c r="V69" s="49">
        <v>0.066667</v>
      </c>
      <c r="W69" s="49">
        <v>0</v>
      </c>
      <c r="X69" s="49">
        <v>0.569617</v>
      </c>
      <c r="Y69" s="49">
        <v>0</v>
      </c>
      <c r="Z69" s="49">
        <v>0</v>
      </c>
      <c r="AA69" s="71">
        <v>69</v>
      </c>
      <c r="AB69" s="71"/>
      <c r="AC69" s="72"/>
      <c r="AD69" s="78" t="s">
        <v>1321</v>
      </c>
      <c r="AE69" s="78">
        <v>0</v>
      </c>
      <c r="AF69" s="78">
        <v>83</v>
      </c>
      <c r="AG69" s="78">
        <v>4378</v>
      </c>
      <c r="AH69" s="78">
        <v>0</v>
      </c>
      <c r="AI69" s="78"/>
      <c r="AJ69" s="78" t="s">
        <v>1400</v>
      </c>
      <c r="AK69" s="78"/>
      <c r="AL69" s="78"/>
      <c r="AM69" s="78"/>
      <c r="AN69" s="80">
        <v>43423.92238425926</v>
      </c>
      <c r="AO69" s="78"/>
      <c r="AP69" s="78" t="b">
        <v>1</v>
      </c>
      <c r="AQ69" s="78" t="b">
        <v>0</v>
      </c>
      <c r="AR69" s="78" t="b">
        <v>0</v>
      </c>
      <c r="AS69" s="78" t="s">
        <v>1200</v>
      </c>
      <c r="AT69" s="78">
        <v>3</v>
      </c>
      <c r="AU69" s="78"/>
      <c r="AV69" s="78" t="b">
        <v>0</v>
      </c>
      <c r="AW69" s="78" t="s">
        <v>1666</v>
      </c>
      <c r="AX69" s="83" t="s">
        <v>1733</v>
      </c>
      <c r="AY69" s="78" t="s">
        <v>66</v>
      </c>
      <c r="AZ69" s="78" t="str">
        <f>REPLACE(INDEX(GroupVertices[Group],MATCH(Vertices[[#This Row],[Vertex]],GroupVertices[Vertex],0)),1,1,"")</f>
        <v>3</v>
      </c>
      <c r="BA69" s="48" t="s">
        <v>499</v>
      </c>
      <c r="BB69" s="48" t="s">
        <v>499</v>
      </c>
      <c r="BC69" s="48" t="s">
        <v>608</v>
      </c>
      <c r="BD69" s="48" t="s">
        <v>608</v>
      </c>
      <c r="BE69" s="48" t="s">
        <v>637</v>
      </c>
      <c r="BF69" s="48" t="s">
        <v>637</v>
      </c>
      <c r="BG69" s="120" t="s">
        <v>2358</v>
      </c>
      <c r="BH69" s="120" t="s">
        <v>2358</v>
      </c>
      <c r="BI69" s="120" t="s">
        <v>2433</v>
      </c>
      <c r="BJ69" s="120" t="s">
        <v>2433</v>
      </c>
      <c r="BK69" s="120">
        <v>1</v>
      </c>
      <c r="BL69" s="123">
        <v>7.142857142857143</v>
      </c>
      <c r="BM69" s="120">
        <v>2</v>
      </c>
      <c r="BN69" s="123">
        <v>14.285714285714286</v>
      </c>
      <c r="BO69" s="120">
        <v>0</v>
      </c>
      <c r="BP69" s="123">
        <v>0</v>
      </c>
      <c r="BQ69" s="120">
        <v>11</v>
      </c>
      <c r="BR69" s="123">
        <v>78.57142857142857</v>
      </c>
      <c r="BS69" s="120">
        <v>14</v>
      </c>
      <c r="BT69" s="2"/>
      <c r="BU69" s="3"/>
      <c r="BV69" s="3"/>
      <c r="BW69" s="3"/>
      <c r="BX69" s="3"/>
    </row>
    <row r="70" spans="1:76" ht="15">
      <c r="A70" s="64" t="s">
        <v>251</v>
      </c>
      <c r="B70" s="65"/>
      <c r="C70" s="65" t="s">
        <v>64</v>
      </c>
      <c r="D70" s="66">
        <v>162.25069249008354</v>
      </c>
      <c r="E70" s="68"/>
      <c r="F70" s="100" t="s">
        <v>779</v>
      </c>
      <c r="G70" s="65"/>
      <c r="H70" s="69" t="s">
        <v>251</v>
      </c>
      <c r="I70" s="70"/>
      <c r="J70" s="70"/>
      <c r="K70" s="69" t="s">
        <v>1822</v>
      </c>
      <c r="L70" s="73">
        <v>1</v>
      </c>
      <c r="M70" s="74">
        <v>2279.627197265625</v>
      </c>
      <c r="N70" s="74">
        <v>4988.52294921875</v>
      </c>
      <c r="O70" s="75"/>
      <c r="P70" s="76"/>
      <c r="Q70" s="76"/>
      <c r="R70" s="86"/>
      <c r="S70" s="48">
        <v>0</v>
      </c>
      <c r="T70" s="48">
        <v>2</v>
      </c>
      <c r="U70" s="49">
        <v>0</v>
      </c>
      <c r="V70" s="49">
        <v>0.021277</v>
      </c>
      <c r="W70" s="49">
        <v>0.046836</v>
      </c>
      <c r="X70" s="49">
        <v>0.748134</v>
      </c>
      <c r="Y70" s="49">
        <v>0.5</v>
      </c>
      <c r="Z70" s="49">
        <v>0</v>
      </c>
      <c r="AA70" s="71">
        <v>70</v>
      </c>
      <c r="AB70" s="71"/>
      <c r="AC70" s="72"/>
      <c r="AD70" s="78" t="s">
        <v>1322</v>
      </c>
      <c r="AE70" s="78">
        <v>81</v>
      </c>
      <c r="AF70" s="78">
        <v>82</v>
      </c>
      <c r="AG70" s="78">
        <v>137</v>
      </c>
      <c r="AH70" s="78">
        <v>156</v>
      </c>
      <c r="AI70" s="78"/>
      <c r="AJ70" s="78"/>
      <c r="AK70" s="78"/>
      <c r="AL70" s="78"/>
      <c r="AM70" s="78"/>
      <c r="AN70" s="80">
        <v>41457.86300925926</v>
      </c>
      <c r="AO70" s="78"/>
      <c r="AP70" s="78" t="b">
        <v>1</v>
      </c>
      <c r="AQ70" s="78" t="b">
        <v>0</v>
      </c>
      <c r="AR70" s="78" t="b">
        <v>1</v>
      </c>
      <c r="AS70" s="78" t="s">
        <v>1201</v>
      </c>
      <c r="AT70" s="78">
        <v>4</v>
      </c>
      <c r="AU70" s="83" t="s">
        <v>1618</v>
      </c>
      <c r="AV70" s="78" t="b">
        <v>0</v>
      </c>
      <c r="AW70" s="78" t="s">
        <v>1666</v>
      </c>
      <c r="AX70" s="83" t="s">
        <v>1734</v>
      </c>
      <c r="AY70" s="78" t="s">
        <v>66</v>
      </c>
      <c r="AZ70" s="78" t="str">
        <f>REPLACE(INDEX(GroupVertices[Group],MATCH(Vertices[[#This Row],[Vertex]],GroupVertices[Vertex],0)),1,1,"")</f>
        <v>1</v>
      </c>
      <c r="BA70" s="48"/>
      <c r="BB70" s="48"/>
      <c r="BC70" s="48"/>
      <c r="BD70" s="48"/>
      <c r="BE70" s="48" t="s">
        <v>630</v>
      </c>
      <c r="BF70" s="48" t="s">
        <v>630</v>
      </c>
      <c r="BG70" s="120" t="s">
        <v>2359</v>
      </c>
      <c r="BH70" s="120" t="s">
        <v>2359</v>
      </c>
      <c r="BI70" s="120" t="s">
        <v>2434</v>
      </c>
      <c r="BJ70" s="120" t="s">
        <v>2434</v>
      </c>
      <c r="BK70" s="120">
        <v>0</v>
      </c>
      <c r="BL70" s="123">
        <v>0</v>
      </c>
      <c r="BM70" s="120">
        <v>0</v>
      </c>
      <c r="BN70" s="123">
        <v>0</v>
      </c>
      <c r="BO70" s="120">
        <v>0</v>
      </c>
      <c r="BP70" s="123">
        <v>0</v>
      </c>
      <c r="BQ70" s="120">
        <v>21</v>
      </c>
      <c r="BR70" s="123">
        <v>100</v>
      </c>
      <c r="BS70" s="120">
        <v>21</v>
      </c>
      <c r="BT70" s="2"/>
      <c r="BU70" s="3"/>
      <c r="BV70" s="3"/>
      <c r="BW70" s="3"/>
      <c r="BX70" s="3"/>
    </row>
    <row r="71" spans="1:76" ht="15">
      <c r="A71" s="64" t="s">
        <v>252</v>
      </c>
      <c r="B71" s="65"/>
      <c r="C71" s="65" t="s">
        <v>64</v>
      </c>
      <c r="D71" s="66">
        <v>162.33425665344473</v>
      </c>
      <c r="E71" s="68"/>
      <c r="F71" s="100" t="s">
        <v>780</v>
      </c>
      <c r="G71" s="65"/>
      <c r="H71" s="69" t="s">
        <v>252</v>
      </c>
      <c r="I71" s="70"/>
      <c r="J71" s="70"/>
      <c r="K71" s="69" t="s">
        <v>1823</v>
      </c>
      <c r="L71" s="73">
        <v>1</v>
      </c>
      <c r="M71" s="74">
        <v>422.6295471191406</v>
      </c>
      <c r="N71" s="74">
        <v>1006.8142700195312</v>
      </c>
      <c r="O71" s="75"/>
      <c r="P71" s="76"/>
      <c r="Q71" s="76"/>
      <c r="R71" s="86"/>
      <c r="S71" s="48">
        <v>0</v>
      </c>
      <c r="T71" s="48">
        <v>1</v>
      </c>
      <c r="U71" s="49">
        <v>0</v>
      </c>
      <c r="V71" s="49">
        <v>0.016667</v>
      </c>
      <c r="W71" s="49">
        <v>0.022469</v>
      </c>
      <c r="X71" s="49">
        <v>0.427865</v>
      </c>
      <c r="Y71" s="49">
        <v>0</v>
      </c>
      <c r="Z71" s="49">
        <v>0</v>
      </c>
      <c r="AA71" s="71">
        <v>71</v>
      </c>
      <c r="AB71" s="71"/>
      <c r="AC71" s="72"/>
      <c r="AD71" s="78" t="s">
        <v>1323</v>
      </c>
      <c r="AE71" s="78">
        <v>432</v>
      </c>
      <c r="AF71" s="78">
        <v>109</v>
      </c>
      <c r="AG71" s="78">
        <v>115</v>
      </c>
      <c r="AH71" s="78">
        <v>243</v>
      </c>
      <c r="AI71" s="78"/>
      <c r="AJ71" s="78" t="s">
        <v>1401</v>
      </c>
      <c r="AK71" s="78" t="s">
        <v>1448</v>
      </c>
      <c r="AL71" s="78"/>
      <c r="AM71" s="78"/>
      <c r="AN71" s="80">
        <v>43199.58083333333</v>
      </c>
      <c r="AO71" s="83" t="s">
        <v>1600</v>
      </c>
      <c r="AP71" s="78" t="b">
        <v>0</v>
      </c>
      <c r="AQ71" s="78" t="b">
        <v>0</v>
      </c>
      <c r="AR71" s="78" t="b">
        <v>0</v>
      </c>
      <c r="AS71" s="78" t="s">
        <v>1201</v>
      </c>
      <c r="AT71" s="78">
        <v>1</v>
      </c>
      <c r="AU71" s="83" t="s">
        <v>1618</v>
      </c>
      <c r="AV71" s="78" t="b">
        <v>0</v>
      </c>
      <c r="AW71" s="78" t="s">
        <v>1666</v>
      </c>
      <c r="AX71" s="83" t="s">
        <v>1735</v>
      </c>
      <c r="AY71" s="78" t="s">
        <v>66</v>
      </c>
      <c r="AZ71" s="78" t="str">
        <f>REPLACE(INDEX(GroupVertices[Group],MATCH(Vertices[[#This Row],[Vertex]],GroupVertices[Vertex],0)),1,1,"")</f>
        <v>2</v>
      </c>
      <c r="BA71" s="48"/>
      <c r="BB71" s="48"/>
      <c r="BC71" s="48"/>
      <c r="BD71" s="48"/>
      <c r="BE71" s="48" t="s">
        <v>637</v>
      </c>
      <c r="BF71" s="48" t="s">
        <v>637</v>
      </c>
      <c r="BG71" s="120" t="s">
        <v>2360</v>
      </c>
      <c r="BH71" s="120" t="s">
        <v>2360</v>
      </c>
      <c r="BI71" s="120" t="s">
        <v>2435</v>
      </c>
      <c r="BJ71" s="120" t="s">
        <v>2435</v>
      </c>
      <c r="BK71" s="120">
        <v>0</v>
      </c>
      <c r="BL71" s="123">
        <v>0</v>
      </c>
      <c r="BM71" s="120">
        <v>0</v>
      </c>
      <c r="BN71" s="123">
        <v>0</v>
      </c>
      <c r="BO71" s="120">
        <v>0</v>
      </c>
      <c r="BP71" s="123">
        <v>0</v>
      </c>
      <c r="BQ71" s="120">
        <v>26</v>
      </c>
      <c r="BR71" s="123">
        <v>100</v>
      </c>
      <c r="BS71" s="120">
        <v>26</v>
      </c>
      <c r="BT71" s="2"/>
      <c r="BU71" s="3"/>
      <c r="BV71" s="3"/>
      <c r="BW71" s="3"/>
      <c r="BX71" s="3"/>
    </row>
    <row r="72" spans="1:76" ht="15">
      <c r="A72" s="64" t="s">
        <v>253</v>
      </c>
      <c r="B72" s="65"/>
      <c r="C72" s="65" t="s">
        <v>64</v>
      </c>
      <c r="D72" s="66">
        <v>168.66656325481418</v>
      </c>
      <c r="E72" s="68"/>
      <c r="F72" s="100" t="s">
        <v>781</v>
      </c>
      <c r="G72" s="65"/>
      <c r="H72" s="69" t="s">
        <v>253</v>
      </c>
      <c r="I72" s="70"/>
      <c r="J72" s="70"/>
      <c r="K72" s="69" t="s">
        <v>1824</v>
      </c>
      <c r="L72" s="73">
        <v>1</v>
      </c>
      <c r="M72" s="74">
        <v>2127.354736328125</v>
      </c>
      <c r="N72" s="74">
        <v>4246.63427734375</v>
      </c>
      <c r="O72" s="75"/>
      <c r="P72" s="76"/>
      <c r="Q72" s="76"/>
      <c r="R72" s="86"/>
      <c r="S72" s="48">
        <v>0</v>
      </c>
      <c r="T72" s="48">
        <v>1</v>
      </c>
      <c r="U72" s="49">
        <v>0</v>
      </c>
      <c r="V72" s="49">
        <v>0.012821</v>
      </c>
      <c r="W72" s="49">
        <v>0.012892</v>
      </c>
      <c r="X72" s="49">
        <v>0.417518</v>
      </c>
      <c r="Y72" s="49">
        <v>0</v>
      </c>
      <c r="Z72" s="49">
        <v>0</v>
      </c>
      <c r="AA72" s="71">
        <v>72</v>
      </c>
      <c r="AB72" s="71"/>
      <c r="AC72" s="72"/>
      <c r="AD72" s="78" t="s">
        <v>1324</v>
      </c>
      <c r="AE72" s="78">
        <v>790</v>
      </c>
      <c r="AF72" s="78">
        <v>2155</v>
      </c>
      <c r="AG72" s="78">
        <v>2994</v>
      </c>
      <c r="AH72" s="78">
        <v>283</v>
      </c>
      <c r="AI72" s="78"/>
      <c r="AJ72" s="78" t="s">
        <v>1402</v>
      </c>
      <c r="AK72" s="78" t="s">
        <v>1465</v>
      </c>
      <c r="AL72" s="83" t="s">
        <v>1528</v>
      </c>
      <c r="AM72" s="78"/>
      <c r="AN72" s="80">
        <v>40576.563125</v>
      </c>
      <c r="AO72" s="83" t="s">
        <v>1601</v>
      </c>
      <c r="AP72" s="78" t="b">
        <v>0</v>
      </c>
      <c r="AQ72" s="78" t="b">
        <v>0</v>
      </c>
      <c r="AR72" s="78" t="b">
        <v>0</v>
      </c>
      <c r="AS72" s="78" t="s">
        <v>1200</v>
      </c>
      <c r="AT72" s="78">
        <v>120</v>
      </c>
      <c r="AU72" s="83" t="s">
        <v>1618</v>
      </c>
      <c r="AV72" s="78" t="b">
        <v>0</v>
      </c>
      <c r="AW72" s="78" t="s">
        <v>1666</v>
      </c>
      <c r="AX72" s="83" t="s">
        <v>1736</v>
      </c>
      <c r="AY72" s="78" t="s">
        <v>66</v>
      </c>
      <c r="AZ72" s="78" t="str">
        <f>REPLACE(INDEX(GroupVertices[Group],MATCH(Vertices[[#This Row],[Vertex]],GroupVertices[Vertex],0)),1,1,"")</f>
        <v>2</v>
      </c>
      <c r="BA72" s="48"/>
      <c r="BB72" s="48"/>
      <c r="BC72" s="48"/>
      <c r="BD72" s="48"/>
      <c r="BE72" s="48" t="s">
        <v>654</v>
      </c>
      <c r="BF72" s="48" t="s">
        <v>654</v>
      </c>
      <c r="BG72" s="120" t="s">
        <v>2361</v>
      </c>
      <c r="BH72" s="120" t="s">
        <v>2361</v>
      </c>
      <c r="BI72" s="120" t="s">
        <v>2436</v>
      </c>
      <c r="BJ72" s="120" t="s">
        <v>2436</v>
      </c>
      <c r="BK72" s="120">
        <v>0</v>
      </c>
      <c r="BL72" s="123">
        <v>0</v>
      </c>
      <c r="BM72" s="120">
        <v>0</v>
      </c>
      <c r="BN72" s="123">
        <v>0</v>
      </c>
      <c r="BO72" s="120">
        <v>0</v>
      </c>
      <c r="BP72" s="123">
        <v>0</v>
      </c>
      <c r="BQ72" s="120">
        <v>21</v>
      </c>
      <c r="BR72" s="123">
        <v>100</v>
      </c>
      <c r="BS72" s="120">
        <v>21</v>
      </c>
      <c r="BT72" s="2"/>
      <c r="BU72" s="3"/>
      <c r="BV72" s="3"/>
      <c r="BW72" s="3"/>
      <c r="BX72" s="3"/>
    </row>
    <row r="73" spans="1:76" ht="15">
      <c r="A73" s="64" t="s">
        <v>257</v>
      </c>
      <c r="B73" s="65"/>
      <c r="C73" s="65" t="s">
        <v>64</v>
      </c>
      <c r="D73" s="66">
        <v>162.54471454635436</v>
      </c>
      <c r="E73" s="68"/>
      <c r="F73" s="100" t="s">
        <v>784</v>
      </c>
      <c r="G73" s="65"/>
      <c r="H73" s="69" t="s">
        <v>257</v>
      </c>
      <c r="I73" s="70"/>
      <c r="J73" s="70"/>
      <c r="K73" s="69" t="s">
        <v>1825</v>
      </c>
      <c r="L73" s="73">
        <v>1138.2132701421801</v>
      </c>
      <c r="M73" s="74">
        <v>1911.8795166015625</v>
      </c>
      <c r="N73" s="74">
        <v>2994.392578125</v>
      </c>
      <c r="O73" s="75"/>
      <c r="P73" s="76"/>
      <c r="Q73" s="76"/>
      <c r="R73" s="86"/>
      <c r="S73" s="48">
        <v>3</v>
      </c>
      <c r="T73" s="48">
        <v>4</v>
      </c>
      <c r="U73" s="49">
        <v>48</v>
      </c>
      <c r="V73" s="49">
        <v>0.018182</v>
      </c>
      <c r="W73" s="49">
        <v>0.071684</v>
      </c>
      <c r="X73" s="49">
        <v>1.888368</v>
      </c>
      <c r="Y73" s="49">
        <v>0.25</v>
      </c>
      <c r="Z73" s="49">
        <v>0</v>
      </c>
      <c r="AA73" s="71">
        <v>73</v>
      </c>
      <c r="AB73" s="71"/>
      <c r="AC73" s="72"/>
      <c r="AD73" s="78" t="s">
        <v>1325</v>
      </c>
      <c r="AE73" s="78">
        <v>574</v>
      </c>
      <c r="AF73" s="78">
        <v>177</v>
      </c>
      <c r="AG73" s="78">
        <v>283</v>
      </c>
      <c r="AH73" s="78">
        <v>534</v>
      </c>
      <c r="AI73" s="78"/>
      <c r="AJ73" s="78" t="s">
        <v>1403</v>
      </c>
      <c r="AK73" s="78" t="s">
        <v>1435</v>
      </c>
      <c r="AL73" s="83" t="s">
        <v>1529</v>
      </c>
      <c r="AM73" s="78"/>
      <c r="AN73" s="80">
        <v>41299.71821759259</v>
      </c>
      <c r="AO73" s="83" t="s">
        <v>1602</v>
      </c>
      <c r="AP73" s="78" t="b">
        <v>0</v>
      </c>
      <c r="AQ73" s="78" t="b">
        <v>0</v>
      </c>
      <c r="AR73" s="78" t="b">
        <v>0</v>
      </c>
      <c r="AS73" s="78" t="s">
        <v>1201</v>
      </c>
      <c r="AT73" s="78">
        <v>7</v>
      </c>
      <c r="AU73" s="83" t="s">
        <v>1618</v>
      </c>
      <c r="AV73" s="78" t="b">
        <v>0</v>
      </c>
      <c r="AW73" s="78" t="s">
        <v>1666</v>
      </c>
      <c r="AX73" s="83" t="s">
        <v>1737</v>
      </c>
      <c r="AY73" s="78" t="s">
        <v>66</v>
      </c>
      <c r="AZ73" s="78" t="str">
        <f>REPLACE(INDEX(GroupVertices[Group],MATCH(Vertices[[#This Row],[Vertex]],GroupVertices[Vertex],0)),1,1,"")</f>
        <v>2</v>
      </c>
      <c r="BA73" s="48"/>
      <c r="BB73" s="48"/>
      <c r="BC73" s="48"/>
      <c r="BD73" s="48"/>
      <c r="BE73" s="48" t="s">
        <v>2301</v>
      </c>
      <c r="BF73" s="48" t="s">
        <v>2316</v>
      </c>
      <c r="BG73" s="120" t="s">
        <v>2362</v>
      </c>
      <c r="BH73" s="120" t="s">
        <v>2388</v>
      </c>
      <c r="BI73" s="120" t="s">
        <v>2437</v>
      </c>
      <c r="BJ73" s="120" t="s">
        <v>2437</v>
      </c>
      <c r="BK73" s="120">
        <v>1</v>
      </c>
      <c r="BL73" s="123">
        <v>0.6711409395973155</v>
      </c>
      <c r="BM73" s="120">
        <v>0</v>
      </c>
      <c r="BN73" s="123">
        <v>0</v>
      </c>
      <c r="BO73" s="120">
        <v>0</v>
      </c>
      <c r="BP73" s="123">
        <v>0</v>
      </c>
      <c r="BQ73" s="120">
        <v>148</v>
      </c>
      <c r="BR73" s="123">
        <v>99.32885906040268</v>
      </c>
      <c r="BS73" s="120">
        <v>149</v>
      </c>
      <c r="BT73" s="2"/>
      <c r="BU73" s="3"/>
      <c r="BV73" s="3"/>
      <c r="BW73" s="3"/>
      <c r="BX73" s="3"/>
    </row>
    <row r="74" spans="1:76" ht="15">
      <c r="A74" s="64" t="s">
        <v>254</v>
      </c>
      <c r="B74" s="65"/>
      <c r="C74" s="65" t="s">
        <v>64</v>
      </c>
      <c r="D74" s="66">
        <v>162.76136237729077</v>
      </c>
      <c r="E74" s="68"/>
      <c r="F74" s="100" t="s">
        <v>782</v>
      </c>
      <c r="G74" s="65"/>
      <c r="H74" s="69" t="s">
        <v>254</v>
      </c>
      <c r="I74" s="70"/>
      <c r="J74" s="70"/>
      <c r="K74" s="69" t="s">
        <v>1826</v>
      </c>
      <c r="L74" s="73">
        <v>411.6603396540284</v>
      </c>
      <c r="M74" s="74">
        <v>1102.9954833984375</v>
      </c>
      <c r="N74" s="74">
        <v>2782.037353515625</v>
      </c>
      <c r="O74" s="75"/>
      <c r="P74" s="76"/>
      <c r="Q74" s="76"/>
      <c r="R74" s="86"/>
      <c r="S74" s="48">
        <v>0</v>
      </c>
      <c r="T74" s="48">
        <v>4</v>
      </c>
      <c r="U74" s="49">
        <v>17.333333</v>
      </c>
      <c r="V74" s="49">
        <v>0.022727</v>
      </c>
      <c r="W74" s="49">
        <v>0.074055</v>
      </c>
      <c r="X74" s="49">
        <v>1.285121</v>
      </c>
      <c r="Y74" s="49">
        <v>0.4166666666666667</v>
      </c>
      <c r="Z74" s="49">
        <v>0</v>
      </c>
      <c r="AA74" s="71">
        <v>74</v>
      </c>
      <c r="AB74" s="71"/>
      <c r="AC74" s="72"/>
      <c r="AD74" s="78" t="s">
        <v>1326</v>
      </c>
      <c r="AE74" s="78">
        <v>418</v>
      </c>
      <c r="AF74" s="78">
        <v>247</v>
      </c>
      <c r="AG74" s="78">
        <v>1518</v>
      </c>
      <c r="AH74" s="78">
        <v>2274</v>
      </c>
      <c r="AI74" s="78"/>
      <c r="AJ74" s="78" t="s">
        <v>1404</v>
      </c>
      <c r="AK74" s="78" t="s">
        <v>1466</v>
      </c>
      <c r="AL74" s="83" t="s">
        <v>1530</v>
      </c>
      <c r="AM74" s="78"/>
      <c r="AN74" s="80">
        <v>41171.644270833334</v>
      </c>
      <c r="AO74" s="78"/>
      <c r="AP74" s="78" t="b">
        <v>0</v>
      </c>
      <c r="AQ74" s="78" t="b">
        <v>0</v>
      </c>
      <c r="AR74" s="78" t="b">
        <v>1</v>
      </c>
      <c r="AS74" s="78" t="s">
        <v>1201</v>
      </c>
      <c r="AT74" s="78">
        <v>23</v>
      </c>
      <c r="AU74" s="83" t="s">
        <v>1618</v>
      </c>
      <c r="AV74" s="78" t="b">
        <v>0</v>
      </c>
      <c r="AW74" s="78" t="s">
        <v>1666</v>
      </c>
      <c r="AX74" s="83" t="s">
        <v>1738</v>
      </c>
      <c r="AY74" s="78" t="s">
        <v>66</v>
      </c>
      <c r="AZ74" s="78" t="str">
        <f>REPLACE(INDEX(GroupVertices[Group],MATCH(Vertices[[#This Row],[Vertex]],GroupVertices[Vertex],0)),1,1,"")</f>
        <v>2</v>
      </c>
      <c r="BA74" s="48" t="s">
        <v>500</v>
      </c>
      <c r="BB74" s="48" t="s">
        <v>500</v>
      </c>
      <c r="BC74" s="48" t="s">
        <v>609</v>
      </c>
      <c r="BD74" s="48" t="s">
        <v>609</v>
      </c>
      <c r="BE74" s="48" t="s">
        <v>2302</v>
      </c>
      <c r="BF74" s="48" t="s">
        <v>2317</v>
      </c>
      <c r="BG74" s="120" t="s">
        <v>2363</v>
      </c>
      <c r="BH74" s="120" t="s">
        <v>2389</v>
      </c>
      <c r="BI74" s="120" t="s">
        <v>2438</v>
      </c>
      <c r="BJ74" s="120" t="s">
        <v>2457</v>
      </c>
      <c r="BK74" s="120">
        <v>0</v>
      </c>
      <c r="BL74" s="123">
        <v>0</v>
      </c>
      <c r="BM74" s="120">
        <v>0</v>
      </c>
      <c r="BN74" s="123">
        <v>0</v>
      </c>
      <c r="BO74" s="120">
        <v>0</v>
      </c>
      <c r="BP74" s="123">
        <v>0</v>
      </c>
      <c r="BQ74" s="120">
        <v>83</v>
      </c>
      <c r="BR74" s="123">
        <v>100</v>
      </c>
      <c r="BS74" s="120">
        <v>83</v>
      </c>
      <c r="BT74" s="2"/>
      <c r="BU74" s="3"/>
      <c r="BV74" s="3"/>
      <c r="BW74" s="3"/>
      <c r="BX74" s="3"/>
    </row>
    <row r="75" spans="1:76" ht="15">
      <c r="A75" s="64" t="s">
        <v>262</v>
      </c>
      <c r="B75" s="65"/>
      <c r="C75" s="65" t="s">
        <v>64</v>
      </c>
      <c r="D75" s="66">
        <v>162.95015548710677</v>
      </c>
      <c r="E75" s="68"/>
      <c r="F75" s="100" t="s">
        <v>788</v>
      </c>
      <c r="G75" s="65"/>
      <c r="H75" s="69" t="s">
        <v>262</v>
      </c>
      <c r="I75" s="70"/>
      <c r="J75" s="70"/>
      <c r="K75" s="69" t="s">
        <v>1827</v>
      </c>
      <c r="L75" s="73">
        <v>790.7314297014219</v>
      </c>
      <c r="M75" s="74">
        <v>1978.15576171875</v>
      </c>
      <c r="N75" s="74">
        <v>2192.495361328125</v>
      </c>
      <c r="O75" s="75"/>
      <c r="P75" s="76"/>
      <c r="Q75" s="76"/>
      <c r="R75" s="86"/>
      <c r="S75" s="48">
        <v>3</v>
      </c>
      <c r="T75" s="48">
        <v>2</v>
      </c>
      <c r="U75" s="49">
        <v>33.333333</v>
      </c>
      <c r="V75" s="49">
        <v>0.023256</v>
      </c>
      <c r="W75" s="49">
        <v>0.079664</v>
      </c>
      <c r="X75" s="49">
        <v>1.585107</v>
      </c>
      <c r="Y75" s="49">
        <v>0.35</v>
      </c>
      <c r="Z75" s="49">
        <v>0</v>
      </c>
      <c r="AA75" s="71">
        <v>75</v>
      </c>
      <c r="AB75" s="71"/>
      <c r="AC75" s="72"/>
      <c r="AD75" s="78" t="s">
        <v>1327</v>
      </c>
      <c r="AE75" s="78">
        <v>721</v>
      </c>
      <c r="AF75" s="78">
        <v>308</v>
      </c>
      <c r="AG75" s="78">
        <v>340</v>
      </c>
      <c r="AH75" s="78">
        <v>267</v>
      </c>
      <c r="AI75" s="78"/>
      <c r="AJ75" s="78" t="s">
        <v>1405</v>
      </c>
      <c r="AK75" s="78" t="s">
        <v>1427</v>
      </c>
      <c r="AL75" s="83" t="s">
        <v>1531</v>
      </c>
      <c r="AM75" s="78"/>
      <c r="AN75" s="80">
        <v>41774.940254629626</v>
      </c>
      <c r="AO75" s="83" t="s">
        <v>1603</v>
      </c>
      <c r="AP75" s="78" t="b">
        <v>0</v>
      </c>
      <c r="AQ75" s="78" t="b">
        <v>0</v>
      </c>
      <c r="AR75" s="78" t="b">
        <v>1</v>
      </c>
      <c r="AS75" s="78" t="s">
        <v>1200</v>
      </c>
      <c r="AT75" s="78">
        <v>32</v>
      </c>
      <c r="AU75" s="83" t="s">
        <v>1618</v>
      </c>
      <c r="AV75" s="78" t="b">
        <v>0</v>
      </c>
      <c r="AW75" s="78" t="s">
        <v>1666</v>
      </c>
      <c r="AX75" s="83" t="s">
        <v>1739</v>
      </c>
      <c r="AY75" s="78" t="s">
        <v>66</v>
      </c>
      <c r="AZ75" s="78" t="str">
        <f>REPLACE(INDEX(GroupVertices[Group],MATCH(Vertices[[#This Row],[Vertex]],GroupVertices[Vertex],0)),1,1,"")</f>
        <v>2</v>
      </c>
      <c r="BA75" s="48" t="s">
        <v>2276</v>
      </c>
      <c r="BB75" s="48" t="s">
        <v>2276</v>
      </c>
      <c r="BC75" s="48" t="s">
        <v>2286</v>
      </c>
      <c r="BD75" s="48" t="s">
        <v>2286</v>
      </c>
      <c r="BE75" s="48" t="s">
        <v>666</v>
      </c>
      <c r="BF75" s="48" t="s">
        <v>2318</v>
      </c>
      <c r="BG75" s="120" t="s">
        <v>2364</v>
      </c>
      <c r="BH75" s="120" t="s">
        <v>2390</v>
      </c>
      <c r="BI75" s="120" t="s">
        <v>2439</v>
      </c>
      <c r="BJ75" s="120" t="s">
        <v>2458</v>
      </c>
      <c r="BK75" s="120">
        <v>1</v>
      </c>
      <c r="BL75" s="123">
        <v>1.0101010101010102</v>
      </c>
      <c r="BM75" s="120">
        <v>0</v>
      </c>
      <c r="BN75" s="123">
        <v>0</v>
      </c>
      <c r="BO75" s="120">
        <v>0</v>
      </c>
      <c r="BP75" s="123">
        <v>0</v>
      </c>
      <c r="BQ75" s="120">
        <v>98</v>
      </c>
      <c r="BR75" s="123">
        <v>98.98989898989899</v>
      </c>
      <c r="BS75" s="120">
        <v>99</v>
      </c>
      <c r="BT75" s="2"/>
      <c r="BU75" s="3"/>
      <c r="BV75" s="3"/>
      <c r="BW75" s="3"/>
      <c r="BX75" s="3"/>
    </row>
    <row r="76" spans="1:76" ht="15">
      <c r="A76" s="64" t="s">
        <v>255</v>
      </c>
      <c r="B76" s="65"/>
      <c r="C76" s="65" t="s">
        <v>64</v>
      </c>
      <c r="D76" s="66">
        <v>162.50138498016707</v>
      </c>
      <c r="E76" s="68"/>
      <c r="F76" s="100" t="s">
        <v>783</v>
      </c>
      <c r="G76" s="65"/>
      <c r="H76" s="69" t="s">
        <v>255</v>
      </c>
      <c r="I76" s="70"/>
      <c r="J76" s="70"/>
      <c r="K76" s="69" t="s">
        <v>1828</v>
      </c>
      <c r="L76" s="73">
        <v>1</v>
      </c>
      <c r="M76" s="74">
        <v>2696.388427734375</v>
      </c>
      <c r="N76" s="74">
        <v>1225.814453125</v>
      </c>
      <c r="O76" s="75"/>
      <c r="P76" s="76"/>
      <c r="Q76" s="76"/>
      <c r="R76" s="86"/>
      <c r="S76" s="48">
        <v>1</v>
      </c>
      <c r="T76" s="48">
        <v>2</v>
      </c>
      <c r="U76" s="49">
        <v>0</v>
      </c>
      <c r="V76" s="49">
        <v>0.016949</v>
      </c>
      <c r="W76" s="49">
        <v>0.036796</v>
      </c>
      <c r="X76" s="49">
        <v>0.697333</v>
      </c>
      <c r="Y76" s="49">
        <v>0.5</v>
      </c>
      <c r="Z76" s="49">
        <v>0.5</v>
      </c>
      <c r="AA76" s="71">
        <v>76</v>
      </c>
      <c r="AB76" s="71"/>
      <c r="AC76" s="72"/>
      <c r="AD76" s="78" t="s">
        <v>1328</v>
      </c>
      <c r="AE76" s="78">
        <v>322</v>
      </c>
      <c r="AF76" s="78">
        <v>163</v>
      </c>
      <c r="AG76" s="78">
        <v>413</v>
      </c>
      <c r="AH76" s="78">
        <v>77</v>
      </c>
      <c r="AI76" s="78"/>
      <c r="AJ76" s="78" t="s">
        <v>1406</v>
      </c>
      <c r="AK76" s="78" t="s">
        <v>1467</v>
      </c>
      <c r="AL76" s="83" t="s">
        <v>1532</v>
      </c>
      <c r="AM76" s="78"/>
      <c r="AN76" s="80">
        <v>40973.46115740741</v>
      </c>
      <c r="AO76" s="83" t="s">
        <v>1604</v>
      </c>
      <c r="AP76" s="78" t="b">
        <v>0</v>
      </c>
      <c r="AQ76" s="78" t="b">
        <v>0</v>
      </c>
      <c r="AR76" s="78" t="b">
        <v>1</v>
      </c>
      <c r="AS76" s="78" t="s">
        <v>1201</v>
      </c>
      <c r="AT76" s="78">
        <v>9</v>
      </c>
      <c r="AU76" s="83" t="s">
        <v>1618</v>
      </c>
      <c r="AV76" s="78" t="b">
        <v>0</v>
      </c>
      <c r="AW76" s="78" t="s">
        <v>1666</v>
      </c>
      <c r="AX76" s="83" t="s">
        <v>1740</v>
      </c>
      <c r="AY76" s="78" t="s">
        <v>66</v>
      </c>
      <c r="AZ76" s="78" t="str">
        <f>REPLACE(INDEX(GroupVertices[Group],MATCH(Vertices[[#This Row],[Vertex]],GroupVertices[Vertex],0)),1,1,"")</f>
        <v>2</v>
      </c>
      <c r="BA76" s="48"/>
      <c r="BB76" s="48"/>
      <c r="BC76" s="48"/>
      <c r="BD76" s="48"/>
      <c r="BE76" s="48" t="s">
        <v>656</v>
      </c>
      <c r="BF76" s="48" t="s">
        <v>656</v>
      </c>
      <c r="BG76" s="120" t="s">
        <v>2365</v>
      </c>
      <c r="BH76" s="120" t="s">
        <v>2365</v>
      </c>
      <c r="BI76" s="120" t="s">
        <v>2440</v>
      </c>
      <c r="BJ76" s="120" t="s">
        <v>2440</v>
      </c>
      <c r="BK76" s="120">
        <v>0</v>
      </c>
      <c r="BL76" s="123">
        <v>0</v>
      </c>
      <c r="BM76" s="120">
        <v>0</v>
      </c>
      <c r="BN76" s="123">
        <v>0</v>
      </c>
      <c r="BO76" s="120">
        <v>0</v>
      </c>
      <c r="BP76" s="123">
        <v>0</v>
      </c>
      <c r="BQ76" s="120">
        <v>23</v>
      </c>
      <c r="BR76" s="123">
        <v>100</v>
      </c>
      <c r="BS76" s="120">
        <v>23</v>
      </c>
      <c r="BT76" s="2"/>
      <c r="BU76" s="3"/>
      <c r="BV76" s="3"/>
      <c r="BW76" s="3"/>
      <c r="BX76" s="3"/>
    </row>
    <row r="77" spans="1:76" ht="15">
      <c r="A77" s="64" t="s">
        <v>258</v>
      </c>
      <c r="B77" s="65"/>
      <c r="C77" s="65" t="s">
        <v>64</v>
      </c>
      <c r="D77" s="66">
        <v>164.76071235993234</v>
      </c>
      <c r="E77" s="68"/>
      <c r="F77" s="100" t="s">
        <v>785</v>
      </c>
      <c r="G77" s="65"/>
      <c r="H77" s="69" t="s">
        <v>258</v>
      </c>
      <c r="I77" s="70"/>
      <c r="J77" s="70"/>
      <c r="K77" s="69" t="s">
        <v>1829</v>
      </c>
      <c r="L77" s="73">
        <v>1</v>
      </c>
      <c r="M77" s="74">
        <v>2787.24560546875</v>
      </c>
      <c r="N77" s="74">
        <v>2422.359375</v>
      </c>
      <c r="O77" s="75"/>
      <c r="P77" s="76"/>
      <c r="Q77" s="76"/>
      <c r="R77" s="86"/>
      <c r="S77" s="48">
        <v>2</v>
      </c>
      <c r="T77" s="48">
        <v>1</v>
      </c>
      <c r="U77" s="49">
        <v>0</v>
      </c>
      <c r="V77" s="49">
        <v>0.017241</v>
      </c>
      <c r="W77" s="49">
        <v>0.035361</v>
      </c>
      <c r="X77" s="49">
        <v>0.695384</v>
      </c>
      <c r="Y77" s="49">
        <v>0.5</v>
      </c>
      <c r="Z77" s="49">
        <v>0.5</v>
      </c>
      <c r="AA77" s="71">
        <v>77</v>
      </c>
      <c r="AB77" s="71"/>
      <c r="AC77" s="72"/>
      <c r="AD77" s="78" t="s">
        <v>1329</v>
      </c>
      <c r="AE77" s="78">
        <v>422</v>
      </c>
      <c r="AF77" s="78">
        <v>893</v>
      </c>
      <c r="AG77" s="78">
        <v>3494</v>
      </c>
      <c r="AH77" s="78">
        <v>276</v>
      </c>
      <c r="AI77" s="78"/>
      <c r="AJ77" s="78" t="s">
        <v>1407</v>
      </c>
      <c r="AK77" s="78" t="s">
        <v>1468</v>
      </c>
      <c r="AL77" s="83" t="s">
        <v>1533</v>
      </c>
      <c r="AM77" s="78"/>
      <c r="AN77" s="80">
        <v>40484.90012731482</v>
      </c>
      <c r="AO77" s="83" t="s">
        <v>1605</v>
      </c>
      <c r="AP77" s="78" t="b">
        <v>0</v>
      </c>
      <c r="AQ77" s="78" t="b">
        <v>0</v>
      </c>
      <c r="AR77" s="78" t="b">
        <v>1</v>
      </c>
      <c r="AS77" s="78" t="s">
        <v>1200</v>
      </c>
      <c r="AT77" s="78">
        <v>36</v>
      </c>
      <c r="AU77" s="83" t="s">
        <v>1618</v>
      </c>
      <c r="AV77" s="78" t="b">
        <v>0</v>
      </c>
      <c r="AW77" s="78" t="s">
        <v>1666</v>
      </c>
      <c r="AX77" s="83" t="s">
        <v>1741</v>
      </c>
      <c r="AY77" s="78" t="s">
        <v>66</v>
      </c>
      <c r="AZ77" s="78" t="str">
        <f>REPLACE(INDEX(GroupVertices[Group],MATCH(Vertices[[#This Row],[Vertex]],GroupVertices[Vertex],0)),1,1,"")</f>
        <v>2</v>
      </c>
      <c r="BA77" s="48"/>
      <c r="BB77" s="48"/>
      <c r="BC77" s="48"/>
      <c r="BD77" s="48"/>
      <c r="BE77" s="48"/>
      <c r="BF77" s="48"/>
      <c r="BG77" s="120" t="s">
        <v>2366</v>
      </c>
      <c r="BH77" s="120" t="s">
        <v>2391</v>
      </c>
      <c r="BI77" s="120" t="s">
        <v>2441</v>
      </c>
      <c r="BJ77" s="120" t="s">
        <v>2441</v>
      </c>
      <c r="BK77" s="120">
        <v>0</v>
      </c>
      <c r="BL77" s="123">
        <v>0</v>
      </c>
      <c r="BM77" s="120">
        <v>1</v>
      </c>
      <c r="BN77" s="123">
        <v>2.272727272727273</v>
      </c>
      <c r="BO77" s="120">
        <v>0</v>
      </c>
      <c r="BP77" s="123">
        <v>0</v>
      </c>
      <c r="BQ77" s="120">
        <v>43</v>
      </c>
      <c r="BR77" s="123">
        <v>97.72727272727273</v>
      </c>
      <c r="BS77" s="120">
        <v>44</v>
      </c>
      <c r="BT77" s="2"/>
      <c r="BU77" s="3"/>
      <c r="BV77" s="3"/>
      <c r="BW77" s="3"/>
      <c r="BX77" s="3"/>
    </row>
    <row r="78" spans="1:76" ht="15">
      <c r="A78" s="64" t="s">
        <v>259</v>
      </c>
      <c r="B78" s="65"/>
      <c r="C78" s="65" t="s">
        <v>64</v>
      </c>
      <c r="D78" s="66">
        <v>162.57256926747476</v>
      </c>
      <c r="E78" s="68"/>
      <c r="F78" s="100" t="s">
        <v>1659</v>
      </c>
      <c r="G78" s="65"/>
      <c r="H78" s="69" t="s">
        <v>259</v>
      </c>
      <c r="I78" s="70"/>
      <c r="J78" s="70"/>
      <c r="K78" s="69" t="s">
        <v>1830</v>
      </c>
      <c r="L78" s="73">
        <v>48.38388625592417</v>
      </c>
      <c r="M78" s="74">
        <v>8095.35693359375</v>
      </c>
      <c r="N78" s="74">
        <v>839.1315307617188</v>
      </c>
      <c r="O78" s="75"/>
      <c r="P78" s="76"/>
      <c r="Q78" s="76"/>
      <c r="R78" s="86"/>
      <c r="S78" s="48">
        <v>0</v>
      </c>
      <c r="T78" s="48">
        <v>2</v>
      </c>
      <c r="U78" s="49">
        <v>2</v>
      </c>
      <c r="V78" s="49">
        <v>0.5</v>
      </c>
      <c r="W78" s="49">
        <v>0</v>
      </c>
      <c r="X78" s="49">
        <v>1.459451</v>
      </c>
      <c r="Y78" s="49">
        <v>0</v>
      </c>
      <c r="Z78" s="49">
        <v>0</v>
      </c>
      <c r="AA78" s="71">
        <v>78</v>
      </c>
      <c r="AB78" s="71"/>
      <c r="AC78" s="72"/>
      <c r="AD78" s="78" t="s">
        <v>1330</v>
      </c>
      <c r="AE78" s="78">
        <v>161</v>
      </c>
      <c r="AF78" s="78">
        <v>186</v>
      </c>
      <c r="AG78" s="78">
        <v>623</v>
      </c>
      <c r="AH78" s="78">
        <v>53</v>
      </c>
      <c r="AI78" s="78"/>
      <c r="AJ78" s="78" t="s">
        <v>1408</v>
      </c>
      <c r="AK78" s="78" t="s">
        <v>1469</v>
      </c>
      <c r="AL78" s="83" t="s">
        <v>1534</v>
      </c>
      <c r="AM78" s="78"/>
      <c r="AN78" s="80">
        <v>42012.85586805556</v>
      </c>
      <c r="AO78" s="83" t="s">
        <v>1606</v>
      </c>
      <c r="AP78" s="78" t="b">
        <v>1</v>
      </c>
      <c r="AQ78" s="78" t="b">
        <v>0</v>
      </c>
      <c r="AR78" s="78" t="b">
        <v>0</v>
      </c>
      <c r="AS78" s="78" t="s">
        <v>1200</v>
      </c>
      <c r="AT78" s="78">
        <v>14</v>
      </c>
      <c r="AU78" s="83" t="s">
        <v>1618</v>
      </c>
      <c r="AV78" s="78" t="b">
        <v>0</v>
      </c>
      <c r="AW78" s="78" t="s">
        <v>1666</v>
      </c>
      <c r="AX78" s="83" t="s">
        <v>1742</v>
      </c>
      <c r="AY78" s="78" t="s">
        <v>66</v>
      </c>
      <c r="AZ78" s="78" t="str">
        <f>REPLACE(INDEX(GroupVertices[Group],MATCH(Vertices[[#This Row],[Vertex]],GroupVertices[Vertex],0)),1,1,"")</f>
        <v>12</v>
      </c>
      <c r="BA78" s="48" t="s">
        <v>1951</v>
      </c>
      <c r="BB78" s="48" t="s">
        <v>1951</v>
      </c>
      <c r="BC78" s="48" t="s">
        <v>610</v>
      </c>
      <c r="BD78" s="48" t="s">
        <v>610</v>
      </c>
      <c r="BE78" s="48" t="s">
        <v>2037</v>
      </c>
      <c r="BF78" s="48" t="s">
        <v>2319</v>
      </c>
      <c r="BG78" s="120" t="s">
        <v>2367</v>
      </c>
      <c r="BH78" s="120" t="s">
        <v>2392</v>
      </c>
      <c r="BI78" s="120" t="s">
        <v>2442</v>
      </c>
      <c r="BJ78" s="120" t="s">
        <v>2442</v>
      </c>
      <c r="BK78" s="120">
        <v>4</v>
      </c>
      <c r="BL78" s="123">
        <v>5.714285714285714</v>
      </c>
      <c r="BM78" s="120">
        <v>0</v>
      </c>
      <c r="BN78" s="123">
        <v>0</v>
      </c>
      <c r="BO78" s="120">
        <v>0</v>
      </c>
      <c r="BP78" s="123">
        <v>0</v>
      </c>
      <c r="BQ78" s="120">
        <v>66</v>
      </c>
      <c r="BR78" s="123">
        <v>94.28571428571429</v>
      </c>
      <c r="BS78" s="120">
        <v>70</v>
      </c>
      <c r="BT78" s="2"/>
      <c r="BU78" s="3"/>
      <c r="BV78" s="3"/>
      <c r="BW78" s="3"/>
      <c r="BX78" s="3"/>
    </row>
    <row r="79" spans="1:76" ht="15">
      <c r="A79" s="64" t="s">
        <v>294</v>
      </c>
      <c r="B79" s="65"/>
      <c r="C79" s="65" t="s">
        <v>64</v>
      </c>
      <c r="D79" s="66">
        <v>292.9140942968363</v>
      </c>
      <c r="E79" s="68"/>
      <c r="F79" s="100" t="s">
        <v>1660</v>
      </c>
      <c r="G79" s="65"/>
      <c r="H79" s="69" t="s">
        <v>294</v>
      </c>
      <c r="I79" s="70"/>
      <c r="J79" s="70"/>
      <c r="K79" s="69" t="s">
        <v>1831</v>
      </c>
      <c r="L79" s="73">
        <v>1</v>
      </c>
      <c r="M79" s="74">
        <v>8095.35693359375</v>
      </c>
      <c r="N79" s="74">
        <v>2784.03564453125</v>
      </c>
      <c r="O79" s="75"/>
      <c r="P79" s="76"/>
      <c r="Q79" s="76"/>
      <c r="R79" s="86"/>
      <c r="S79" s="48">
        <v>1</v>
      </c>
      <c r="T79" s="48">
        <v>0</v>
      </c>
      <c r="U79" s="49">
        <v>0</v>
      </c>
      <c r="V79" s="49">
        <v>0.333333</v>
      </c>
      <c r="W79" s="49">
        <v>0</v>
      </c>
      <c r="X79" s="49">
        <v>0.770266</v>
      </c>
      <c r="Y79" s="49">
        <v>0</v>
      </c>
      <c r="Z79" s="49">
        <v>0</v>
      </c>
      <c r="AA79" s="71">
        <v>79</v>
      </c>
      <c r="AB79" s="71"/>
      <c r="AC79" s="72"/>
      <c r="AD79" s="78" t="s">
        <v>1331</v>
      </c>
      <c r="AE79" s="78">
        <v>2954</v>
      </c>
      <c r="AF79" s="78">
        <v>42300</v>
      </c>
      <c r="AG79" s="78">
        <v>9053</v>
      </c>
      <c r="AH79" s="78">
        <v>5254</v>
      </c>
      <c r="AI79" s="78"/>
      <c r="AJ79" s="78" t="s">
        <v>1409</v>
      </c>
      <c r="AK79" s="78" t="s">
        <v>1470</v>
      </c>
      <c r="AL79" s="83" t="s">
        <v>1535</v>
      </c>
      <c r="AM79" s="78"/>
      <c r="AN79" s="80">
        <v>39933.59836805556</v>
      </c>
      <c r="AO79" s="83" t="s">
        <v>1607</v>
      </c>
      <c r="AP79" s="78" t="b">
        <v>0</v>
      </c>
      <c r="AQ79" s="78" t="b">
        <v>0</v>
      </c>
      <c r="AR79" s="78" t="b">
        <v>1</v>
      </c>
      <c r="AS79" s="78" t="s">
        <v>1200</v>
      </c>
      <c r="AT79" s="78">
        <v>302</v>
      </c>
      <c r="AU79" s="83" t="s">
        <v>1618</v>
      </c>
      <c r="AV79" s="78" t="b">
        <v>1</v>
      </c>
      <c r="AW79" s="78" t="s">
        <v>1666</v>
      </c>
      <c r="AX79" s="83" t="s">
        <v>1743</v>
      </c>
      <c r="AY79" s="78" t="s">
        <v>65</v>
      </c>
      <c r="AZ79" s="78" t="str">
        <f>REPLACE(INDEX(GroupVertices[Group],MATCH(Vertices[[#This Row],[Vertex]],GroupVertices[Vertex],0)),1,1,"")</f>
        <v>12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295</v>
      </c>
      <c r="B80" s="65"/>
      <c r="C80" s="65" t="s">
        <v>64</v>
      </c>
      <c r="D80" s="66">
        <v>621.6895576188682</v>
      </c>
      <c r="E80" s="68"/>
      <c r="F80" s="100" t="s">
        <v>1661</v>
      </c>
      <c r="G80" s="65"/>
      <c r="H80" s="69" t="s">
        <v>295</v>
      </c>
      <c r="I80" s="70"/>
      <c r="J80" s="70"/>
      <c r="K80" s="69" t="s">
        <v>1832</v>
      </c>
      <c r="L80" s="73">
        <v>1</v>
      </c>
      <c r="M80" s="74">
        <v>8095.35693359375</v>
      </c>
      <c r="N80" s="74">
        <v>1811.58349609375</v>
      </c>
      <c r="O80" s="75"/>
      <c r="P80" s="76"/>
      <c r="Q80" s="76"/>
      <c r="R80" s="86"/>
      <c r="S80" s="48">
        <v>1</v>
      </c>
      <c r="T80" s="48">
        <v>0</v>
      </c>
      <c r="U80" s="49">
        <v>0</v>
      </c>
      <c r="V80" s="49">
        <v>0.333333</v>
      </c>
      <c r="W80" s="49">
        <v>0</v>
      </c>
      <c r="X80" s="49">
        <v>0.770266</v>
      </c>
      <c r="Y80" s="49">
        <v>0</v>
      </c>
      <c r="Z80" s="49">
        <v>0</v>
      </c>
      <c r="AA80" s="71">
        <v>80</v>
      </c>
      <c r="AB80" s="71"/>
      <c r="AC80" s="72"/>
      <c r="AD80" s="78" t="s">
        <v>1332</v>
      </c>
      <c r="AE80" s="78">
        <v>363</v>
      </c>
      <c r="AF80" s="78">
        <v>148529</v>
      </c>
      <c r="AG80" s="78">
        <v>15212</v>
      </c>
      <c r="AH80" s="78">
        <v>2024</v>
      </c>
      <c r="AI80" s="78"/>
      <c r="AJ80" s="78" t="s">
        <v>1410</v>
      </c>
      <c r="AK80" s="78" t="s">
        <v>1471</v>
      </c>
      <c r="AL80" s="83" t="s">
        <v>1536</v>
      </c>
      <c r="AM80" s="78"/>
      <c r="AN80" s="80">
        <v>39234.79162037037</v>
      </c>
      <c r="AO80" s="83" t="s">
        <v>1608</v>
      </c>
      <c r="AP80" s="78" t="b">
        <v>0</v>
      </c>
      <c r="AQ80" s="78" t="b">
        <v>0</v>
      </c>
      <c r="AR80" s="78" t="b">
        <v>0</v>
      </c>
      <c r="AS80" s="78" t="s">
        <v>1200</v>
      </c>
      <c r="AT80" s="78">
        <v>947</v>
      </c>
      <c r="AU80" s="83" t="s">
        <v>1618</v>
      </c>
      <c r="AV80" s="78" t="b">
        <v>1</v>
      </c>
      <c r="AW80" s="78" t="s">
        <v>1666</v>
      </c>
      <c r="AX80" s="83" t="s">
        <v>1744</v>
      </c>
      <c r="AY80" s="78" t="s">
        <v>65</v>
      </c>
      <c r="AZ80" s="78" t="str">
        <f>REPLACE(INDEX(GroupVertices[Group],MATCH(Vertices[[#This Row],[Vertex]],GroupVertices[Vertex],0)),1,1,"")</f>
        <v>12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260</v>
      </c>
      <c r="B81" s="65"/>
      <c r="C81" s="65" t="s">
        <v>64</v>
      </c>
      <c r="D81" s="66">
        <v>168.79655195337602</v>
      </c>
      <c r="E81" s="68"/>
      <c r="F81" s="100" t="s">
        <v>786</v>
      </c>
      <c r="G81" s="65"/>
      <c r="H81" s="69" t="s">
        <v>260</v>
      </c>
      <c r="I81" s="70"/>
      <c r="J81" s="70"/>
      <c r="K81" s="69" t="s">
        <v>1833</v>
      </c>
      <c r="L81" s="73">
        <v>1</v>
      </c>
      <c r="M81" s="74">
        <v>4266.83154296875</v>
      </c>
      <c r="N81" s="74">
        <v>9407.5126953125</v>
      </c>
      <c r="O81" s="75"/>
      <c r="P81" s="76"/>
      <c r="Q81" s="76"/>
      <c r="R81" s="86"/>
      <c r="S81" s="48">
        <v>0</v>
      </c>
      <c r="T81" s="48">
        <v>1</v>
      </c>
      <c r="U81" s="49">
        <v>0</v>
      </c>
      <c r="V81" s="49">
        <v>0.066667</v>
      </c>
      <c r="W81" s="49">
        <v>0</v>
      </c>
      <c r="X81" s="49">
        <v>0.569617</v>
      </c>
      <c r="Y81" s="49">
        <v>0</v>
      </c>
      <c r="Z81" s="49">
        <v>0</v>
      </c>
      <c r="AA81" s="71">
        <v>81</v>
      </c>
      <c r="AB81" s="71"/>
      <c r="AC81" s="72"/>
      <c r="AD81" s="78" t="s">
        <v>1333</v>
      </c>
      <c r="AE81" s="78">
        <v>264</v>
      </c>
      <c r="AF81" s="78">
        <v>2197</v>
      </c>
      <c r="AG81" s="78">
        <v>101427</v>
      </c>
      <c r="AH81" s="78">
        <v>91</v>
      </c>
      <c r="AI81" s="78"/>
      <c r="AJ81" s="78" t="s">
        <v>1411</v>
      </c>
      <c r="AK81" s="78" t="s">
        <v>1472</v>
      </c>
      <c r="AL81" s="83" t="s">
        <v>1537</v>
      </c>
      <c r="AM81" s="78"/>
      <c r="AN81" s="80">
        <v>42577.82347222222</v>
      </c>
      <c r="AO81" s="83" t="s">
        <v>1609</v>
      </c>
      <c r="AP81" s="78" t="b">
        <v>0</v>
      </c>
      <c r="AQ81" s="78" t="b">
        <v>0</v>
      </c>
      <c r="AR81" s="78" t="b">
        <v>0</v>
      </c>
      <c r="AS81" s="78" t="s">
        <v>1200</v>
      </c>
      <c r="AT81" s="78">
        <v>174</v>
      </c>
      <c r="AU81" s="83" t="s">
        <v>1618</v>
      </c>
      <c r="AV81" s="78" t="b">
        <v>0</v>
      </c>
      <c r="AW81" s="78" t="s">
        <v>1666</v>
      </c>
      <c r="AX81" s="83" t="s">
        <v>1745</v>
      </c>
      <c r="AY81" s="78" t="s">
        <v>66</v>
      </c>
      <c r="AZ81" s="78" t="str">
        <f>REPLACE(INDEX(GroupVertices[Group],MATCH(Vertices[[#This Row],[Vertex]],GroupVertices[Vertex],0)),1,1,"")</f>
        <v>3</v>
      </c>
      <c r="BA81" s="48" t="s">
        <v>2277</v>
      </c>
      <c r="BB81" s="48" t="s">
        <v>2277</v>
      </c>
      <c r="BC81" s="48" t="s">
        <v>608</v>
      </c>
      <c r="BD81" s="48" t="s">
        <v>608</v>
      </c>
      <c r="BE81" s="48" t="s">
        <v>660</v>
      </c>
      <c r="BF81" s="48" t="s">
        <v>660</v>
      </c>
      <c r="BG81" s="120" t="s">
        <v>2368</v>
      </c>
      <c r="BH81" s="120" t="s">
        <v>2393</v>
      </c>
      <c r="BI81" s="120" t="s">
        <v>2443</v>
      </c>
      <c r="BJ81" s="120" t="s">
        <v>2459</v>
      </c>
      <c r="BK81" s="120">
        <v>3</v>
      </c>
      <c r="BL81" s="123">
        <v>12.5</v>
      </c>
      <c r="BM81" s="120">
        <v>0</v>
      </c>
      <c r="BN81" s="123">
        <v>0</v>
      </c>
      <c r="BO81" s="120">
        <v>0</v>
      </c>
      <c r="BP81" s="123">
        <v>0</v>
      </c>
      <c r="BQ81" s="120">
        <v>21</v>
      </c>
      <c r="BR81" s="123">
        <v>87.5</v>
      </c>
      <c r="BS81" s="120">
        <v>24</v>
      </c>
      <c r="BT81" s="2"/>
      <c r="BU81" s="3"/>
      <c r="BV81" s="3"/>
      <c r="BW81" s="3"/>
      <c r="BX81" s="3"/>
    </row>
    <row r="82" spans="1:76" ht="15">
      <c r="A82" s="64" t="s">
        <v>261</v>
      </c>
      <c r="B82" s="65"/>
      <c r="C82" s="65" t="s">
        <v>64</v>
      </c>
      <c r="D82" s="66">
        <v>169.49910991941263</v>
      </c>
      <c r="E82" s="68"/>
      <c r="F82" s="100" t="s">
        <v>787</v>
      </c>
      <c r="G82" s="65"/>
      <c r="H82" s="69" t="s">
        <v>261</v>
      </c>
      <c r="I82" s="70"/>
      <c r="J82" s="70"/>
      <c r="K82" s="69" t="s">
        <v>1834</v>
      </c>
      <c r="L82" s="73">
        <v>1</v>
      </c>
      <c r="M82" s="74">
        <v>944.3759155273438</v>
      </c>
      <c r="N82" s="74">
        <v>4832.13671875</v>
      </c>
      <c r="O82" s="75"/>
      <c r="P82" s="76"/>
      <c r="Q82" s="76"/>
      <c r="R82" s="86"/>
      <c r="S82" s="48">
        <v>0</v>
      </c>
      <c r="T82" s="48">
        <v>1</v>
      </c>
      <c r="U82" s="49">
        <v>0</v>
      </c>
      <c r="V82" s="49">
        <v>0.017857</v>
      </c>
      <c r="W82" s="49">
        <v>0.024367</v>
      </c>
      <c r="X82" s="49">
        <v>0.470269</v>
      </c>
      <c r="Y82" s="49">
        <v>0</v>
      </c>
      <c r="Z82" s="49">
        <v>0</v>
      </c>
      <c r="AA82" s="71">
        <v>82</v>
      </c>
      <c r="AB82" s="71"/>
      <c r="AC82" s="72"/>
      <c r="AD82" s="78" t="s">
        <v>1334</v>
      </c>
      <c r="AE82" s="78">
        <v>2299</v>
      </c>
      <c r="AF82" s="78">
        <v>2424</v>
      </c>
      <c r="AG82" s="78">
        <v>40027</v>
      </c>
      <c r="AH82" s="78">
        <v>28748</v>
      </c>
      <c r="AI82" s="78"/>
      <c r="AJ82" s="78" t="s">
        <v>1412</v>
      </c>
      <c r="AK82" s="78" t="s">
        <v>1473</v>
      </c>
      <c r="AL82" s="78"/>
      <c r="AM82" s="78"/>
      <c r="AN82" s="80">
        <v>42336.38980324074</v>
      </c>
      <c r="AO82" s="78"/>
      <c r="AP82" s="78" t="b">
        <v>1</v>
      </c>
      <c r="AQ82" s="78" t="b">
        <v>0</v>
      </c>
      <c r="AR82" s="78" t="b">
        <v>0</v>
      </c>
      <c r="AS82" s="78" t="s">
        <v>1200</v>
      </c>
      <c r="AT82" s="78">
        <v>844</v>
      </c>
      <c r="AU82" s="83" t="s">
        <v>1618</v>
      </c>
      <c r="AV82" s="78" t="b">
        <v>0</v>
      </c>
      <c r="AW82" s="78" t="s">
        <v>1666</v>
      </c>
      <c r="AX82" s="83" t="s">
        <v>1746</v>
      </c>
      <c r="AY82" s="78" t="s">
        <v>66</v>
      </c>
      <c r="AZ82" s="78" t="str">
        <f>REPLACE(INDEX(GroupVertices[Group],MATCH(Vertices[[#This Row],[Vertex]],GroupVertices[Vertex],0)),1,1,"")</f>
        <v>1</v>
      </c>
      <c r="BA82" s="48" t="s">
        <v>485</v>
      </c>
      <c r="BB82" s="48" t="s">
        <v>485</v>
      </c>
      <c r="BC82" s="48" t="s">
        <v>596</v>
      </c>
      <c r="BD82" s="48" t="s">
        <v>596</v>
      </c>
      <c r="BE82" s="48" t="s">
        <v>636</v>
      </c>
      <c r="BF82" s="48" t="s">
        <v>636</v>
      </c>
      <c r="BG82" s="120" t="s">
        <v>2337</v>
      </c>
      <c r="BH82" s="120" t="s">
        <v>2337</v>
      </c>
      <c r="BI82" s="120" t="s">
        <v>2412</v>
      </c>
      <c r="BJ82" s="120" t="s">
        <v>2412</v>
      </c>
      <c r="BK82" s="120">
        <v>1</v>
      </c>
      <c r="BL82" s="123">
        <v>6.25</v>
      </c>
      <c r="BM82" s="120">
        <v>0</v>
      </c>
      <c r="BN82" s="123">
        <v>0</v>
      </c>
      <c r="BO82" s="120">
        <v>0</v>
      </c>
      <c r="BP82" s="123">
        <v>0</v>
      </c>
      <c r="BQ82" s="120">
        <v>15</v>
      </c>
      <c r="BR82" s="123">
        <v>93.75</v>
      </c>
      <c r="BS82" s="120">
        <v>16</v>
      </c>
      <c r="BT82" s="2"/>
      <c r="BU82" s="3"/>
      <c r="BV82" s="3"/>
      <c r="BW82" s="3"/>
      <c r="BX82" s="3"/>
    </row>
    <row r="83" spans="1:76" ht="15">
      <c r="A83" s="64" t="s">
        <v>263</v>
      </c>
      <c r="B83" s="65"/>
      <c r="C83" s="65" t="s">
        <v>64</v>
      </c>
      <c r="D83" s="66">
        <v>164.30575191496592</v>
      </c>
      <c r="E83" s="68"/>
      <c r="F83" s="100" t="s">
        <v>789</v>
      </c>
      <c r="G83" s="65"/>
      <c r="H83" s="69" t="s">
        <v>263</v>
      </c>
      <c r="I83" s="70"/>
      <c r="J83" s="70"/>
      <c r="K83" s="69" t="s">
        <v>1835</v>
      </c>
      <c r="L83" s="73">
        <v>1</v>
      </c>
      <c r="M83" s="74">
        <v>8176.5703125</v>
      </c>
      <c r="N83" s="74">
        <v>5671.98193359375</v>
      </c>
      <c r="O83" s="75"/>
      <c r="P83" s="76"/>
      <c r="Q83" s="76"/>
      <c r="R83" s="86"/>
      <c r="S83" s="48">
        <v>1</v>
      </c>
      <c r="T83" s="48">
        <v>1</v>
      </c>
      <c r="U83" s="49">
        <v>0</v>
      </c>
      <c r="V83" s="49">
        <v>0</v>
      </c>
      <c r="W83" s="49">
        <v>0</v>
      </c>
      <c r="X83" s="49">
        <v>0.999994</v>
      </c>
      <c r="Y83" s="49">
        <v>0</v>
      </c>
      <c r="Z83" s="49" t="s">
        <v>2839</v>
      </c>
      <c r="AA83" s="71">
        <v>83</v>
      </c>
      <c r="AB83" s="71"/>
      <c r="AC83" s="72"/>
      <c r="AD83" s="78" t="s">
        <v>1335</v>
      </c>
      <c r="AE83" s="78">
        <v>367</v>
      </c>
      <c r="AF83" s="78">
        <v>746</v>
      </c>
      <c r="AG83" s="78">
        <v>871</v>
      </c>
      <c r="AH83" s="78">
        <v>345</v>
      </c>
      <c r="AI83" s="78"/>
      <c r="AJ83" s="78" t="s">
        <v>1413</v>
      </c>
      <c r="AK83" s="78" t="s">
        <v>1474</v>
      </c>
      <c r="AL83" s="83" t="s">
        <v>1538</v>
      </c>
      <c r="AM83" s="78"/>
      <c r="AN83" s="80">
        <v>39927.97277777778</v>
      </c>
      <c r="AO83" s="83" t="s">
        <v>1610</v>
      </c>
      <c r="AP83" s="78" t="b">
        <v>1</v>
      </c>
      <c r="AQ83" s="78" t="b">
        <v>0</v>
      </c>
      <c r="AR83" s="78" t="b">
        <v>1</v>
      </c>
      <c r="AS83" s="78" t="s">
        <v>1200</v>
      </c>
      <c r="AT83" s="78">
        <v>23</v>
      </c>
      <c r="AU83" s="83" t="s">
        <v>1618</v>
      </c>
      <c r="AV83" s="78" t="b">
        <v>0</v>
      </c>
      <c r="AW83" s="78" t="s">
        <v>1666</v>
      </c>
      <c r="AX83" s="83" t="s">
        <v>1747</v>
      </c>
      <c r="AY83" s="78" t="s">
        <v>66</v>
      </c>
      <c r="AZ83" s="78" t="str">
        <f>REPLACE(INDEX(GroupVertices[Group],MATCH(Vertices[[#This Row],[Vertex]],GroupVertices[Vertex],0)),1,1,"")</f>
        <v>14</v>
      </c>
      <c r="BA83" s="48" t="s">
        <v>507</v>
      </c>
      <c r="BB83" s="48" t="s">
        <v>507</v>
      </c>
      <c r="BC83" s="48" t="s">
        <v>613</v>
      </c>
      <c r="BD83" s="48" t="s">
        <v>613</v>
      </c>
      <c r="BE83" s="48" t="s">
        <v>637</v>
      </c>
      <c r="BF83" s="48" t="s">
        <v>637</v>
      </c>
      <c r="BG83" s="120" t="s">
        <v>2369</v>
      </c>
      <c r="BH83" s="120" t="s">
        <v>2369</v>
      </c>
      <c r="BI83" s="120" t="s">
        <v>2444</v>
      </c>
      <c r="BJ83" s="120" t="s">
        <v>2444</v>
      </c>
      <c r="BK83" s="120">
        <v>0</v>
      </c>
      <c r="BL83" s="123">
        <v>0</v>
      </c>
      <c r="BM83" s="120">
        <v>0</v>
      </c>
      <c r="BN83" s="123">
        <v>0</v>
      </c>
      <c r="BO83" s="120">
        <v>0</v>
      </c>
      <c r="BP83" s="123">
        <v>0</v>
      </c>
      <c r="BQ83" s="120">
        <v>11</v>
      </c>
      <c r="BR83" s="123">
        <v>100</v>
      </c>
      <c r="BS83" s="120">
        <v>11</v>
      </c>
      <c r="BT83" s="2"/>
      <c r="BU83" s="3"/>
      <c r="BV83" s="3"/>
      <c r="BW83" s="3"/>
      <c r="BX83" s="3"/>
    </row>
    <row r="84" spans="1:76" ht="15">
      <c r="A84" s="64" t="s">
        <v>264</v>
      </c>
      <c r="B84" s="65"/>
      <c r="C84" s="65" t="s">
        <v>64</v>
      </c>
      <c r="D84" s="66">
        <v>163.11109387580237</v>
      </c>
      <c r="E84" s="68"/>
      <c r="F84" s="100" t="s">
        <v>790</v>
      </c>
      <c r="G84" s="65"/>
      <c r="H84" s="69" t="s">
        <v>264</v>
      </c>
      <c r="I84" s="70"/>
      <c r="J84" s="70"/>
      <c r="K84" s="69" t="s">
        <v>1836</v>
      </c>
      <c r="L84" s="73">
        <v>1</v>
      </c>
      <c r="M84" s="74">
        <v>2591.768310546875</v>
      </c>
      <c r="N84" s="74">
        <v>8125.69482421875</v>
      </c>
      <c r="O84" s="75"/>
      <c r="P84" s="76"/>
      <c r="Q84" s="76"/>
      <c r="R84" s="86"/>
      <c r="S84" s="48">
        <v>0</v>
      </c>
      <c r="T84" s="48">
        <v>1</v>
      </c>
      <c r="U84" s="49">
        <v>0</v>
      </c>
      <c r="V84" s="49">
        <v>0.017857</v>
      </c>
      <c r="W84" s="49">
        <v>0.024367</v>
      </c>
      <c r="X84" s="49">
        <v>0.470269</v>
      </c>
      <c r="Y84" s="49">
        <v>0</v>
      </c>
      <c r="Z84" s="49">
        <v>0</v>
      </c>
      <c r="AA84" s="71">
        <v>84</v>
      </c>
      <c r="AB84" s="71"/>
      <c r="AC84" s="72"/>
      <c r="AD84" s="78" t="s">
        <v>1336</v>
      </c>
      <c r="AE84" s="78">
        <v>220</v>
      </c>
      <c r="AF84" s="78">
        <v>360</v>
      </c>
      <c r="AG84" s="78">
        <v>3490</v>
      </c>
      <c r="AH84" s="78">
        <v>3501</v>
      </c>
      <c r="AI84" s="78"/>
      <c r="AJ84" s="78" t="s">
        <v>1414</v>
      </c>
      <c r="AK84" s="78" t="s">
        <v>1435</v>
      </c>
      <c r="AL84" s="83" t="s">
        <v>1539</v>
      </c>
      <c r="AM84" s="78"/>
      <c r="AN84" s="80">
        <v>42818.4924537037</v>
      </c>
      <c r="AO84" s="83" t="s">
        <v>1611</v>
      </c>
      <c r="AP84" s="78" t="b">
        <v>0</v>
      </c>
      <c r="AQ84" s="78" t="b">
        <v>0</v>
      </c>
      <c r="AR84" s="78" t="b">
        <v>0</v>
      </c>
      <c r="AS84" s="78" t="s">
        <v>1201</v>
      </c>
      <c r="AT84" s="78">
        <v>13</v>
      </c>
      <c r="AU84" s="83" t="s">
        <v>1618</v>
      </c>
      <c r="AV84" s="78" t="b">
        <v>0</v>
      </c>
      <c r="AW84" s="78" t="s">
        <v>1666</v>
      </c>
      <c r="AX84" s="83" t="s">
        <v>1748</v>
      </c>
      <c r="AY84" s="78" t="s">
        <v>66</v>
      </c>
      <c r="AZ84" s="78" t="str">
        <f>REPLACE(INDEX(GroupVertices[Group],MATCH(Vertices[[#This Row],[Vertex]],GroupVertices[Vertex],0)),1,1,"")</f>
        <v>1</v>
      </c>
      <c r="BA84" s="48" t="s">
        <v>2278</v>
      </c>
      <c r="BB84" s="48" t="s">
        <v>2278</v>
      </c>
      <c r="BC84" s="48" t="s">
        <v>2287</v>
      </c>
      <c r="BD84" s="48" t="s">
        <v>2287</v>
      </c>
      <c r="BE84" s="48" t="s">
        <v>667</v>
      </c>
      <c r="BF84" s="48" t="s">
        <v>667</v>
      </c>
      <c r="BG84" s="120" t="s">
        <v>2370</v>
      </c>
      <c r="BH84" s="120" t="s">
        <v>2394</v>
      </c>
      <c r="BI84" s="120" t="s">
        <v>2445</v>
      </c>
      <c r="BJ84" s="120" t="s">
        <v>2460</v>
      </c>
      <c r="BK84" s="120">
        <v>0</v>
      </c>
      <c r="BL84" s="123">
        <v>0</v>
      </c>
      <c r="BM84" s="120">
        <v>0</v>
      </c>
      <c r="BN84" s="123">
        <v>0</v>
      </c>
      <c r="BO84" s="120">
        <v>0</v>
      </c>
      <c r="BP84" s="123">
        <v>0</v>
      </c>
      <c r="BQ84" s="120">
        <v>19</v>
      </c>
      <c r="BR84" s="123">
        <v>100</v>
      </c>
      <c r="BS84" s="120">
        <v>19</v>
      </c>
      <c r="BT84" s="2"/>
      <c r="BU84" s="3"/>
      <c r="BV84" s="3"/>
      <c r="BW84" s="3"/>
      <c r="BX84" s="3"/>
    </row>
    <row r="85" spans="1:76" ht="15">
      <c r="A85" s="64" t="s">
        <v>266</v>
      </c>
      <c r="B85" s="65"/>
      <c r="C85" s="65" t="s">
        <v>64</v>
      </c>
      <c r="D85" s="66">
        <v>187.09091379144783</v>
      </c>
      <c r="E85" s="68"/>
      <c r="F85" s="100" t="s">
        <v>792</v>
      </c>
      <c r="G85" s="65"/>
      <c r="H85" s="69" t="s">
        <v>266</v>
      </c>
      <c r="I85" s="70"/>
      <c r="J85" s="70"/>
      <c r="K85" s="69" t="s">
        <v>1837</v>
      </c>
      <c r="L85" s="73">
        <v>1</v>
      </c>
      <c r="M85" s="74">
        <v>9326.552734375</v>
      </c>
      <c r="N85" s="74">
        <v>4852.4560546875</v>
      </c>
      <c r="O85" s="75"/>
      <c r="P85" s="76"/>
      <c r="Q85" s="76"/>
      <c r="R85" s="86"/>
      <c r="S85" s="48">
        <v>2</v>
      </c>
      <c r="T85" s="48">
        <v>2</v>
      </c>
      <c r="U85" s="49">
        <v>0</v>
      </c>
      <c r="V85" s="49">
        <v>0.333333</v>
      </c>
      <c r="W85" s="49">
        <v>0</v>
      </c>
      <c r="X85" s="49">
        <v>1.145146</v>
      </c>
      <c r="Y85" s="49">
        <v>0</v>
      </c>
      <c r="Z85" s="49">
        <v>1</v>
      </c>
      <c r="AA85" s="71">
        <v>85</v>
      </c>
      <c r="AB85" s="71"/>
      <c r="AC85" s="72"/>
      <c r="AD85" s="78" t="s">
        <v>1337</v>
      </c>
      <c r="AE85" s="78">
        <v>861</v>
      </c>
      <c r="AF85" s="78">
        <v>8108</v>
      </c>
      <c r="AG85" s="78">
        <v>20015</v>
      </c>
      <c r="AH85" s="78">
        <v>13663</v>
      </c>
      <c r="AI85" s="78"/>
      <c r="AJ85" s="78" t="s">
        <v>1415</v>
      </c>
      <c r="AK85" s="78" t="s">
        <v>1433</v>
      </c>
      <c r="AL85" s="83" t="s">
        <v>1494</v>
      </c>
      <c r="AM85" s="78"/>
      <c r="AN85" s="80">
        <v>40119.92300925926</v>
      </c>
      <c r="AO85" s="83" t="s">
        <v>1612</v>
      </c>
      <c r="AP85" s="78" t="b">
        <v>0</v>
      </c>
      <c r="AQ85" s="78" t="b">
        <v>0</v>
      </c>
      <c r="AR85" s="78" t="b">
        <v>0</v>
      </c>
      <c r="AS85" s="78" t="s">
        <v>1201</v>
      </c>
      <c r="AT85" s="78">
        <v>738</v>
      </c>
      <c r="AU85" s="83" t="s">
        <v>1622</v>
      </c>
      <c r="AV85" s="78" t="b">
        <v>1</v>
      </c>
      <c r="AW85" s="78" t="s">
        <v>1666</v>
      </c>
      <c r="AX85" s="83" t="s">
        <v>1749</v>
      </c>
      <c r="AY85" s="78" t="s">
        <v>66</v>
      </c>
      <c r="AZ85" s="78" t="str">
        <f>REPLACE(INDEX(GroupVertices[Group],MATCH(Vertices[[#This Row],[Vertex]],GroupVertices[Vertex],0)),1,1,"")</f>
        <v>11</v>
      </c>
      <c r="BA85" s="48" t="s">
        <v>1950</v>
      </c>
      <c r="BB85" s="48" t="s">
        <v>1950</v>
      </c>
      <c r="BC85" s="48" t="s">
        <v>616</v>
      </c>
      <c r="BD85" s="48" t="s">
        <v>616</v>
      </c>
      <c r="BE85" s="48" t="s">
        <v>2303</v>
      </c>
      <c r="BF85" s="48" t="s">
        <v>2320</v>
      </c>
      <c r="BG85" s="120" t="s">
        <v>2371</v>
      </c>
      <c r="BH85" s="120" t="s">
        <v>2395</v>
      </c>
      <c r="BI85" s="120" t="s">
        <v>2446</v>
      </c>
      <c r="BJ85" s="120" t="s">
        <v>2461</v>
      </c>
      <c r="BK85" s="120">
        <v>1</v>
      </c>
      <c r="BL85" s="123">
        <v>1.7543859649122806</v>
      </c>
      <c r="BM85" s="120">
        <v>0</v>
      </c>
      <c r="BN85" s="123">
        <v>0</v>
      </c>
      <c r="BO85" s="120">
        <v>0</v>
      </c>
      <c r="BP85" s="123">
        <v>0</v>
      </c>
      <c r="BQ85" s="120">
        <v>56</v>
      </c>
      <c r="BR85" s="123">
        <v>98.24561403508773</v>
      </c>
      <c r="BS85" s="120">
        <v>57</v>
      </c>
      <c r="BT85" s="2"/>
      <c r="BU85" s="3"/>
      <c r="BV85" s="3"/>
      <c r="BW85" s="3"/>
      <c r="BX85" s="3"/>
    </row>
    <row r="86" spans="1:76" ht="15">
      <c r="A86" s="64" t="s">
        <v>267</v>
      </c>
      <c r="B86" s="65"/>
      <c r="C86" s="65" t="s">
        <v>64</v>
      </c>
      <c r="D86" s="66">
        <v>162.00928490704013</v>
      </c>
      <c r="E86" s="68"/>
      <c r="F86" s="100" t="s">
        <v>793</v>
      </c>
      <c r="G86" s="65"/>
      <c r="H86" s="69" t="s">
        <v>267</v>
      </c>
      <c r="I86" s="70"/>
      <c r="J86" s="70"/>
      <c r="K86" s="69" t="s">
        <v>1838</v>
      </c>
      <c r="L86" s="73">
        <v>1</v>
      </c>
      <c r="M86" s="74">
        <v>3067.91748046875</v>
      </c>
      <c r="N86" s="74">
        <v>8493.2646484375</v>
      </c>
      <c r="O86" s="75"/>
      <c r="P86" s="76"/>
      <c r="Q86" s="76"/>
      <c r="R86" s="86"/>
      <c r="S86" s="48">
        <v>0</v>
      </c>
      <c r="T86" s="48">
        <v>1</v>
      </c>
      <c r="U86" s="49">
        <v>0</v>
      </c>
      <c r="V86" s="49">
        <v>0.066667</v>
      </c>
      <c r="W86" s="49">
        <v>0</v>
      </c>
      <c r="X86" s="49">
        <v>0.569617</v>
      </c>
      <c r="Y86" s="49">
        <v>0</v>
      </c>
      <c r="Z86" s="49">
        <v>0</v>
      </c>
      <c r="AA86" s="71">
        <v>86</v>
      </c>
      <c r="AB86" s="71"/>
      <c r="AC86" s="72"/>
      <c r="AD86" s="78" t="s">
        <v>1338</v>
      </c>
      <c r="AE86" s="78">
        <v>18</v>
      </c>
      <c r="AF86" s="78">
        <v>4</v>
      </c>
      <c r="AG86" s="78">
        <v>80</v>
      </c>
      <c r="AH86" s="78">
        <v>53</v>
      </c>
      <c r="AI86" s="78"/>
      <c r="AJ86" s="78" t="s">
        <v>1416</v>
      </c>
      <c r="AK86" s="78" t="s">
        <v>1475</v>
      </c>
      <c r="AL86" s="78"/>
      <c r="AM86" s="78"/>
      <c r="AN86" s="80">
        <v>43166.630590277775</v>
      </c>
      <c r="AO86" s="83" t="s">
        <v>1613</v>
      </c>
      <c r="AP86" s="78" t="b">
        <v>1</v>
      </c>
      <c r="AQ86" s="78" t="b">
        <v>0</v>
      </c>
      <c r="AR86" s="78" t="b">
        <v>0</v>
      </c>
      <c r="AS86" s="78" t="s">
        <v>1617</v>
      </c>
      <c r="AT86" s="78">
        <v>0</v>
      </c>
      <c r="AU86" s="78"/>
      <c r="AV86" s="78" t="b">
        <v>0</v>
      </c>
      <c r="AW86" s="78" t="s">
        <v>1666</v>
      </c>
      <c r="AX86" s="83" t="s">
        <v>1750</v>
      </c>
      <c r="AY86" s="78" t="s">
        <v>66</v>
      </c>
      <c r="AZ86" s="78" t="str">
        <f>REPLACE(INDEX(GroupVertices[Group],MATCH(Vertices[[#This Row],[Vertex]],GroupVertices[Vertex],0)),1,1,"")</f>
        <v>3</v>
      </c>
      <c r="BA86" s="48" t="s">
        <v>504</v>
      </c>
      <c r="BB86" s="48" t="s">
        <v>504</v>
      </c>
      <c r="BC86" s="48" t="s">
        <v>608</v>
      </c>
      <c r="BD86" s="48" t="s">
        <v>608</v>
      </c>
      <c r="BE86" s="48" t="s">
        <v>660</v>
      </c>
      <c r="BF86" s="48" t="s">
        <v>660</v>
      </c>
      <c r="BG86" s="120" t="s">
        <v>2372</v>
      </c>
      <c r="BH86" s="120" t="s">
        <v>2372</v>
      </c>
      <c r="BI86" s="120" t="s">
        <v>2447</v>
      </c>
      <c r="BJ86" s="120" t="s">
        <v>2447</v>
      </c>
      <c r="BK86" s="120">
        <v>1</v>
      </c>
      <c r="BL86" s="123">
        <v>8.333333333333334</v>
      </c>
      <c r="BM86" s="120">
        <v>0</v>
      </c>
      <c r="BN86" s="123">
        <v>0</v>
      </c>
      <c r="BO86" s="120">
        <v>0</v>
      </c>
      <c r="BP86" s="123">
        <v>0</v>
      </c>
      <c r="BQ86" s="120">
        <v>11</v>
      </c>
      <c r="BR86" s="123">
        <v>91.66666666666667</v>
      </c>
      <c r="BS86" s="120">
        <v>12</v>
      </c>
      <c r="BT86" s="2"/>
      <c r="BU86" s="3"/>
      <c r="BV86" s="3"/>
      <c r="BW86" s="3"/>
      <c r="BX86" s="3"/>
    </row>
    <row r="87" spans="1:76" ht="15">
      <c r="A87" s="64" t="s">
        <v>296</v>
      </c>
      <c r="B87" s="65"/>
      <c r="C87" s="65" t="s">
        <v>64</v>
      </c>
      <c r="D87" s="66">
        <v>165.32399672036698</v>
      </c>
      <c r="E87" s="68"/>
      <c r="F87" s="100" t="s">
        <v>1662</v>
      </c>
      <c r="G87" s="65"/>
      <c r="H87" s="69" t="s">
        <v>296</v>
      </c>
      <c r="I87" s="70"/>
      <c r="J87" s="70"/>
      <c r="K87" s="69" t="s">
        <v>1839</v>
      </c>
      <c r="L87" s="73">
        <v>1</v>
      </c>
      <c r="M87" s="74">
        <v>2982.157958984375</v>
      </c>
      <c r="N87" s="74">
        <v>6623.80712890625</v>
      </c>
      <c r="O87" s="75"/>
      <c r="P87" s="76"/>
      <c r="Q87" s="76"/>
      <c r="R87" s="86"/>
      <c r="S87" s="48">
        <v>1</v>
      </c>
      <c r="T87" s="48">
        <v>0</v>
      </c>
      <c r="U87" s="49">
        <v>0</v>
      </c>
      <c r="V87" s="49">
        <v>0.066667</v>
      </c>
      <c r="W87" s="49">
        <v>0</v>
      </c>
      <c r="X87" s="49">
        <v>0.569617</v>
      </c>
      <c r="Y87" s="49">
        <v>0</v>
      </c>
      <c r="Z87" s="49">
        <v>0</v>
      </c>
      <c r="AA87" s="71">
        <v>87</v>
      </c>
      <c r="AB87" s="71"/>
      <c r="AC87" s="72"/>
      <c r="AD87" s="78" t="s">
        <v>1339</v>
      </c>
      <c r="AE87" s="78">
        <v>511</v>
      </c>
      <c r="AF87" s="78">
        <v>1075</v>
      </c>
      <c r="AG87" s="78">
        <v>1486</v>
      </c>
      <c r="AH87" s="78">
        <v>210</v>
      </c>
      <c r="AI87" s="78"/>
      <c r="AJ87" s="78" t="s">
        <v>1417</v>
      </c>
      <c r="AK87" s="78" t="s">
        <v>1476</v>
      </c>
      <c r="AL87" s="83" t="s">
        <v>1540</v>
      </c>
      <c r="AM87" s="78"/>
      <c r="AN87" s="80">
        <v>41991.78623842593</v>
      </c>
      <c r="AO87" s="83" t="s">
        <v>1614</v>
      </c>
      <c r="AP87" s="78" t="b">
        <v>1</v>
      </c>
      <c r="AQ87" s="78" t="b">
        <v>0</v>
      </c>
      <c r="AR87" s="78" t="b">
        <v>0</v>
      </c>
      <c r="AS87" s="78" t="s">
        <v>1200</v>
      </c>
      <c r="AT87" s="78">
        <v>60</v>
      </c>
      <c r="AU87" s="83" t="s">
        <v>1618</v>
      </c>
      <c r="AV87" s="78" t="b">
        <v>0</v>
      </c>
      <c r="AW87" s="78" t="s">
        <v>1666</v>
      </c>
      <c r="AX87" s="83" t="s">
        <v>1751</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297</v>
      </c>
      <c r="B88" s="65"/>
      <c r="C88" s="65" t="s">
        <v>64</v>
      </c>
      <c r="D88" s="66">
        <v>166.91790576225614</v>
      </c>
      <c r="E88" s="68"/>
      <c r="F88" s="100" t="s">
        <v>1663</v>
      </c>
      <c r="G88" s="65"/>
      <c r="H88" s="69" t="s">
        <v>297</v>
      </c>
      <c r="I88" s="70"/>
      <c r="J88" s="70"/>
      <c r="K88" s="69" t="s">
        <v>1840</v>
      </c>
      <c r="L88" s="73">
        <v>1</v>
      </c>
      <c r="M88" s="74">
        <v>4060.80859375</v>
      </c>
      <c r="N88" s="74">
        <v>4893.62841796875</v>
      </c>
      <c r="O88" s="75"/>
      <c r="P88" s="76"/>
      <c r="Q88" s="76"/>
      <c r="R88" s="86"/>
      <c r="S88" s="48">
        <v>1</v>
      </c>
      <c r="T88" s="48">
        <v>0</v>
      </c>
      <c r="U88" s="49">
        <v>0</v>
      </c>
      <c r="V88" s="49">
        <v>0.066667</v>
      </c>
      <c r="W88" s="49">
        <v>0</v>
      </c>
      <c r="X88" s="49">
        <v>0.569617</v>
      </c>
      <c r="Y88" s="49">
        <v>0</v>
      </c>
      <c r="Z88" s="49">
        <v>0</v>
      </c>
      <c r="AA88" s="71">
        <v>88</v>
      </c>
      <c r="AB88" s="71"/>
      <c r="AC88" s="72"/>
      <c r="AD88" s="78" t="s">
        <v>1340</v>
      </c>
      <c r="AE88" s="78">
        <v>268</v>
      </c>
      <c r="AF88" s="78">
        <v>1590</v>
      </c>
      <c r="AG88" s="78">
        <v>3805</v>
      </c>
      <c r="AH88" s="78">
        <v>347</v>
      </c>
      <c r="AI88" s="78"/>
      <c r="AJ88" s="78" t="s">
        <v>1418</v>
      </c>
      <c r="AK88" s="78" t="s">
        <v>1446</v>
      </c>
      <c r="AL88" s="83" t="s">
        <v>1541</v>
      </c>
      <c r="AM88" s="78"/>
      <c r="AN88" s="80">
        <v>40352.63443287037</v>
      </c>
      <c r="AO88" s="83" t="s">
        <v>1615</v>
      </c>
      <c r="AP88" s="78" t="b">
        <v>0</v>
      </c>
      <c r="AQ88" s="78" t="b">
        <v>0</v>
      </c>
      <c r="AR88" s="78" t="b">
        <v>1</v>
      </c>
      <c r="AS88" s="78" t="s">
        <v>1200</v>
      </c>
      <c r="AT88" s="78">
        <v>66</v>
      </c>
      <c r="AU88" s="83" t="s">
        <v>1624</v>
      </c>
      <c r="AV88" s="78" t="b">
        <v>0</v>
      </c>
      <c r="AW88" s="78" t="s">
        <v>1666</v>
      </c>
      <c r="AX88" s="83" t="s">
        <v>1752</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298</v>
      </c>
      <c r="B89" s="65"/>
      <c r="C89" s="65" t="s">
        <v>64</v>
      </c>
      <c r="D89" s="66">
        <v>179.43705542136638</v>
      </c>
      <c r="E89" s="68"/>
      <c r="F89" s="100" t="s">
        <v>1664</v>
      </c>
      <c r="G89" s="65"/>
      <c r="H89" s="69" t="s">
        <v>298</v>
      </c>
      <c r="I89" s="70"/>
      <c r="J89" s="70"/>
      <c r="K89" s="69" t="s">
        <v>1841</v>
      </c>
      <c r="L89" s="73">
        <v>1</v>
      </c>
      <c r="M89" s="74">
        <v>4592.93505859375</v>
      </c>
      <c r="N89" s="74">
        <v>6046.49072265625</v>
      </c>
      <c r="O89" s="75"/>
      <c r="P89" s="76"/>
      <c r="Q89" s="76"/>
      <c r="R89" s="86"/>
      <c r="S89" s="48">
        <v>1</v>
      </c>
      <c r="T89" s="48">
        <v>0</v>
      </c>
      <c r="U89" s="49">
        <v>0</v>
      </c>
      <c r="V89" s="49">
        <v>0.066667</v>
      </c>
      <c r="W89" s="49">
        <v>0</v>
      </c>
      <c r="X89" s="49">
        <v>0.569617</v>
      </c>
      <c r="Y89" s="49">
        <v>0</v>
      </c>
      <c r="Z89" s="49">
        <v>0</v>
      </c>
      <c r="AA89" s="71">
        <v>89</v>
      </c>
      <c r="AB89" s="71"/>
      <c r="AC89" s="72"/>
      <c r="AD89" s="78" t="s">
        <v>298</v>
      </c>
      <c r="AE89" s="78">
        <v>15</v>
      </c>
      <c r="AF89" s="78">
        <v>5635</v>
      </c>
      <c r="AG89" s="78">
        <v>86</v>
      </c>
      <c r="AH89" s="78">
        <v>0</v>
      </c>
      <c r="AI89" s="78">
        <v>28800</v>
      </c>
      <c r="AJ89" s="78"/>
      <c r="AK89" s="78"/>
      <c r="AL89" s="78"/>
      <c r="AM89" s="78" t="s">
        <v>1545</v>
      </c>
      <c r="AN89" s="80">
        <v>39158.553460648145</v>
      </c>
      <c r="AO89" s="78"/>
      <c r="AP89" s="78" t="b">
        <v>0</v>
      </c>
      <c r="AQ89" s="78" t="b">
        <v>0</v>
      </c>
      <c r="AR89" s="78" t="b">
        <v>0</v>
      </c>
      <c r="AS89" s="78" t="s">
        <v>1200</v>
      </c>
      <c r="AT89" s="78">
        <v>22</v>
      </c>
      <c r="AU89" s="83" t="s">
        <v>1627</v>
      </c>
      <c r="AV89" s="78" t="b">
        <v>0</v>
      </c>
      <c r="AW89" s="78" t="s">
        <v>1666</v>
      </c>
      <c r="AX89" s="83" t="s">
        <v>1753</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87" t="s">
        <v>299</v>
      </c>
      <c r="B90" s="88"/>
      <c r="C90" s="88" t="s">
        <v>64</v>
      </c>
      <c r="D90" s="89">
        <v>1000</v>
      </c>
      <c r="E90" s="90"/>
      <c r="F90" s="101" t="s">
        <v>1665</v>
      </c>
      <c r="G90" s="88"/>
      <c r="H90" s="91" t="s">
        <v>299</v>
      </c>
      <c r="I90" s="92"/>
      <c r="J90" s="92"/>
      <c r="K90" s="91" t="s">
        <v>1842</v>
      </c>
      <c r="L90" s="93">
        <v>1</v>
      </c>
      <c r="M90" s="94">
        <v>3599.732666015625</v>
      </c>
      <c r="N90" s="94">
        <v>9441.5263671875</v>
      </c>
      <c r="O90" s="95"/>
      <c r="P90" s="96"/>
      <c r="Q90" s="96"/>
      <c r="R90" s="97"/>
      <c r="S90" s="48">
        <v>1</v>
      </c>
      <c r="T90" s="48">
        <v>0</v>
      </c>
      <c r="U90" s="49">
        <v>0</v>
      </c>
      <c r="V90" s="49">
        <v>0.066667</v>
      </c>
      <c r="W90" s="49">
        <v>0</v>
      </c>
      <c r="X90" s="49">
        <v>0.569617</v>
      </c>
      <c r="Y90" s="49">
        <v>0</v>
      </c>
      <c r="Z90" s="49">
        <v>0</v>
      </c>
      <c r="AA90" s="98">
        <v>90</v>
      </c>
      <c r="AB90" s="98"/>
      <c r="AC90" s="99"/>
      <c r="AD90" s="78" t="s">
        <v>1341</v>
      </c>
      <c r="AE90" s="78">
        <v>83</v>
      </c>
      <c r="AF90" s="78">
        <v>270763</v>
      </c>
      <c r="AG90" s="78">
        <v>26973</v>
      </c>
      <c r="AH90" s="78">
        <v>5629</v>
      </c>
      <c r="AI90" s="78"/>
      <c r="AJ90" s="78" t="s">
        <v>1419</v>
      </c>
      <c r="AK90" s="78" t="s">
        <v>1477</v>
      </c>
      <c r="AL90" s="83" t="s">
        <v>1542</v>
      </c>
      <c r="AM90" s="78"/>
      <c r="AN90" s="80">
        <v>39288.75864583333</v>
      </c>
      <c r="AO90" s="83" t="s">
        <v>1616</v>
      </c>
      <c r="AP90" s="78" t="b">
        <v>0</v>
      </c>
      <c r="AQ90" s="78" t="b">
        <v>0</v>
      </c>
      <c r="AR90" s="78" t="b">
        <v>1</v>
      </c>
      <c r="AS90" s="78" t="s">
        <v>1200</v>
      </c>
      <c r="AT90" s="78">
        <v>3794</v>
      </c>
      <c r="AU90" s="83" t="s">
        <v>1618</v>
      </c>
      <c r="AV90" s="78" t="b">
        <v>1</v>
      </c>
      <c r="AW90" s="78" t="s">
        <v>1666</v>
      </c>
      <c r="AX90" s="83" t="s">
        <v>1754</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hyperlinks>
    <hyperlink ref="AL5" r:id="rId1" display="http://t.co/ytsXZsGkOJ"/>
    <hyperlink ref="AL7" r:id="rId2" display="https://t.co/ZnIku1yAZq"/>
    <hyperlink ref="AL8" r:id="rId3" display="https://t.co/wbANKmyaJy"/>
    <hyperlink ref="AL9" r:id="rId4" display="https://t.co/YPHrN5O9i0"/>
    <hyperlink ref="AL10" r:id="rId5" display="http://t.co/jQEeGRI1kQ"/>
    <hyperlink ref="AL11" r:id="rId6" display="http://www.efmdglobal.org/"/>
    <hyperlink ref="AL12" r:id="rId7" display="http://www.experientialcommunications.com/"/>
    <hyperlink ref="AL13" r:id="rId8" display="http://www.learnpatch.com/"/>
    <hyperlink ref="AL14" r:id="rId9" display="https://t.co/ssPv447zuF"/>
    <hyperlink ref="AL15" r:id="rId10" display="http://t.co/CAYxxBHWQ3"/>
    <hyperlink ref="AL16" r:id="rId11" display="http://t.co/pkxdGqhEpr"/>
    <hyperlink ref="AL17" r:id="rId12" display="http://t.co/huJGg7itKx"/>
    <hyperlink ref="AL18" r:id="rId13" display="http://www.essec.edu/"/>
    <hyperlink ref="AL20" r:id="rId14" display="http://www.capilanou.ca/"/>
    <hyperlink ref="AL22" r:id="rId15" display="http://capilanou.ca/execed"/>
    <hyperlink ref="AL23" r:id="rId16" display="http://capilanou.ca/continuingstudies"/>
    <hyperlink ref="AL24" r:id="rId17" display="http://www.ieseg.fr/"/>
    <hyperlink ref="AL25" r:id="rId18" display="https://t.co/nPwOvmS9vT"/>
    <hyperlink ref="AL26" r:id="rId19" display="https://www.linkedin.com/in/mickael-le-priol/"/>
    <hyperlink ref="AL27" r:id="rId20" display="https://t.co/b5aj6e004o"/>
    <hyperlink ref="AL28" r:id="rId21" display="https://t.co/Likbg19qYE"/>
    <hyperlink ref="AL29" r:id="rId22" display="http://www.telus.com/"/>
    <hyperlink ref="AL32" r:id="rId23" display="https://t.co/cvyvKYpoAa"/>
    <hyperlink ref="AL33" r:id="rId24" display="https://www.linkedin.com/in/segolene-le-mestre-21359617/?ppe=1"/>
    <hyperlink ref="AL34" r:id="rId25" display="https://t.co/IIfRCMLwNm"/>
    <hyperlink ref="AL35" r:id="rId26" display="http://t.co/SKvUfSGEsE"/>
    <hyperlink ref="AL36" r:id="rId27" display="https://t.co/AsFBpjuCit"/>
    <hyperlink ref="AL37" r:id="rId28" display="https://t.co/Pqw81P0z6y"/>
    <hyperlink ref="AL38" r:id="rId29" display="http://t.co/B7kEUSaUzF"/>
    <hyperlink ref="AL39" r:id="rId30" display="https://t.co/8LjYgE0IcN"/>
    <hyperlink ref="AL40" r:id="rId31" display="https://t.co/uAgQ8Iiftk"/>
    <hyperlink ref="AL42" r:id="rId32" display="https://t.co/8mGP1Ut3ok"/>
    <hyperlink ref="AL43" r:id="rId33" display="http://t.co/4WA3O6m0pb"/>
    <hyperlink ref="AL44" r:id="rId34" display="https://t.co/LrYCx8wZBf"/>
    <hyperlink ref="AL45" r:id="rId35" display="http://www.orange-business.com/"/>
    <hyperlink ref="AL46" r:id="rId36" display="https://t.co/hzcNUj1FMM"/>
    <hyperlink ref="AL47" r:id="rId37" display="https://t.co/PxjgyzdeCH"/>
    <hyperlink ref="AL48" r:id="rId38" display="https://t.co/RWyXxZssso"/>
    <hyperlink ref="AL50" r:id="rId39" display="https://t.co/lBHb3KYYzB"/>
    <hyperlink ref="AL51" r:id="rId40" display="http://endayoung.com/"/>
    <hyperlink ref="AL53" r:id="rId41" display="http://t.co/3Mp1iB8X1G"/>
    <hyperlink ref="AL54" r:id="rId42" display="http://t.co/L77orYg0pt"/>
    <hyperlink ref="AL55" r:id="rId43" display="http://imiuoft.ca/"/>
    <hyperlink ref="AL57" r:id="rId44" display="https://t.co/5daCd3KPZY"/>
    <hyperlink ref="AL58" r:id="rId45" display="https://t.co/NtjXPFcDwr"/>
    <hyperlink ref="AL60" r:id="rId46" display="https://t.co/SwuzkEpcM7"/>
    <hyperlink ref="AL61" r:id="rId47" display="http://t.co/I4pPo2aEdf"/>
    <hyperlink ref="AL62" r:id="rId48" display="http://forbes.com/"/>
    <hyperlink ref="AL64" r:id="rId49" display="http://t.co/J3bO9BCTTI"/>
    <hyperlink ref="AL67" r:id="rId50" display="http://t.co/dxQ7O1jm1d"/>
    <hyperlink ref="AL72" r:id="rId51" display="https://t.co/OVP6wZQV08"/>
    <hyperlink ref="AL73" r:id="rId52" display="https://t.co/t4UzRRtBuE"/>
    <hyperlink ref="AL74" r:id="rId53" display="http://pearson.com/"/>
    <hyperlink ref="AL75" r:id="rId54" display="http://executive-education.essec.edu/"/>
    <hyperlink ref="AL76" r:id="rId55" display="https://t.co/6XqyfAwUqm"/>
    <hyperlink ref="AL77" r:id="rId56" display="http://www.essec.edu/globalmba"/>
    <hyperlink ref="AL78" r:id="rId57" display="http://t.co/LmCFj7LrJK"/>
    <hyperlink ref="AL79" r:id="rId58" display="http://msb.georgetown.edu/"/>
    <hyperlink ref="AL80" r:id="rId59" display="http://www.nd.edu/"/>
    <hyperlink ref="AL81" r:id="rId60" display="http://www.yamatho-consulting.com/"/>
    <hyperlink ref="AL83" r:id="rId61" display="https://t.co/Rg5Zapvjxh"/>
    <hyperlink ref="AL84" r:id="rId62" display="http://www.planformation.com/"/>
    <hyperlink ref="AL85" r:id="rId63" display="http://www.ieseg.fr/"/>
    <hyperlink ref="AL87" r:id="rId64" display="http://www.darden.virginia.edu/ExEd"/>
    <hyperlink ref="AL88" r:id="rId65" display="http://www.kellogg.northwestern.edu/execed/"/>
    <hyperlink ref="AL90" r:id="rId66" display="https://t.co/ip2RfXAXRr"/>
    <hyperlink ref="AO7" r:id="rId67" display="https://pbs.twimg.com/profile_banners/2177245960/1463788002"/>
    <hyperlink ref="AO8" r:id="rId68" display="https://pbs.twimg.com/profile_banners/256735205/1544031078"/>
    <hyperlink ref="AO9" r:id="rId69" display="https://pbs.twimg.com/profile_banners/748186230282551296/1467217116"/>
    <hyperlink ref="AO10" r:id="rId70" display="https://pbs.twimg.com/profile_banners/87255421/1549041806"/>
    <hyperlink ref="AO11" r:id="rId71" display="https://pbs.twimg.com/profile_banners/124232071/1544219201"/>
    <hyperlink ref="AO12" r:id="rId72" display="https://pbs.twimg.com/profile_banners/44920083/1484692377"/>
    <hyperlink ref="AO14" r:id="rId73" display="https://pbs.twimg.com/profile_banners/18343116/1545340007"/>
    <hyperlink ref="AO15" r:id="rId74" display="https://pbs.twimg.com/profile_banners/177882220/1397729229"/>
    <hyperlink ref="AO16" r:id="rId75" display="https://pbs.twimg.com/profile_banners/2249294731/1387227327"/>
    <hyperlink ref="AO17" r:id="rId76" display="https://pbs.twimg.com/profile_banners/87714254/1403163722"/>
    <hyperlink ref="AO18" r:id="rId77" display="https://pbs.twimg.com/profile_banners/164257019/1515508455"/>
    <hyperlink ref="AO19" r:id="rId78" display="https://pbs.twimg.com/profile_banners/65487403/1471583315"/>
    <hyperlink ref="AO20" r:id="rId79" display="https://pbs.twimg.com/profile_banners/33659170/1535732150"/>
    <hyperlink ref="AO21" r:id="rId80" display="https://pbs.twimg.com/profile_banners/1024397417423106048/1533071609"/>
    <hyperlink ref="AO22" r:id="rId81" display="https://pbs.twimg.com/profile_banners/39793010/1480022004"/>
    <hyperlink ref="AO23" r:id="rId82" display="https://pbs.twimg.com/profile_banners/2484488527/1505254145"/>
    <hyperlink ref="AO24" r:id="rId83" display="https://pbs.twimg.com/profile_banners/809409029659389954/1502094834"/>
    <hyperlink ref="AO25" r:id="rId84" display="https://pbs.twimg.com/profile_banners/755314422877417472/1513682109"/>
    <hyperlink ref="AO26" r:id="rId85" display="https://pbs.twimg.com/profile_banners/2340548316/1497278174"/>
    <hyperlink ref="AO29" r:id="rId86" display="https://pbs.twimg.com/profile_banners/6975832/1546879868"/>
    <hyperlink ref="AO30" r:id="rId87" display="https://pbs.twimg.com/profile_banners/345328162/1460190851"/>
    <hyperlink ref="AO32" r:id="rId88" display="https://pbs.twimg.com/profile_banners/3271611024/1436777033"/>
    <hyperlink ref="AO33" r:id="rId89" display="https://pbs.twimg.com/profile_banners/4328006607/1511891305"/>
    <hyperlink ref="AO34" r:id="rId90" display="https://pbs.twimg.com/profile_banners/233393474/1480608845"/>
    <hyperlink ref="AO36" r:id="rId91" display="https://pbs.twimg.com/profile_banners/5943/1398264631"/>
    <hyperlink ref="AO37" r:id="rId92" display="https://pbs.twimg.com/profile_banners/86080280/1425661078"/>
    <hyperlink ref="AO38" r:id="rId93" display="https://pbs.twimg.com/profile_banners/14303536/1548171603"/>
    <hyperlink ref="AO39" r:id="rId94" display="https://pbs.twimg.com/profile_banners/1011473425/1458227593"/>
    <hyperlink ref="AO40" r:id="rId95" display="https://pbs.twimg.com/profile_banners/33639255/1537736929"/>
    <hyperlink ref="AO42" r:id="rId96" display="https://pbs.twimg.com/profile_banners/17496339/1450420726"/>
    <hyperlink ref="AO43" r:id="rId97" display="https://pbs.twimg.com/profile_banners/33964198/1449160096"/>
    <hyperlink ref="AO44" r:id="rId98" display="https://pbs.twimg.com/profile_banners/2612248429/1405010958"/>
    <hyperlink ref="AO45" r:id="rId99" display="https://pbs.twimg.com/profile_banners/2244552900/1522094540"/>
    <hyperlink ref="AO46" r:id="rId100" display="https://pbs.twimg.com/profile_banners/299305676/1476170246"/>
    <hyperlink ref="AO47" r:id="rId101" display="https://pbs.twimg.com/profile_banners/374470274/1548168841"/>
    <hyperlink ref="AO48" r:id="rId102" display="https://pbs.twimg.com/profile_banners/53074437/1548076213"/>
    <hyperlink ref="AO50" r:id="rId103" display="https://pbs.twimg.com/profile_banners/1091726606/1510737427"/>
    <hyperlink ref="AO51" r:id="rId104" display="https://pbs.twimg.com/profile_banners/18641214/1504512647"/>
    <hyperlink ref="AO52" r:id="rId105" display="https://pbs.twimg.com/profile_banners/242388385/1540378431"/>
    <hyperlink ref="AO53" r:id="rId106" display="https://pbs.twimg.com/profile_banners/173882135/1506445162"/>
    <hyperlink ref="AO54" r:id="rId107" display="https://pbs.twimg.com/profile_banners/2903710497/1544180655"/>
    <hyperlink ref="AO55" r:id="rId108" display="https://pbs.twimg.com/profile_banners/2178770604/1516658275"/>
    <hyperlink ref="AO56" r:id="rId109" display="https://pbs.twimg.com/profile_banners/27870027/1533950557"/>
    <hyperlink ref="AO57" r:id="rId110" display="https://pbs.twimg.com/profile_banners/955547308480921601/1518118058"/>
    <hyperlink ref="AO58" r:id="rId111" display="https://pbs.twimg.com/profile_banners/418854900/1501518873"/>
    <hyperlink ref="AO59" r:id="rId112" display="https://pbs.twimg.com/profile_banners/21312771/1399998265"/>
    <hyperlink ref="AO60" r:id="rId113" display="https://pbs.twimg.com/profile_banners/744979880580882432/1550161157"/>
    <hyperlink ref="AO61" r:id="rId114" display="https://pbs.twimg.com/profile_banners/2225997796/1539619545"/>
    <hyperlink ref="AO62" r:id="rId115" display="https://pbs.twimg.com/profile_banners/91478624/1531316097"/>
    <hyperlink ref="AO64" r:id="rId116" display="https://pbs.twimg.com/profile_banners/18781059/1507749317"/>
    <hyperlink ref="AO65" r:id="rId117" display="https://pbs.twimg.com/profile_banners/1083003471601659904/1547313729"/>
    <hyperlink ref="AO66" r:id="rId118" display="https://pbs.twimg.com/profile_banners/2445692203/1421251689"/>
    <hyperlink ref="AO67" r:id="rId119" display="https://pbs.twimg.com/profile_banners/316691360/1399581705"/>
    <hyperlink ref="AO68" r:id="rId120" display="https://pbs.twimg.com/profile_banners/2994261783/1422091520"/>
    <hyperlink ref="AO71" r:id="rId121" display="https://pbs.twimg.com/profile_banners/983342870554972160/1527586281"/>
    <hyperlink ref="AO72" r:id="rId122" display="https://pbs.twimg.com/profile_banners/246264429/1545316359"/>
    <hyperlink ref="AO73" r:id="rId123" display="https://pbs.twimg.com/profile_banners/1119829969/1458232076"/>
    <hyperlink ref="AO75" r:id="rId124" display="https://pbs.twimg.com/profile_banners/2497268064/1436341611"/>
    <hyperlink ref="AO76" r:id="rId125" display="https://pbs.twimg.com/profile_banners/515354068/1520532910"/>
    <hyperlink ref="AO77" r:id="rId126" display="https://pbs.twimg.com/profile_banners/211297592/1543858186"/>
    <hyperlink ref="AO78" r:id="rId127" display="https://pbs.twimg.com/profile_banners/2968547656/1464802569"/>
    <hyperlink ref="AO79" r:id="rId128" display="https://pbs.twimg.com/profile_banners/36672696/1515005820"/>
    <hyperlink ref="AO80" r:id="rId129" display="https://pbs.twimg.com/profile_banners/6507762/1521470970"/>
    <hyperlink ref="AO81" r:id="rId130" display="https://pbs.twimg.com/profile_banners/758025547016462336/1476298898"/>
    <hyperlink ref="AO83" r:id="rId131" display="https://pbs.twimg.com/profile_banners/35074809/1476199966"/>
    <hyperlink ref="AO84" r:id="rId132" display="https://pbs.twimg.com/profile_banners/845241063459737600/1542273857"/>
    <hyperlink ref="AO85" r:id="rId133" display="https://pbs.twimg.com/profile_banners/87041797/1520586650"/>
    <hyperlink ref="AO86" r:id="rId134" display="https://pbs.twimg.com/profile_banners/971402102852419584/1520437107"/>
    <hyperlink ref="AO87" r:id="rId135" display="https://pbs.twimg.com/profile_banners/2930471458/1420557193"/>
    <hyperlink ref="AO88" r:id="rId136" display="https://pbs.twimg.com/profile_banners/158764155/1447257636"/>
    <hyperlink ref="AO90" r:id="rId137" display="https://pbs.twimg.com/profile_banners/7717612/1496262879"/>
    <hyperlink ref="AU3" r:id="rId138" display="http://abs.twimg.com/images/themes/theme1/bg.png"/>
    <hyperlink ref="AU4" r:id="rId139" display="http://abs.twimg.com/images/themes/theme1/bg.png"/>
    <hyperlink ref="AU5" r:id="rId140" display="http://abs.twimg.com/images/themes/theme1/bg.png"/>
    <hyperlink ref="AU6" r:id="rId141" display="http://abs.twimg.com/images/themes/theme1/bg.png"/>
    <hyperlink ref="AU7" r:id="rId142" display="http://abs.twimg.com/images/themes/theme1/bg.png"/>
    <hyperlink ref="AU8" r:id="rId143" display="http://abs.twimg.com/images/themes/theme1/bg.png"/>
    <hyperlink ref="AU10" r:id="rId144" display="http://abs.twimg.com/images/themes/theme7/bg.gif"/>
    <hyperlink ref="AU11" r:id="rId145" display="http://abs.twimg.com/images/themes/theme17/bg.gif"/>
    <hyperlink ref="AU12" r:id="rId146" display="http://abs.twimg.com/images/themes/theme1/bg.png"/>
    <hyperlink ref="AU13" r:id="rId147" display="http://abs.twimg.com/images/themes/theme1/bg.png"/>
    <hyperlink ref="AU14" r:id="rId148" display="http://abs.twimg.com/images/themes/theme1/bg.png"/>
    <hyperlink ref="AU15" r:id="rId149" display="http://abs.twimg.com/images/themes/theme1/bg.png"/>
    <hyperlink ref="AU16" r:id="rId150" display="http://abs.twimg.com/images/themes/theme1/bg.png"/>
    <hyperlink ref="AU17" r:id="rId151" display="http://abs.twimg.com/images/themes/theme1/bg.png"/>
    <hyperlink ref="AU18" r:id="rId152" display="http://abs.twimg.com/images/themes/theme1/bg.png"/>
    <hyperlink ref="AU19" r:id="rId153" display="http://abs.twimg.com/images/themes/theme1/bg.png"/>
    <hyperlink ref="AU20" r:id="rId154" display="http://abs.twimg.com/images/themes/theme15/bg.png"/>
    <hyperlink ref="AU22" r:id="rId155" display="http://abs.twimg.com/images/themes/theme1/bg.png"/>
    <hyperlink ref="AU23" r:id="rId156" display="http://abs.twimg.com/images/themes/theme1/bg.png"/>
    <hyperlink ref="AU24" r:id="rId157" display="http://abs.twimg.com/images/themes/theme1/bg.png"/>
    <hyperlink ref="AU26" r:id="rId158" display="http://abs.twimg.com/images/themes/theme4/bg.gif"/>
    <hyperlink ref="AU27" r:id="rId159" display="http://abs.twimg.com/images/themes/theme1/bg.png"/>
    <hyperlink ref="AU28" r:id="rId160" display="http://abs.twimg.com/images/themes/theme1/bg.png"/>
    <hyperlink ref="AU29" r:id="rId161" display="http://abs.twimg.com/images/themes/theme1/bg.png"/>
    <hyperlink ref="AU30" r:id="rId162" display="http://abs.twimg.com/images/themes/theme1/bg.png"/>
    <hyperlink ref="AU32" r:id="rId163" display="http://abs.twimg.com/images/themes/theme1/bg.png"/>
    <hyperlink ref="AU33" r:id="rId164" display="http://abs.twimg.com/images/themes/theme1/bg.png"/>
    <hyperlink ref="AU34" r:id="rId165" display="http://abs.twimg.com/images/themes/theme15/bg.png"/>
    <hyperlink ref="AU35" r:id="rId166" display="http://abs.twimg.com/images/themes/theme5/bg.gif"/>
    <hyperlink ref="AU36" r:id="rId167" display="http://abs.twimg.com/images/themes/theme1/bg.png"/>
    <hyperlink ref="AU37" r:id="rId168" display="http://abs.twimg.com/images/themes/theme1/bg.png"/>
    <hyperlink ref="AU38" r:id="rId169" display="http://abs.twimg.com/images/themes/theme1/bg.png"/>
    <hyperlink ref="AU39" r:id="rId170" display="http://abs.twimg.com/images/themes/theme15/bg.png"/>
    <hyperlink ref="AU40" r:id="rId171" display="http://abs.twimg.com/images/themes/theme1/bg.png"/>
    <hyperlink ref="AU41" r:id="rId172" display="http://abs.twimg.com/images/themes/theme1/bg.png"/>
    <hyperlink ref="AU42" r:id="rId173" display="http://abs.twimg.com/images/themes/theme14/bg.gif"/>
    <hyperlink ref="AU43" r:id="rId174" display="http://abs.twimg.com/images/themes/theme1/bg.png"/>
    <hyperlink ref="AU44" r:id="rId175" display="http://abs.twimg.com/images/themes/theme1/bg.png"/>
    <hyperlink ref="AU45" r:id="rId176" display="http://abs.twimg.com/images/themes/theme1/bg.png"/>
    <hyperlink ref="AU46" r:id="rId177" display="http://abs.twimg.com/images/themes/theme1/bg.png"/>
    <hyperlink ref="AU47" r:id="rId178" display="http://abs.twimg.com/images/themes/theme1/bg.png"/>
    <hyperlink ref="AU48" r:id="rId179" display="http://abs.twimg.com/images/themes/theme1/bg.png"/>
    <hyperlink ref="AU49" r:id="rId180" display="http://abs.twimg.com/images/themes/theme1/bg.png"/>
    <hyperlink ref="AU50" r:id="rId181" display="http://abs.twimg.com/images/themes/theme1/bg.png"/>
    <hyperlink ref="AU51" r:id="rId182" display="http://abs.twimg.com/images/themes/theme15/bg.png"/>
    <hyperlink ref="AU52" r:id="rId183" display="http://abs.twimg.com/images/themes/theme1/bg.png"/>
    <hyperlink ref="AU53" r:id="rId184" display="http://abs.twimg.com/images/themes/theme1/bg.png"/>
    <hyperlink ref="AU54" r:id="rId185" display="http://abs.twimg.com/images/themes/theme1/bg.png"/>
    <hyperlink ref="AU55" r:id="rId186" display="http://abs.twimg.com/images/themes/theme14/bg.gif"/>
    <hyperlink ref="AU56" r:id="rId187" display="http://abs.twimg.com/images/themes/theme10/bg.gif"/>
    <hyperlink ref="AU57" r:id="rId188" display="http://abs.twimg.com/images/themes/theme1/bg.png"/>
    <hyperlink ref="AU58" r:id="rId189" display="http://abs.twimg.com/images/themes/theme9/bg.gif"/>
    <hyperlink ref="AU59" r:id="rId190" display="http://abs.twimg.com/images/themes/theme1/bg.png"/>
    <hyperlink ref="AU60" r:id="rId191" display="http://abs.twimg.com/images/themes/theme1/bg.png"/>
    <hyperlink ref="AU61" r:id="rId192" display="http://abs.twimg.com/images/themes/theme1/bg.png"/>
    <hyperlink ref="AU62" r:id="rId193" display="http://abs.twimg.com/images/themes/theme1/bg.png"/>
    <hyperlink ref="AU63" r:id="rId194" display="http://abs.twimg.com/images/themes/theme1/bg.png"/>
    <hyperlink ref="AU64" r:id="rId195" display="http://abs.twimg.com/images/themes/theme1/bg.png"/>
    <hyperlink ref="AU66" r:id="rId196" display="http://abs.twimg.com/images/themes/theme1/bg.png"/>
    <hyperlink ref="AU67" r:id="rId197" display="http://abs.twimg.com/images/themes/theme9/bg.gif"/>
    <hyperlink ref="AU68" r:id="rId198" display="http://abs.twimg.com/images/themes/theme1/bg.png"/>
    <hyperlink ref="AU70" r:id="rId199" display="http://abs.twimg.com/images/themes/theme1/bg.png"/>
    <hyperlink ref="AU71" r:id="rId200" display="http://abs.twimg.com/images/themes/theme1/bg.png"/>
    <hyperlink ref="AU72" r:id="rId201" display="http://abs.twimg.com/images/themes/theme1/bg.png"/>
    <hyperlink ref="AU73" r:id="rId202" display="http://abs.twimg.com/images/themes/theme1/bg.png"/>
    <hyperlink ref="AU74" r:id="rId203" display="http://abs.twimg.com/images/themes/theme1/bg.png"/>
    <hyperlink ref="AU75" r:id="rId204" display="http://abs.twimg.com/images/themes/theme1/bg.png"/>
    <hyperlink ref="AU76" r:id="rId205" display="http://abs.twimg.com/images/themes/theme1/bg.png"/>
    <hyperlink ref="AU77" r:id="rId206" display="http://abs.twimg.com/images/themes/theme1/bg.png"/>
    <hyperlink ref="AU78" r:id="rId207" display="http://abs.twimg.com/images/themes/theme1/bg.png"/>
    <hyperlink ref="AU79" r:id="rId208" display="http://abs.twimg.com/images/themes/theme1/bg.png"/>
    <hyperlink ref="AU80" r:id="rId209" display="http://abs.twimg.com/images/themes/theme1/bg.png"/>
    <hyperlink ref="AU81" r:id="rId210" display="http://abs.twimg.com/images/themes/theme1/bg.png"/>
    <hyperlink ref="AU82" r:id="rId211" display="http://abs.twimg.com/images/themes/theme1/bg.png"/>
    <hyperlink ref="AU83" r:id="rId212" display="http://abs.twimg.com/images/themes/theme1/bg.png"/>
    <hyperlink ref="AU84" r:id="rId213" display="http://abs.twimg.com/images/themes/theme1/bg.png"/>
    <hyperlink ref="AU85" r:id="rId214" display="http://abs.twimg.com/images/themes/theme4/bg.gif"/>
    <hyperlink ref="AU87" r:id="rId215" display="http://abs.twimg.com/images/themes/theme1/bg.png"/>
    <hyperlink ref="AU88" r:id="rId216" display="http://abs.twimg.com/images/themes/theme14/bg.gif"/>
    <hyperlink ref="AU89" r:id="rId217" display="http://a0.twimg.com/profile_background_images/13722613/___-52.jpg"/>
    <hyperlink ref="AU90" r:id="rId218" display="http://abs.twimg.com/images/themes/theme1/bg.png"/>
    <hyperlink ref="F3" r:id="rId219" display="http://pbs.twimg.com/profile_images/1048963816984272897/mSd6Ecta_normal.jpg"/>
    <hyperlink ref="F4" r:id="rId220" display="http://pbs.twimg.com/profile_images/609150481479241728/zgyO2BIB_normal.jpg"/>
    <hyperlink ref="F5" r:id="rId221" display="http://pbs.twimg.com/profile_images/2935981190/782b0c25c5a978bb43af6f459e81e30a_normal.jpeg"/>
    <hyperlink ref="F6" r:id="rId222" display="http://abs.twimg.com/sticky/default_profile_images/default_profile_normal.png"/>
    <hyperlink ref="F7" r:id="rId223" display="http://pbs.twimg.com/profile_images/733805589248151552/r-mZCKFJ_normal.jpg"/>
    <hyperlink ref="F8" r:id="rId224" display="http://pbs.twimg.com/profile_images/888491906316947456/RGtCyvLI_normal.jpg"/>
    <hyperlink ref="F9" r:id="rId225" display="http://pbs.twimg.com/profile_images/748188820533698560/0MsOtNL3_normal.jpg"/>
    <hyperlink ref="F10" r:id="rId226" display="http://pbs.twimg.com/profile_images/458693036231237632/9H9g7TO8_normal.jpeg"/>
    <hyperlink ref="F11" r:id="rId227" display="http://pbs.twimg.com/profile_images/1071153407644364800/c9SmllZn_normal.jpg"/>
    <hyperlink ref="F12" r:id="rId228" display="http://pbs.twimg.com/profile_images/588500113007333379/rdvSwfWO_normal.jpg"/>
    <hyperlink ref="F13" r:id="rId229" display="http://pbs.twimg.com/profile_images/2160199293/Logo_Small_normal.jpg"/>
    <hyperlink ref="F14" r:id="rId230" display="http://pbs.twimg.com/profile_images/1088464081760116736/c6vO3PGy_normal.jpg"/>
    <hyperlink ref="F15" r:id="rId231" display="http://pbs.twimg.com/profile_images/456736728544317440/xO4qBpuS_normal.jpeg"/>
    <hyperlink ref="F16" r:id="rId232" display="http://pbs.twimg.com/profile_images/608703287471120385/k7MVslch_normal.jpg"/>
    <hyperlink ref="F17" r:id="rId233" display="http://pbs.twimg.com/profile_images/696974100040970240/FNZzko2F_normal.jpg"/>
    <hyperlink ref="F18" r:id="rId234" display="http://pbs.twimg.com/profile_images/674858662335238144/eT3Me8_Y_normal.jpg"/>
    <hyperlink ref="F19" r:id="rId235" display="http://pbs.twimg.com/profile_images/706201384136237057/kWlcEXyk_normal.jpg"/>
    <hyperlink ref="F20" r:id="rId236" display="http://pbs.twimg.com/profile_images/889984044108206080/kAb-RIgr_normal.jpg"/>
    <hyperlink ref="F21" r:id="rId237" display="http://pbs.twimg.com/profile_images/1024403733713756160/zfyW9SAJ_normal.jpg"/>
    <hyperlink ref="F22" r:id="rId238" display="http://pbs.twimg.com/profile_images/887422715962966016/OjDg348c_normal.jpg"/>
    <hyperlink ref="F23" r:id="rId239" display="http://pbs.twimg.com/profile_images/889946218125643776/yLJlGHMG_normal.jpg"/>
    <hyperlink ref="F24" r:id="rId240" display="http://pbs.twimg.com/profile_images/1047778426508206080/H4xRs8Z1_normal.jpg"/>
    <hyperlink ref="F25" r:id="rId241" display="http://pbs.twimg.com/profile_images/876779511718785027/nQMvMCQz_normal.jpg"/>
    <hyperlink ref="F26" r:id="rId242" display="http://pbs.twimg.com/profile_images/676775321325191171/CmGKYzkP_normal.jpg"/>
    <hyperlink ref="F27" r:id="rId243" display="http://pbs.twimg.com/profile_images/1093469252726738945/DHf_yrPH_normal.jpg"/>
    <hyperlink ref="F28" r:id="rId244" display="http://pbs.twimg.com/profile_images/555513944383553536/p7lZEXh1_normal.jpeg"/>
    <hyperlink ref="F29" r:id="rId245" display="http://pbs.twimg.com/profile_images/1062009163855802369/HK-j-rbb_normal.jpg"/>
    <hyperlink ref="F30" r:id="rId246" display="http://pbs.twimg.com/profile_images/718718334468894720/hCl7Apn-_normal.jpg"/>
    <hyperlink ref="F31" r:id="rId247" display="http://pbs.twimg.com/profile_images/720701486418784257/ScrgFKdc_normal.jpg"/>
    <hyperlink ref="F32" r:id="rId248" display="http://pbs.twimg.com/profile_images/698438604490670080/u1HGGFZx_normal.jpg"/>
    <hyperlink ref="F33" r:id="rId249" display="http://pbs.twimg.com/profile_images/1059055500745162752/7Q56zuxa_normal.jpg"/>
    <hyperlink ref="F34" r:id="rId250" display="http://pbs.twimg.com/profile_images/1205952780/Bruce2007-125Pixel_normal.jpg"/>
    <hyperlink ref="F35" r:id="rId251" display="http://pbs.twimg.com/profile_images/500819329/head_normal.jpg"/>
    <hyperlink ref="F36" r:id="rId252" display="http://pbs.twimg.com/profile_images/840250034872434688/zgRKbBtf_normal.jpg"/>
    <hyperlink ref="F37" r:id="rId253" display="http://pbs.twimg.com/profile_images/1688746030/LT2012nodate180x180_normal.jpg"/>
    <hyperlink ref="F38" r:id="rId254" display="http://pbs.twimg.com/profile_images/1092821430356639744/UxJHG1Oq_normal.jpg"/>
    <hyperlink ref="F39" r:id="rId255" display="http://pbs.twimg.com/profile_images/714888966789537795/ohH-U9hl_normal.jpg"/>
    <hyperlink ref="F40" r:id="rId256" display="http://pbs.twimg.com/profile_images/878641233245163520/Qj-gLi0v_normal.jpg"/>
    <hyperlink ref="F41" r:id="rId257" display="http://abs.twimg.com/sticky/default_profile_images/default_profile_6_normal.png"/>
    <hyperlink ref="F42" r:id="rId258" display="http://pbs.twimg.com/profile_images/677737251158274048/4FuLIToI_normal.jpg"/>
    <hyperlink ref="F43" r:id="rId259" display="http://pbs.twimg.com/profile_images/880864012048764928/z6SvzqPs_normal.jpg"/>
    <hyperlink ref="F44" r:id="rId260" display="http://pbs.twimg.com/profile_images/486951178773622785/u6SLn_Zo_normal.jpeg"/>
    <hyperlink ref="F45" r:id="rId261" display="http://pbs.twimg.com/profile_images/1019400743034523648/6lvBtzSf_normal.jpg"/>
    <hyperlink ref="F46" r:id="rId262" display="http://pbs.twimg.com/profile_images/921377054452535297/TZkJxWav_normal.jpg"/>
    <hyperlink ref="F47" r:id="rId263" display="http://pbs.twimg.com/profile_images/922406156265455616/sB58Fka5_normal.jpg"/>
    <hyperlink ref="F48" r:id="rId264" display="http://pbs.twimg.com/profile_images/921367787037253632/-MOXybWN_normal.jpg"/>
    <hyperlink ref="F49" r:id="rId265" display="http://pbs.twimg.com/profile_images/915919227856523264/9-Tf7_gN_normal.jpg"/>
    <hyperlink ref="F50" r:id="rId266" display="http://pbs.twimg.com/profile_images/917719670223929344/zgr_9wKW_normal.jpg"/>
    <hyperlink ref="F51" r:id="rId267" display="http://pbs.twimg.com/profile_images/879975363375505408/_w0E2SJX_normal.jpg"/>
    <hyperlink ref="F52" r:id="rId268" display="http://pbs.twimg.com/profile_images/742830194399006724/abnF5JIJ_normal.jpg"/>
    <hyperlink ref="F53" r:id="rId269" display="http://pbs.twimg.com/profile_images/912724853689593859/fbgvhLa1_normal.jpg"/>
    <hyperlink ref="F54" r:id="rId270" display="http://pbs.twimg.com/profile_images/849591464954920960/p9GZ7Pv3_normal.jpg"/>
    <hyperlink ref="F55" r:id="rId271" display="http://pbs.twimg.com/profile_images/1088471292481744901/RBtpQ3i5_normal.jpg"/>
    <hyperlink ref="F56" r:id="rId272" display="http://pbs.twimg.com/profile_images/1047589380188241926/Y2X8OohI_normal.jpg"/>
    <hyperlink ref="F57" r:id="rId273" display="http://pbs.twimg.com/profile_images/961678945195315200/BVjTW1O9_normal.jpg"/>
    <hyperlink ref="F58" r:id="rId274" display="http://pbs.twimg.com/profile_images/714411605753249793/NZcz-XFi_normal.jpg"/>
    <hyperlink ref="F59" r:id="rId275" display="http://pbs.twimg.com/profile_images/378800000605351103/f219819d9a7bed41f4e9c5f4c3b92a9f_normal.png"/>
    <hyperlink ref="F60" r:id="rId276" display="http://pbs.twimg.com/profile_images/745985005034344448/2x-TY-VH_normal.jpg"/>
    <hyperlink ref="F61" r:id="rId277" display="http://pbs.twimg.com/profile_images/918120311882768384/3hXkR_q5_normal.jpg"/>
    <hyperlink ref="F62" r:id="rId278" display="http://pbs.twimg.com/profile_images/1017039596083974149/6AUhxLpr_normal.jpg"/>
    <hyperlink ref="F63" r:id="rId279" display="http://pbs.twimg.com/profile_images/1052252469667872768/rxj4sf7p_normal.jpg"/>
    <hyperlink ref="F64" r:id="rId280" display="http://pbs.twimg.com/profile_images/877910548100329472/ENIm5pUS_normal.jpg"/>
    <hyperlink ref="F65" r:id="rId281" display="http://pbs.twimg.com/profile_images/1084138475736129536/Re_UgYMD_normal.jpg"/>
    <hyperlink ref="F66" r:id="rId282" display="http://pbs.twimg.com/profile_images/510421817429745664/IOWYFRqF_normal.jpeg"/>
    <hyperlink ref="F67" r:id="rId283" display="http://pbs.twimg.com/profile_images/586487514925436928/gCiwhN-q_normal.png"/>
    <hyperlink ref="F68" r:id="rId284" display="http://pbs.twimg.com/profile_images/558650482902573058/h9CkaT2R_normal.jpeg"/>
    <hyperlink ref="F69" r:id="rId285" display="http://pbs.twimg.com/profile_images/1064709504393072641/pI0lZvUw_normal.jpg"/>
    <hyperlink ref="F70" r:id="rId286" display="http://pbs.twimg.com/profile_images/378800000079182245/3153ef21a0ba3c1378580b15e4d8aa1c_normal.jpeg"/>
    <hyperlink ref="F71" r:id="rId287" display="http://pbs.twimg.com/profile_images/1001396435038982144/Xu68EZK0_normal.jpg"/>
    <hyperlink ref="F72" r:id="rId288" display="http://pbs.twimg.com/profile_images/1075759005438541824/OIrIdHBV_normal.jpg"/>
    <hyperlink ref="F73" r:id="rId289" display="http://pbs.twimg.com/profile_images/710214028572884992/mqUCvHSr_normal.jpg"/>
    <hyperlink ref="F74" r:id="rId290" display="http://pbs.twimg.com/profile_images/592690225337507842/DWGPmWpL_normal.jpg"/>
    <hyperlink ref="F75" r:id="rId291" display="http://pbs.twimg.com/profile_images/1015729960378609665/yjRypNdQ_normal.jpg"/>
    <hyperlink ref="F76" r:id="rId292" display="http://pbs.twimg.com/profile_images/971811571201699842/f6iLrqz9_normal.jpg"/>
    <hyperlink ref="F77" r:id="rId293" display="http://pbs.twimg.com/profile_images/656490474933493760/S5IRd3U4_normal.jpg"/>
    <hyperlink ref="F78" r:id="rId294" display="http://pbs.twimg.com/profile_images/738061544819429376/KxngvD6F_normal.jpg"/>
    <hyperlink ref="F79" r:id="rId295" display="http://pbs.twimg.com/profile_images/907254865012903936/x6-JsSoo_normal.jpg"/>
    <hyperlink ref="F80" r:id="rId296" display="http://pbs.twimg.com/profile_images/875381756848988164/nTjtsz1T_normal.jpg"/>
    <hyperlink ref="F81" r:id="rId297" display="http://pbs.twimg.com/profile_images/775795537689862144/ZdtKsGVV_normal.jpg"/>
    <hyperlink ref="F82" r:id="rId298" display="http://pbs.twimg.com/profile_images/670534488506687488/Z7zrOLim_normal.jpg"/>
    <hyperlink ref="F83" r:id="rId299" display="http://pbs.twimg.com/profile_images/798214078661623808/MuKwrSL2_normal.jpg"/>
    <hyperlink ref="F84" r:id="rId300" display="http://pbs.twimg.com/profile_images/907532487856988161/co13EXyb_normal.jpg"/>
    <hyperlink ref="F85" r:id="rId301" display="http://pbs.twimg.com/profile_images/723186926916911104/T0_e8v4G_normal.jpg"/>
    <hyperlink ref="F86" r:id="rId302" display="http://pbs.twimg.com/profile_images/1085602447828103168/IvTYCSc__normal.jpg"/>
    <hyperlink ref="F87" r:id="rId303" display="http://pbs.twimg.com/profile_images/803301955913162752/AobMFOkJ_normal.jpg"/>
    <hyperlink ref="F88" r:id="rId304" display="http://pbs.twimg.com/profile_images/664471103830695940/8xF54cqC_normal.png"/>
    <hyperlink ref="F89" r:id="rId305" display="http://a0.twimg.com/profile_images/206873152/random_normal.jpg"/>
    <hyperlink ref="F90" r:id="rId306" display="http://pbs.twimg.com/profile_images/738029739953229824/RpvygzFf_normal.jpg"/>
    <hyperlink ref="AX3" r:id="rId307" display="https://twitter.com/radhunair"/>
    <hyperlink ref="AX4" r:id="rId308" display="https://twitter.com/eddieisted"/>
    <hyperlink ref="AX5" r:id="rId309" display="https://twitter.com/dbarrett1"/>
    <hyperlink ref="AX6" r:id="rId310" display="https://twitter.com/landdoug"/>
    <hyperlink ref="AX7" r:id="rId311" display="https://twitter.com/execprog"/>
    <hyperlink ref="AX8" r:id="rId312" display="https://twitter.com/uvic"/>
    <hyperlink ref="AX9" r:id="rId313" display="https://twitter.com/execprogsuvic"/>
    <hyperlink ref="AX10" r:id="rId314" display="https://twitter.com/gustavsonuvic"/>
    <hyperlink ref="AX11" r:id="rId315" display="https://twitter.com/efmdnews"/>
    <hyperlink ref="AX12" r:id="rId316" display="https://twitter.com/kevinanselmo"/>
    <hyperlink ref="AX13" r:id="rId317" display="https://twitter.com/learnpatch"/>
    <hyperlink ref="AX14" r:id="rId318" display="https://twitter.com/dpontefract"/>
    <hyperlink ref="AX15" r:id="rId319" display="https://twitter.com/giambiasi"/>
    <hyperlink ref="AX16" r:id="rId320" display="https://twitter.com/thjeanjean"/>
    <hyperlink ref="AX17" r:id="rId321" display="https://twitter.com/essecknowledge"/>
    <hyperlink ref="AX18" r:id="rId322" display="https://twitter.com/essec"/>
    <hyperlink ref="AX19" r:id="rId323" display="https://twitter.com/karmenblackwood"/>
    <hyperlink ref="AX20" r:id="rId324" display="https://twitter.com/capilanou"/>
    <hyperlink ref="AX21" r:id="rId325" display="https://twitter.com/northvanrt"/>
    <hyperlink ref="AX22" r:id="rId326" display="https://twitter.com/capuexeced"/>
    <hyperlink ref="AX23" r:id="rId327" display="https://twitter.com/capu_cs"/>
    <hyperlink ref="AX24" r:id="rId328" display="https://twitter.com/studyatieseg"/>
    <hyperlink ref="AX25" r:id="rId329" display="https://twitter.com/iesegexecutive"/>
    <hyperlink ref="AX26" r:id="rId330" display="https://twitter.com/mick_le_priol"/>
    <hyperlink ref="AX27" r:id="rId331" display="https://twitter.com/libertytude"/>
    <hyperlink ref="AX28" r:id="rId332" display="https://twitter.com/1malachid"/>
    <hyperlink ref="AX29" r:id="rId333" display="https://twitter.com/telus"/>
    <hyperlink ref="AX30" r:id="rId334" display="https://twitter.com/funstreets"/>
    <hyperlink ref="AX31" r:id="rId335" display="https://twitter.com/execedcourses"/>
    <hyperlink ref="AX32" r:id="rId336" display="https://twitter.com/ralmahruqy"/>
    <hyperlink ref="AX33" r:id="rId337" display="https://twitter.com/mestresegolene"/>
    <hyperlink ref="AX34" r:id="rId338" display="https://twitter.com/mbruceabbott"/>
    <hyperlink ref="AX35" r:id="rId339" display="https://twitter.com/ajcbailey"/>
    <hyperlink ref="AX36" r:id="rId340" display="https://twitter.com/brian"/>
    <hyperlink ref="AX37" r:id="rId341" display="https://twitter.com/lt19uk"/>
    <hyperlink ref="AX38" r:id="rId342" display="https://twitter.com/ashridge_biz"/>
    <hyperlink ref="AX39" r:id="rId343" display="https://twitter.com/infonutc"/>
    <hyperlink ref="AX40" r:id="rId344" display="https://twitter.com/northwesternu"/>
    <hyperlink ref="AX41" r:id="rId345" display="https://twitter.com/northw"/>
    <hyperlink ref="AX42" r:id="rId346" display="https://twitter.com/just_joan"/>
    <hyperlink ref="AX43" r:id="rId347" display="https://twitter.com/northwesterneng"/>
    <hyperlink ref="AX44" r:id="rId348" display="https://twitter.com/arickeyes"/>
    <hyperlink ref="AX45" r:id="rId349" display="https://twitter.com/p_ensarguet"/>
    <hyperlink ref="AX46" r:id="rId350" display="https://twitter.com/edhecmanagement"/>
    <hyperlink ref="AX47" r:id="rId351" display="https://twitter.com/edhecalumni"/>
    <hyperlink ref="AX48" r:id="rId352" display="https://twitter.com/edhec_bschool"/>
    <hyperlink ref="AX49" r:id="rId353" display="https://twitter.com/aresmarchand"/>
    <hyperlink ref="AX50" r:id="rId354" display="https://twitter.com/leadershipqub"/>
    <hyperlink ref="AX51" r:id="rId355" display="https://twitter.com/endayoung"/>
    <hyperlink ref="AX52" r:id="rId356" display="https://twitter.com/jenpotten"/>
    <hyperlink ref="AX53" r:id="rId357" display="https://twitter.com/nyusternexeced"/>
    <hyperlink ref="AX54" r:id="rId358" display="https://twitter.com/andyf_sbs"/>
    <hyperlink ref="AX55" r:id="rId359" display="https://twitter.com/imiuoft"/>
    <hyperlink ref="AX56" r:id="rId360" display="https://twitter.com/natashawalli"/>
    <hyperlink ref="AX57" r:id="rId361" display="https://twitter.com/imi_execprogram"/>
    <hyperlink ref="AX58" r:id="rId362" display="https://twitter.com/ainsleymgm"/>
    <hyperlink ref="AX59" r:id="rId363" display="https://twitter.com/sbailey1"/>
    <hyperlink ref="AX60" r:id="rId364" display="https://twitter.com/masonexeced"/>
    <hyperlink ref="AX61" r:id="rId365" display="https://twitter.com/execonlineinc"/>
    <hyperlink ref="AX62" r:id="rId366" display="https://twitter.com/forbes"/>
    <hyperlink ref="AX63" r:id="rId367" display="https://twitter.com/amywrzesniewski"/>
    <hyperlink ref="AX64" r:id="rId368" display="https://twitter.com/yalesom"/>
    <hyperlink ref="AX65" r:id="rId369" display="https://twitter.com/5xtqau53tizrvv9"/>
    <hyperlink ref="AX66" r:id="rId370" display="https://twitter.com/diversity54"/>
    <hyperlink ref="AX67" r:id="rId371" display="https://twitter.com/sebastienmalot"/>
    <hyperlink ref="AX68" r:id="rId372" display="https://twitter.com/metoscm"/>
    <hyperlink ref="AX69" r:id="rId373" display="https://twitter.com/mba_buddy"/>
    <hyperlink ref="AX70" r:id="rId374" display="https://twitter.com/lololaff"/>
    <hyperlink ref="AX71" r:id="rId375" display="https://twitter.com/asma_fendri"/>
    <hyperlink ref="AX72" r:id="rId376" display="https://twitter.com/nicogla"/>
    <hyperlink ref="AX73" r:id="rId377" display="https://twitter.com/sonia_lakehal"/>
    <hyperlink ref="AX74" r:id="rId378" display="https://twitter.com/denneryhelene"/>
    <hyperlink ref="AX75" r:id="rId379" display="https://twitter.com/sz_claire"/>
    <hyperlink ref="AX76" r:id="rId380" display="https://twitter.com/aboulade"/>
    <hyperlink ref="AX77" r:id="rId381" display="https://twitter.com/essecglobalmba"/>
    <hyperlink ref="AX78" r:id="rId382" display="https://twitter.com/uniconexed"/>
    <hyperlink ref="AX79" r:id="rId383" display="https://twitter.com/msbgu"/>
    <hyperlink ref="AX80" r:id="rId384" display="https://twitter.com/notredame"/>
    <hyperlink ref="AX81" r:id="rId385" display="https://twitter.com/aldo_zaffalon"/>
    <hyperlink ref="AX82" r:id="rId386" display="https://twitter.com/chezhami"/>
    <hyperlink ref="AX83" r:id="rId387" display="https://twitter.com/cranfieldexec"/>
    <hyperlink ref="AX84" r:id="rId388" display="https://twitter.com/planformation"/>
    <hyperlink ref="AX85" r:id="rId389" display="https://twitter.com/ieseg"/>
    <hyperlink ref="AX86" r:id="rId390" display="https://twitter.com/betoherrador"/>
    <hyperlink ref="AX87" r:id="rId391" display="https://twitter.com/dardenexeced"/>
    <hyperlink ref="AX88" r:id="rId392" display="https://twitter.com/kelloggexeced"/>
    <hyperlink ref="AX89" r:id="rId393" display="https://twitter.com/www"/>
    <hyperlink ref="AX90" r:id="rId394" display="https://twitter.com/wharton"/>
  </hyperlinks>
  <printOptions/>
  <pageMargins left="0.7" right="0.7" top="0.75" bottom="0.75" header="0.3" footer="0.3"/>
  <pageSetup horizontalDpi="600" verticalDpi="600" orientation="portrait" r:id="rId398"/>
  <legacyDrawing r:id="rId396"/>
  <tableParts>
    <tablePart r:id="rId3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1944</v>
      </c>
      <c r="Z2" s="13" t="s">
        <v>1964</v>
      </c>
      <c r="AA2" s="13" t="s">
        <v>2028</v>
      </c>
      <c r="AB2" s="13" t="s">
        <v>2098</v>
      </c>
      <c r="AC2" s="13" t="s">
        <v>2193</v>
      </c>
      <c r="AD2" s="13" t="s">
        <v>2226</v>
      </c>
      <c r="AE2" s="13" t="s">
        <v>2227</v>
      </c>
      <c r="AF2" s="13" t="s">
        <v>2252</v>
      </c>
      <c r="AG2" s="117" t="s">
        <v>2828</v>
      </c>
      <c r="AH2" s="117" t="s">
        <v>2829</v>
      </c>
      <c r="AI2" s="117" t="s">
        <v>2830</v>
      </c>
      <c r="AJ2" s="117" t="s">
        <v>2831</v>
      </c>
      <c r="AK2" s="117" t="s">
        <v>2832</v>
      </c>
      <c r="AL2" s="117" t="s">
        <v>2833</v>
      </c>
      <c r="AM2" s="117" t="s">
        <v>2834</v>
      </c>
      <c r="AN2" s="117" t="s">
        <v>2835</v>
      </c>
      <c r="AO2" s="117" t="s">
        <v>2838</v>
      </c>
    </row>
    <row r="3" spans="1:41" ht="15">
      <c r="A3" s="87" t="s">
        <v>1882</v>
      </c>
      <c r="B3" s="65" t="s">
        <v>1898</v>
      </c>
      <c r="C3" s="65" t="s">
        <v>56</v>
      </c>
      <c r="D3" s="103"/>
      <c r="E3" s="102"/>
      <c r="F3" s="104" t="s">
        <v>2895</v>
      </c>
      <c r="G3" s="105"/>
      <c r="H3" s="105"/>
      <c r="I3" s="106">
        <v>3</v>
      </c>
      <c r="J3" s="107"/>
      <c r="K3" s="48">
        <v>14</v>
      </c>
      <c r="L3" s="48">
        <v>10</v>
      </c>
      <c r="M3" s="48">
        <v>36</v>
      </c>
      <c r="N3" s="48">
        <v>46</v>
      </c>
      <c r="O3" s="48">
        <v>24</v>
      </c>
      <c r="P3" s="49">
        <v>0</v>
      </c>
      <c r="Q3" s="49">
        <v>0</v>
      </c>
      <c r="R3" s="48">
        <v>1</v>
      </c>
      <c r="S3" s="48">
        <v>0</v>
      </c>
      <c r="T3" s="48">
        <v>14</v>
      </c>
      <c r="U3" s="48">
        <v>46</v>
      </c>
      <c r="V3" s="48">
        <v>2</v>
      </c>
      <c r="W3" s="49">
        <v>1.72449</v>
      </c>
      <c r="X3" s="49">
        <v>0.07142857142857142</v>
      </c>
      <c r="Y3" s="78" t="s">
        <v>1945</v>
      </c>
      <c r="Z3" s="78" t="s">
        <v>1965</v>
      </c>
      <c r="AA3" s="78" t="s">
        <v>2029</v>
      </c>
      <c r="AB3" s="84" t="s">
        <v>2099</v>
      </c>
      <c r="AC3" s="84" t="s">
        <v>2194</v>
      </c>
      <c r="AD3" s="84" t="s">
        <v>268</v>
      </c>
      <c r="AE3" s="84" t="s">
        <v>2228</v>
      </c>
      <c r="AF3" s="84" t="s">
        <v>2253</v>
      </c>
      <c r="AG3" s="120">
        <v>34</v>
      </c>
      <c r="AH3" s="123">
        <v>4.3984476067270375</v>
      </c>
      <c r="AI3" s="120">
        <v>8</v>
      </c>
      <c r="AJ3" s="123">
        <v>1.034928848641656</v>
      </c>
      <c r="AK3" s="120">
        <v>0</v>
      </c>
      <c r="AL3" s="123">
        <v>0</v>
      </c>
      <c r="AM3" s="120">
        <v>731</v>
      </c>
      <c r="AN3" s="123">
        <v>94.56662354463131</v>
      </c>
      <c r="AO3" s="120">
        <v>773</v>
      </c>
    </row>
    <row r="4" spans="1:41" ht="15">
      <c r="A4" s="87" t="s">
        <v>1883</v>
      </c>
      <c r="B4" s="65" t="s">
        <v>1899</v>
      </c>
      <c r="C4" s="65" t="s">
        <v>56</v>
      </c>
      <c r="D4" s="109"/>
      <c r="E4" s="108"/>
      <c r="F4" s="110" t="s">
        <v>2896</v>
      </c>
      <c r="G4" s="111"/>
      <c r="H4" s="111"/>
      <c r="I4" s="112">
        <v>4</v>
      </c>
      <c r="J4" s="113"/>
      <c r="K4" s="48">
        <v>11</v>
      </c>
      <c r="L4" s="48">
        <v>14</v>
      </c>
      <c r="M4" s="48">
        <v>24</v>
      </c>
      <c r="N4" s="48">
        <v>38</v>
      </c>
      <c r="O4" s="48">
        <v>12</v>
      </c>
      <c r="P4" s="49">
        <v>0.13333333333333333</v>
      </c>
      <c r="Q4" s="49">
        <v>0.23529411764705882</v>
      </c>
      <c r="R4" s="48">
        <v>1</v>
      </c>
      <c r="S4" s="48">
        <v>0</v>
      </c>
      <c r="T4" s="48">
        <v>11</v>
      </c>
      <c r="U4" s="48">
        <v>38</v>
      </c>
      <c r="V4" s="48">
        <v>3</v>
      </c>
      <c r="W4" s="49">
        <v>1.652893</v>
      </c>
      <c r="X4" s="49">
        <v>0.15454545454545454</v>
      </c>
      <c r="Y4" s="78" t="s">
        <v>1946</v>
      </c>
      <c r="Z4" s="78" t="s">
        <v>1966</v>
      </c>
      <c r="AA4" s="78" t="s">
        <v>2030</v>
      </c>
      <c r="AB4" s="84" t="s">
        <v>2100</v>
      </c>
      <c r="AC4" s="84" t="s">
        <v>2195</v>
      </c>
      <c r="AD4" s="84"/>
      <c r="AE4" s="84" t="s">
        <v>2229</v>
      </c>
      <c r="AF4" s="84" t="s">
        <v>2254</v>
      </c>
      <c r="AG4" s="120">
        <v>6</v>
      </c>
      <c r="AH4" s="123">
        <v>0.6237006237006237</v>
      </c>
      <c r="AI4" s="120">
        <v>3</v>
      </c>
      <c r="AJ4" s="123">
        <v>0.31185031185031187</v>
      </c>
      <c r="AK4" s="120">
        <v>0</v>
      </c>
      <c r="AL4" s="123">
        <v>0</v>
      </c>
      <c r="AM4" s="120">
        <v>953</v>
      </c>
      <c r="AN4" s="123">
        <v>99.06444906444906</v>
      </c>
      <c r="AO4" s="120">
        <v>962</v>
      </c>
    </row>
    <row r="5" spans="1:41" ht="15">
      <c r="A5" s="87" t="s">
        <v>1884</v>
      </c>
      <c r="B5" s="65" t="s">
        <v>1900</v>
      </c>
      <c r="C5" s="65" t="s">
        <v>56</v>
      </c>
      <c r="D5" s="109"/>
      <c r="E5" s="108"/>
      <c r="F5" s="110" t="s">
        <v>2897</v>
      </c>
      <c r="G5" s="111"/>
      <c r="H5" s="111"/>
      <c r="I5" s="112">
        <v>5</v>
      </c>
      <c r="J5" s="113"/>
      <c r="K5" s="48">
        <v>9</v>
      </c>
      <c r="L5" s="48">
        <v>5</v>
      </c>
      <c r="M5" s="48">
        <v>69</v>
      </c>
      <c r="N5" s="48">
        <v>74</v>
      </c>
      <c r="O5" s="48">
        <v>63</v>
      </c>
      <c r="P5" s="49">
        <v>0</v>
      </c>
      <c r="Q5" s="49">
        <v>0</v>
      </c>
      <c r="R5" s="48">
        <v>1</v>
      </c>
      <c r="S5" s="48">
        <v>0</v>
      </c>
      <c r="T5" s="48">
        <v>9</v>
      </c>
      <c r="U5" s="48">
        <v>74</v>
      </c>
      <c r="V5" s="48">
        <v>2</v>
      </c>
      <c r="W5" s="49">
        <v>1.580247</v>
      </c>
      <c r="X5" s="49">
        <v>0.1111111111111111</v>
      </c>
      <c r="Y5" s="78" t="s">
        <v>1947</v>
      </c>
      <c r="Z5" s="78" t="s">
        <v>608</v>
      </c>
      <c r="AA5" s="78" t="s">
        <v>2031</v>
      </c>
      <c r="AB5" s="84" t="s">
        <v>2101</v>
      </c>
      <c r="AC5" s="84" t="s">
        <v>2196</v>
      </c>
      <c r="AD5" s="84"/>
      <c r="AE5" s="84" t="s">
        <v>2230</v>
      </c>
      <c r="AF5" s="84" t="s">
        <v>2255</v>
      </c>
      <c r="AG5" s="120">
        <v>62</v>
      </c>
      <c r="AH5" s="123">
        <v>8.222811671087532</v>
      </c>
      <c r="AI5" s="120">
        <v>4</v>
      </c>
      <c r="AJ5" s="123">
        <v>0.5305039787798409</v>
      </c>
      <c r="AK5" s="120">
        <v>0</v>
      </c>
      <c r="AL5" s="123">
        <v>0</v>
      </c>
      <c r="AM5" s="120">
        <v>688</v>
      </c>
      <c r="AN5" s="123">
        <v>91.24668435013263</v>
      </c>
      <c r="AO5" s="120">
        <v>754</v>
      </c>
    </row>
    <row r="6" spans="1:41" ht="15">
      <c r="A6" s="87" t="s">
        <v>1885</v>
      </c>
      <c r="B6" s="65" t="s">
        <v>1901</v>
      </c>
      <c r="C6" s="65" t="s">
        <v>56</v>
      </c>
      <c r="D6" s="109"/>
      <c r="E6" s="108"/>
      <c r="F6" s="110" t="s">
        <v>1885</v>
      </c>
      <c r="G6" s="111"/>
      <c r="H6" s="111"/>
      <c r="I6" s="112">
        <v>6</v>
      </c>
      <c r="J6" s="113"/>
      <c r="K6" s="48">
        <v>8</v>
      </c>
      <c r="L6" s="48">
        <v>7</v>
      </c>
      <c r="M6" s="48">
        <v>0</v>
      </c>
      <c r="N6" s="48">
        <v>7</v>
      </c>
      <c r="O6" s="48">
        <v>0</v>
      </c>
      <c r="P6" s="49">
        <v>0</v>
      </c>
      <c r="Q6" s="49">
        <v>0</v>
      </c>
      <c r="R6" s="48">
        <v>1</v>
      </c>
      <c r="S6" s="48">
        <v>0</v>
      </c>
      <c r="T6" s="48">
        <v>8</v>
      </c>
      <c r="U6" s="48">
        <v>7</v>
      </c>
      <c r="V6" s="48">
        <v>2</v>
      </c>
      <c r="W6" s="49">
        <v>1.53125</v>
      </c>
      <c r="X6" s="49">
        <v>0.125</v>
      </c>
      <c r="Y6" s="78"/>
      <c r="Z6" s="78"/>
      <c r="AA6" s="78" t="s">
        <v>627</v>
      </c>
      <c r="AB6" s="84" t="s">
        <v>1198</v>
      </c>
      <c r="AC6" s="84" t="s">
        <v>1198</v>
      </c>
      <c r="AD6" s="84"/>
      <c r="AE6" s="84" t="s">
        <v>2231</v>
      </c>
      <c r="AF6" s="84" t="s">
        <v>2256</v>
      </c>
      <c r="AG6" s="120">
        <v>3</v>
      </c>
      <c r="AH6" s="123">
        <v>12.5</v>
      </c>
      <c r="AI6" s="120">
        <v>0</v>
      </c>
      <c r="AJ6" s="123">
        <v>0</v>
      </c>
      <c r="AK6" s="120">
        <v>0</v>
      </c>
      <c r="AL6" s="123">
        <v>0</v>
      </c>
      <c r="AM6" s="120">
        <v>21</v>
      </c>
      <c r="AN6" s="123">
        <v>87.5</v>
      </c>
      <c r="AO6" s="120">
        <v>24</v>
      </c>
    </row>
    <row r="7" spans="1:41" ht="15">
      <c r="A7" s="87" t="s">
        <v>1886</v>
      </c>
      <c r="B7" s="65" t="s">
        <v>1902</v>
      </c>
      <c r="C7" s="65" t="s">
        <v>56</v>
      </c>
      <c r="D7" s="109"/>
      <c r="E7" s="108"/>
      <c r="F7" s="110" t="s">
        <v>2898</v>
      </c>
      <c r="G7" s="111"/>
      <c r="H7" s="111"/>
      <c r="I7" s="112">
        <v>7</v>
      </c>
      <c r="J7" s="113"/>
      <c r="K7" s="48">
        <v>7</v>
      </c>
      <c r="L7" s="48">
        <v>7</v>
      </c>
      <c r="M7" s="48">
        <v>4</v>
      </c>
      <c r="N7" s="48">
        <v>11</v>
      </c>
      <c r="O7" s="48">
        <v>5</v>
      </c>
      <c r="P7" s="49">
        <v>0</v>
      </c>
      <c r="Q7" s="49">
        <v>0</v>
      </c>
      <c r="R7" s="48">
        <v>1</v>
      </c>
      <c r="S7" s="48">
        <v>0</v>
      </c>
      <c r="T7" s="48">
        <v>7</v>
      </c>
      <c r="U7" s="48">
        <v>11</v>
      </c>
      <c r="V7" s="48">
        <v>4</v>
      </c>
      <c r="W7" s="49">
        <v>1.877551</v>
      </c>
      <c r="X7" s="49">
        <v>0.14285714285714285</v>
      </c>
      <c r="Y7" s="78" t="s">
        <v>1948</v>
      </c>
      <c r="Z7" s="78" t="s">
        <v>1967</v>
      </c>
      <c r="AA7" s="78" t="s">
        <v>2032</v>
      </c>
      <c r="AB7" s="84" t="s">
        <v>2102</v>
      </c>
      <c r="AC7" s="84" t="s">
        <v>2197</v>
      </c>
      <c r="AD7" s="84"/>
      <c r="AE7" s="84" t="s">
        <v>2232</v>
      </c>
      <c r="AF7" s="84" t="s">
        <v>2257</v>
      </c>
      <c r="AG7" s="120">
        <v>6</v>
      </c>
      <c r="AH7" s="123">
        <v>2.5531914893617023</v>
      </c>
      <c r="AI7" s="120">
        <v>2</v>
      </c>
      <c r="AJ7" s="123">
        <v>0.851063829787234</v>
      </c>
      <c r="AK7" s="120">
        <v>0</v>
      </c>
      <c r="AL7" s="123">
        <v>0</v>
      </c>
      <c r="AM7" s="120">
        <v>227</v>
      </c>
      <c r="AN7" s="123">
        <v>96.59574468085107</v>
      </c>
      <c r="AO7" s="120">
        <v>235</v>
      </c>
    </row>
    <row r="8" spans="1:41" ht="15">
      <c r="A8" s="87" t="s">
        <v>1887</v>
      </c>
      <c r="B8" s="65" t="s">
        <v>1903</v>
      </c>
      <c r="C8" s="65" t="s">
        <v>56</v>
      </c>
      <c r="D8" s="109"/>
      <c r="E8" s="108"/>
      <c r="F8" s="110" t="s">
        <v>2899</v>
      </c>
      <c r="G8" s="111"/>
      <c r="H8" s="111"/>
      <c r="I8" s="112">
        <v>8</v>
      </c>
      <c r="J8" s="113"/>
      <c r="K8" s="48">
        <v>5</v>
      </c>
      <c r="L8" s="48">
        <v>4</v>
      </c>
      <c r="M8" s="48">
        <v>7</v>
      </c>
      <c r="N8" s="48">
        <v>11</v>
      </c>
      <c r="O8" s="48">
        <v>1</v>
      </c>
      <c r="P8" s="49">
        <v>0</v>
      </c>
      <c r="Q8" s="49">
        <v>0</v>
      </c>
      <c r="R8" s="48">
        <v>1</v>
      </c>
      <c r="S8" s="48">
        <v>0</v>
      </c>
      <c r="T8" s="48">
        <v>5</v>
      </c>
      <c r="U8" s="48">
        <v>11</v>
      </c>
      <c r="V8" s="48">
        <v>2</v>
      </c>
      <c r="W8" s="49">
        <v>1.12</v>
      </c>
      <c r="X8" s="49">
        <v>0.3</v>
      </c>
      <c r="Y8" s="78" t="s">
        <v>1949</v>
      </c>
      <c r="Z8" s="78" t="s">
        <v>1968</v>
      </c>
      <c r="AA8" s="78" t="s">
        <v>2033</v>
      </c>
      <c r="AB8" s="84" t="s">
        <v>2103</v>
      </c>
      <c r="AC8" s="84" t="s">
        <v>2198</v>
      </c>
      <c r="AD8" s="84"/>
      <c r="AE8" s="84" t="s">
        <v>2233</v>
      </c>
      <c r="AF8" s="84" t="s">
        <v>2258</v>
      </c>
      <c r="AG8" s="120">
        <v>0</v>
      </c>
      <c r="AH8" s="123">
        <v>0</v>
      </c>
      <c r="AI8" s="120">
        <v>0</v>
      </c>
      <c r="AJ8" s="123">
        <v>0</v>
      </c>
      <c r="AK8" s="120">
        <v>0</v>
      </c>
      <c r="AL8" s="123">
        <v>0</v>
      </c>
      <c r="AM8" s="120">
        <v>101</v>
      </c>
      <c r="AN8" s="123">
        <v>100</v>
      </c>
      <c r="AO8" s="120">
        <v>101</v>
      </c>
    </row>
    <row r="9" spans="1:41" ht="15">
      <c r="A9" s="87" t="s">
        <v>1888</v>
      </c>
      <c r="B9" s="65" t="s">
        <v>1904</v>
      </c>
      <c r="C9" s="65" t="s">
        <v>56</v>
      </c>
      <c r="D9" s="109"/>
      <c r="E9" s="108"/>
      <c r="F9" s="110" t="s">
        <v>2900</v>
      </c>
      <c r="G9" s="111"/>
      <c r="H9" s="111"/>
      <c r="I9" s="112">
        <v>9</v>
      </c>
      <c r="J9" s="113"/>
      <c r="K9" s="48">
        <v>5</v>
      </c>
      <c r="L9" s="48">
        <v>5</v>
      </c>
      <c r="M9" s="48">
        <v>0</v>
      </c>
      <c r="N9" s="48">
        <v>5</v>
      </c>
      <c r="O9" s="48">
        <v>0</v>
      </c>
      <c r="P9" s="49">
        <v>0</v>
      </c>
      <c r="Q9" s="49">
        <v>0</v>
      </c>
      <c r="R9" s="48">
        <v>1</v>
      </c>
      <c r="S9" s="48">
        <v>0</v>
      </c>
      <c r="T9" s="48">
        <v>5</v>
      </c>
      <c r="U9" s="48">
        <v>5</v>
      </c>
      <c r="V9" s="48">
        <v>2</v>
      </c>
      <c r="W9" s="49">
        <v>1.2</v>
      </c>
      <c r="X9" s="49">
        <v>0.25</v>
      </c>
      <c r="Y9" s="78" t="s">
        <v>481</v>
      </c>
      <c r="Z9" s="78" t="s">
        <v>594</v>
      </c>
      <c r="AA9" s="78" t="s">
        <v>2034</v>
      </c>
      <c r="AB9" s="84" t="s">
        <v>2104</v>
      </c>
      <c r="AC9" s="84" t="s">
        <v>2199</v>
      </c>
      <c r="AD9" s="84"/>
      <c r="AE9" s="84" t="s">
        <v>2234</v>
      </c>
      <c r="AF9" s="84" t="s">
        <v>2259</v>
      </c>
      <c r="AG9" s="120">
        <v>3</v>
      </c>
      <c r="AH9" s="123">
        <v>2.7027027027027026</v>
      </c>
      <c r="AI9" s="120">
        <v>0</v>
      </c>
      <c r="AJ9" s="123">
        <v>0</v>
      </c>
      <c r="AK9" s="120">
        <v>0</v>
      </c>
      <c r="AL9" s="123">
        <v>0</v>
      </c>
      <c r="AM9" s="120">
        <v>108</v>
      </c>
      <c r="AN9" s="123">
        <v>97.29729729729729</v>
      </c>
      <c r="AO9" s="120">
        <v>111</v>
      </c>
    </row>
    <row r="10" spans="1:41" ht="14.25" customHeight="1">
      <c r="A10" s="87" t="s">
        <v>1889</v>
      </c>
      <c r="B10" s="65" t="s">
        <v>1905</v>
      </c>
      <c r="C10" s="65" t="s">
        <v>56</v>
      </c>
      <c r="D10" s="109"/>
      <c r="E10" s="108"/>
      <c r="F10" s="110" t="s">
        <v>2901</v>
      </c>
      <c r="G10" s="111"/>
      <c r="H10" s="111"/>
      <c r="I10" s="112">
        <v>10</v>
      </c>
      <c r="J10" s="113"/>
      <c r="K10" s="48">
        <v>5</v>
      </c>
      <c r="L10" s="48">
        <v>7</v>
      </c>
      <c r="M10" s="48">
        <v>0</v>
      </c>
      <c r="N10" s="48">
        <v>7</v>
      </c>
      <c r="O10" s="48">
        <v>0</v>
      </c>
      <c r="P10" s="49">
        <v>0</v>
      </c>
      <c r="Q10" s="49">
        <v>0</v>
      </c>
      <c r="R10" s="48">
        <v>1</v>
      </c>
      <c r="S10" s="48">
        <v>0</v>
      </c>
      <c r="T10" s="48">
        <v>5</v>
      </c>
      <c r="U10" s="48">
        <v>7</v>
      </c>
      <c r="V10" s="48">
        <v>2</v>
      </c>
      <c r="W10" s="49">
        <v>1.04</v>
      </c>
      <c r="X10" s="49">
        <v>0.35</v>
      </c>
      <c r="Y10" s="78"/>
      <c r="Z10" s="78"/>
      <c r="AA10" s="78" t="s">
        <v>631</v>
      </c>
      <c r="AB10" s="84" t="s">
        <v>2105</v>
      </c>
      <c r="AC10" s="84" t="s">
        <v>2200</v>
      </c>
      <c r="AD10" s="84"/>
      <c r="AE10" s="84" t="s">
        <v>2235</v>
      </c>
      <c r="AF10" s="84" t="s">
        <v>2260</v>
      </c>
      <c r="AG10" s="120">
        <v>6</v>
      </c>
      <c r="AH10" s="123">
        <v>10.909090909090908</v>
      </c>
      <c r="AI10" s="120">
        <v>0</v>
      </c>
      <c r="AJ10" s="123">
        <v>0</v>
      </c>
      <c r="AK10" s="120">
        <v>0</v>
      </c>
      <c r="AL10" s="123">
        <v>0</v>
      </c>
      <c r="AM10" s="120">
        <v>49</v>
      </c>
      <c r="AN10" s="123">
        <v>89.0909090909091</v>
      </c>
      <c r="AO10" s="120">
        <v>55</v>
      </c>
    </row>
    <row r="11" spans="1:41" ht="15">
      <c r="A11" s="87" t="s">
        <v>1890</v>
      </c>
      <c r="B11" s="65" t="s">
        <v>1906</v>
      </c>
      <c r="C11" s="65" t="s">
        <v>56</v>
      </c>
      <c r="D11" s="109"/>
      <c r="E11" s="108"/>
      <c r="F11" s="110" t="s">
        <v>2902</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t="s">
        <v>497</v>
      </c>
      <c r="Z11" s="78" t="s">
        <v>596</v>
      </c>
      <c r="AA11" s="78" t="s">
        <v>653</v>
      </c>
      <c r="AB11" s="84" t="s">
        <v>293</v>
      </c>
      <c r="AC11" s="84" t="s">
        <v>1198</v>
      </c>
      <c r="AD11" s="84"/>
      <c r="AE11" s="84" t="s">
        <v>2236</v>
      </c>
      <c r="AF11" s="84" t="s">
        <v>2261</v>
      </c>
      <c r="AG11" s="120">
        <v>1</v>
      </c>
      <c r="AH11" s="123">
        <v>3.7037037037037037</v>
      </c>
      <c r="AI11" s="120">
        <v>0</v>
      </c>
      <c r="AJ11" s="123">
        <v>0</v>
      </c>
      <c r="AK11" s="120">
        <v>0</v>
      </c>
      <c r="AL11" s="123">
        <v>0</v>
      </c>
      <c r="AM11" s="120">
        <v>26</v>
      </c>
      <c r="AN11" s="123">
        <v>96.29629629629629</v>
      </c>
      <c r="AO11" s="120">
        <v>27</v>
      </c>
    </row>
    <row r="12" spans="1:41" ht="15">
      <c r="A12" s="87" t="s">
        <v>1891</v>
      </c>
      <c r="B12" s="65" t="s">
        <v>1907</v>
      </c>
      <c r="C12" s="65" t="s">
        <v>56</v>
      </c>
      <c r="D12" s="109"/>
      <c r="E12" s="108"/>
      <c r="F12" s="110" t="s">
        <v>2903</v>
      </c>
      <c r="G12" s="111"/>
      <c r="H12" s="111"/>
      <c r="I12" s="112">
        <v>12</v>
      </c>
      <c r="J12" s="113"/>
      <c r="K12" s="48">
        <v>4</v>
      </c>
      <c r="L12" s="48">
        <v>2</v>
      </c>
      <c r="M12" s="48">
        <v>2</v>
      </c>
      <c r="N12" s="48">
        <v>4</v>
      </c>
      <c r="O12" s="48">
        <v>0</v>
      </c>
      <c r="P12" s="49">
        <v>0</v>
      </c>
      <c r="Q12" s="49">
        <v>0</v>
      </c>
      <c r="R12" s="48">
        <v>1</v>
      </c>
      <c r="S12" s="48">
        <v>0</v>
      </c>
      <c r="T12" s="48">
        <v>4</v>
      </c>
      <c r="U12" s="48">
        <v>4</v>
      </c>
      <c r="V12" s="48">
        <v>2</v>
      </c>
      <c r="W12" s="49">
        <v>1.125</v>
      </c>
      <c r="X12" s="49">
        <v>0.25</v>
      </c>
      <c r="Y12" s="78" t="s">
        <v>492</v>
      </c>
      <c r="Z12" s="78" t="s">
        <v>602</v>
      </c>
      <c r="AA12" s="78" t="s">
        <v>2035</v>
      </c>
      <c r="AB12" s="84" t="s">
        <v>2106</v>
      </c>
      <c r="AC12" s="84" t="s">
        <v>1198</v>
      </c>
      <c r="AD12" s="84"/>
      <c r="AE12" s="84" t="s">
        <v>2237</v>
      </c>
      <c r="AF12" s="84" t="s">
        <v>2262</v>
      </c>
      <c r="AG12" s="120">
        <v>0</v>
      </c>
      <c r="AH12" s="123">
        <v>0</v>
      </c>
      <c r="AI12" s="120">
        <v>0</v>
      </c>
      <c r="AJ12" s="123">
        <v>0</v>
      </c>
      <c r="AK12" s="120">
        <v>0</v>
      </c>
      <c r="AL12" s="123">
        <v>0</v>
      </c>
      <c r="AM12" s="120">
        <v>52</v>
      </c>
      <c r="AN12" s="123">
        <v>100</v>
      </c>
      <c r="AO12" s="120">
        <v>52</v>
      </c>
    </row>
    <row r="13" spans="1:41" ht="15">
      <c r="A13" s="87" t="s">
        <v>1892</v>
      </c>
      <c r="B13" s="65" t="s">
        <v>1908</v>
      </c>
      <c r="C13" s="65" t="s">
        <v>56</v>
      </c>
      <c r="D13" s="109"/>
      <c r="E13" s="108"/>
      <c r="F13" s="110" t="s">
        <v>2904</v>
      </c>
      <c r="G13" s="111"/>
      <c r="H13" s="111"/>
      <c r="I13" s="112">
        <v>13</v>
      </c>
      <c r="J13" s="113"/>
      <c r="K13" s="48">
        <v>3</v>
      </c>
      <c r="L13" s="48">
        <v>3</v>
      </c>
      <c r="M13" s="48">
        <v>2</v>
      </c>
      <c r="N13" s="48">
        <v>5</v>
      </c>
      <c r="O13" s="48">
        <v>2</v>
      </c>
      <c r="P13" s="49">
        <v>0.5</v>
      </c>
      <c r="Q13" s="49">
        <v>0.6666666666666666</v>
      </c>
      <c r="R13" s="48">
        <v>1</v>
      </c>
      <c r="S13" s="48">
        <v>0</v>
      </c>
      <c r="T13" s="48">
        <v>3</v>
      </c>
      <c r="U13" s="48">
        <v>5</v>
      </c>
      <c r="V13" s="48">
        <v>2</v>
      </c>
      <c r="W13" s="49">
        <v>0.888889</v>
      </c>
      <c r="X13" s="49">
        <v>0.5</v>
      </c>
      <c r="Y13" s="78" t="s">
        <v>1950</v>
      </c>
      <c r="Z13" s="78" t="s">
        <v>616</v>
      </c>
      <c r="AA13" s="78" t="s">
        <v>2036</v>
      </c>
      <c r="AB13" s="84" t="s">
        <v>2107</v>
      </c>
      <c r="AC13" s="84" t="s">
        <v>2201</v>
      </c>
      <c r="AD13" s="84"/>
      <c r="AE13" s="84" t="s">
        <v>2238</v>
      </c>
      <c r="AF13" s="84" t="s">
        <v>2238</v>
      </c>
      <c r="AG13" s="120">
        <v>2</v>
      </c>
      <c r="AH13" s="123">
        <v>2.6315789473684212</v>
      </c>
      <c r="AI13" s="120">
        <v>0</v>
      </c>
      <c r="AJ13" s="123">
        <v>0</v>
      </c>
      <c r="AK13" s="120">
        <v>0</v>
      </c>
      <c r="AL13" s="123">
        <v>0</v>
      </c>
      <c r="AM13" s="120">
        <v>74</v>
      </c>
      <c r="AN13" s="123">
        <v>97.36842105263158</v>
      </c>
      <c r="AO13" s="120">
        <v>76</v>
      </c>
    </row>
    <row r="14" spans="1:41" ht="15">
      <c r="A14" s="87" t="s">
        <v>1893</v>
      </c>
      <c r="B14" s="65" t="s">
        <v>1909</v>
      </c>
      <c r="C14" s="65" t="s">
        <v>56</v>
      </c>
      <c r="D14" s="109"/>
      <c r="E14" s="108"/>
      <c r="F14" s="110" t="s">
        <v>2905</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1951</v>
      </c>
      <c r="Z14" s="78" t="s">
        <v>610</v>
      </c>
      <c r="AA14" s="78" t="s">
        <v>2037</v>
      </c>
      <c r="AB14" s="84" t="s">
        <v>2108</v>
      </c>
      <c r="AC14" s="84" t="s">
        <v>1198</v>
      </c>
      <c r="AD14" s="84"/>
      <c r="AE14" s="84" t="s">
        <v>2239</v>
      </c>
      <c r="AF14" s="84" t="s">
        <v>2263</v>
      </c>
      <c r="AG14" s="120">
        <v>4</v>
      </c>
      <c r="AH14" s="123">
        <v>5.714285714285714</v>
      </c>
      <c r="AI14" s="120">
        <v>0</v>
      </c>
      <c r="AJ14" s="123">
        <v>0</v>
      </c>
      <c r="AK14" s="120">
        <v>0</v>
      </c>
      <c r="AL14" s="123">
        <v>0</v>
      </c>
      <c r="AM14" s="120">
        <v>66</v>
      </c>
      <c r="AN14" s="123">
        <v>94.28571428571429</v>
      </c>
      <c r="AO14" s="120">
        <v>70</v>
      </c>
    </row>
    <row r="15" spans="1:41" ht="15">
      <c r="A15" s="87" t="s">
        <v>1894</v>
      </c>
      <c r="B15" s="65" t="s">
        <v>1898</v>
      </c>
      <c r="C15" s="65" t="s">
        <v>59</v>
      </c>
      <c r="D15" s="109"/>
      <c r="E15" s="108"/>
      <c r="F15" s="110" t="s">
        <v>2906</v>
      </c>
      <c r="G15" s="111"/>
      <c r="H15" s="111"/>
      <c r="I15" s="112">
        <v>15</v>
      </c>
      <c r="J15" s="113"/>
      <c r="K15" s="48">
        <v>3</v>
      </c>
      <c r="L15" s="48">
        <v>6</v>
      </c>
      <c r="M15" s="48">
        <v>2</v>
      </c>
      <c r="N15" s="48">
        <v>8</v>
      </c>
      <c r="O15" s="48">
        <v>1</v>
      </c>
      <c r="P15" s="49">
        <v>1</v>
      </c>
      <c r="Q15" s="49">
        <v>1</v>
      </c>
      <c r="R15" s="48">
        <v>1</v>
      </c>
      <c r="S15" s="48">
        <v>0</v>
      </c>
      <c r="T15" s="48">
        <v>3</v>
      </c>
      <c r="U15" s="48">
        <v>8</v>
      </c>
      <c r="V15" s="48">
        <v>1</v>
      </c>
      <c r="W15" s="49">
        <v>0.666667</v>
      </c>
      <c r="X15" s="49">
        <v>1</v>
      </c>
      <c r="Y15" s="78"/>
      <c r="Z15" s="78"/>
      <c r="AA15" s="78" t="s">
        <v>2038</v>
      </c>
      <c r="AB15" s="84" t="s">
        <v>2109</v>
      </c>
      <c r="AC15" s="84" t="s">
        <v>2202</v>
      </c>
      <c r="AD15" s="84"/>
      <c r="AE15" s="84" t="s">
        <v>2240</v>
      </c>
      <c r="AF15" s="84" t="s">
        <v>2264</v>
      </c>
      <c r="AG15" s="120">
        <v>5</v>
      </c>
      <c r="AH15" s="123">
        <v>3.676470588235294</v>
      </c>
      <c r="AI15" s="120">
        <v>0</v>
      </c>
      <c r="AJ15" s="123">
        <v>0</v>
      </c>
      <c r="AK15" s="120">
        <v>0</v>
      </c>
      <c r="AL15" s="123">
        <v>0</v>
      </c>
      <c r="AM15" s="120">
        <v>131</v>
      </c>
      <c r="AN15" s="123">
        <v>96.32352941176471</v>
      </c>
      <c r="AO15" s="120">
        <v>136</v>
      </c>
    </row>
    <row r="16" spans="1:41" ht="15">
      <c r="A16" s="87" t="s">
        <v>1895</v>
      </c>
      <c r="B16" s="65" t="s">
        <v>1899</v>
      </c>
      <c r="C16" s="65" t="s">
        <v>59</v>
      </c>
      <c r="D16" s="109"/>
      <c r="E16" s="108"/>
      <c r="F16" s="110" t="s">
        <v>2907</v>
      </c>
      <c r="G16" s="111"/>
      <c r="H16" s="111"/>
      <c r="I16" s="112">
        <v>16</v>
      </c>
      <c r="J16" s="113"/>
      <c r="K16" s="48">
        <v>3</v>
      </c>
      <c r="L16" s="48">
        <v>3</v>
      </c>
      <c r="M16" s="48">
        <v>0</v>
      </c>
      <c r="N16" s="48">
        <v>3</v>
      </c>
      <c r="O16" s="48">
        <v>3</v>
      </c>
      <c r="P16" s="49" t="s">
        <v>2839</v>
      </c>
      <c r="Q16" s="49" t="s">
        <v>2839</v>
      </c>
      <c r="R16" s="48">
        <v>3</v>
      </c>
      <c r="S16" s="48">
        <v>3</v>
      </c>
      <c r="T16" s="48">
        <v>1</v>
      </c>
      <c r="U16" s="48">
        <v>1</v>
      </c>
      <c r="V16" s="48">
        <v>0</v>
      </c>
      <c r="W16" s="49">
        <v>0</v>
      </c>
      <c r="X16" s="49">
        <v>0</v>
      </c>
      <c r="Y16" s="78" t="s">
        <v>1952</v>
      </c>
      <c r="Z16" s="78" t="s">
        <v>1969</v>
      </c>
      <c r="AA16" s="78" t="s">
        <v>2039</v>
      </c>
      <c r="AB16" s="84" t="s">
        <v>2110</v>
      </c>
      <c r="AC16" s="84" t="s">
        <v>1198</v>
      </c>
      <c r="AD16" s="84"/>
      <c r="AE16" s="84"/>
      <c r="AF16" s="84" t="s">
        <v>2265</v>
      </c>
      <c r="AG16" s="120">
        <v>0</v>
      </c>
      <c r="AH16" s="123">
        <v>0</v>
      </c>
      <c r="AI16" s="120">
        <v>2</v>
      </c>
      <c r="AJ16" s="123">
        <v>2.6315789473684212</v>
      </c>
      <c r="AK16" s="120">
        <v>0</v>
      </c>
      <c r="AL16" s="123">
        <v>0</v>
      </c>
      <c r="AM16" s="120">
        <v>74</v>
      </c>
      <c r="AN16" s="123">
        <v>97.36842105263158</v>
      </c>
      <c r="AO16" s="120">
        <v>76</v>
      </c>
    </row>
    <row r="17" spans="1:41" ht="15">
      <c r="A17" s="87" t="s">
        <v>1896</v>
      </c>
      <c r="B17" s="65" t="s">
        <v>1900</v>
      </c>
      <c r="C17" s="65" t="s">
        <v>59</v>
      </c>
      <c r="D17" s="109"/>
      <c r="E17" s="108"/>
      <c r="F17" s="110" t="s">
        <v>1896</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496</v>
      </c>
      <c r="Z17" s="78" t="s">
        <v>606</v>
      </c>
      <c r="AA17" s="78" t="s">
        <v>652</v>
      </c>
      <c r="AB17" s="84" t="s">
        <v>1198</v>
      </c>
      <c r="AC17" s="84" t="s">
        <v>1198</v>
      </c>
      <c r="AD17" s="84"/>
      <c r="AE17" s="84" t="s">
        <v>290</v>
      </c>
      <c r="AF17" s="84" t="s">
        <v>2266</v>
      </c>
      <c r="AG17" s="120">
        <v>1</v>
      </c>
      <c r="AH17" s="123">
        <v>5.555555555555555</v>
      </c>
      <c r="AI17" s="120">
        <v>0</v>
      </c>
      <c r="AJ17" s="123">
        <v>0</v>
      </c>
      <c r="AK17" s="120">
        <v>0</v>
      </c>
      <c r="AL17" s="123">
        <v>0</v>
      </c>
      <c r="AM17" s="120">
        <v>17</v>
      </c>
      <c r="AN17" s="123">
        <v>94.44444444444444</v>
      </c>
      <c r="AO17" s="120">
        <v>18</v>
      </c>
    </row>
    <row r="18" spans="1:41" ht="15">
      <c r="A18" s="87" t="s">
        <v>1897</v>
      </c>
      <c r="B18" s="65" t="s">
        <v>1901</v>
      </c>
      <c r="C18" s="65" t="s">
        <v>59</v>
      </c>
      <c r="D18" s="109"/>
      <c r="E18" s="108"/>
      <c r="F18" s="110" t="s">
        <v>2908</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493</v>
      </c>
      <c r="Z18" s="78" t="s">
        <v>603</v>
      </c>
      <c r="AA18" s="78" t="s">
        <v>648</v>
      </c>
      <c r="AB18" s="84" t="s">
        <v>2111</v>
      </c>
      <c r="AC18" s="84" t="s">
        <v>2203</v>
      </c>
      <c r="AD18" s="84"/>
      <c r="AE18" s="84" t="s">
        <v>235</v>
      </c>
      <c r="AF18" s="84" t="s">
        <v>2267</v>
      </c>
      <c r="AG18" s="120">
        <v>4</v>
      </c>
      <c r="AH18" s="123">
        <v>7.547169811320755</v>
      </c>
      <c r="AI18" s="120">
        <v>0</v>
      </c>
      <c r="AJ18" s="123">
        <v>0</v>
      </c>
      <c r="AK18" s="120">
        <v>0</v>
      </c>
      <c r="AL18" s="123">
        <v>0</v>
      </c>
      <c r="AM18" s="120">
        <v>49</v>
      </c>
      <c r="AN18" s="123">
        <v>92.45283018867924</v>
      </c>
      <c r="AO18" s="120">
        <v>53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1882</v>
      </c>
      <c r="B2" s="84" t="s">
        <v>264</v>
      </c>
      <c r="C2" s="78">
        <f>VLOOKUP(GroupVertices[[#This Row],[Vertex]],Vertices[],MATCH("ID",Vertices[[#Headers],[Vertex]:[Vertex Content Word Count]],0),FALSE)</f>
        <v>84</v>
      </c>
    </row>
    <row r="3" spans="1:3" ht="15">
      <c r="A3" s="78" t="s">
        <v>1882</v>
      </c>
      <c r="B3" s="84" t="s">
        <v>268</v>
      </c>
      <c r="C3" s="78">
        <f>VLOOKUP(GroupVertices[[#This Row],[Vertex]],Vertices[],MATCH("ID",Vertices[[#Headers],[Vertex]:[Vertex Content Word Count]],0),FALSE)</f>
        <v>16</v>
      </c>
    </row>
    <row r="4" spans="1:3" ht="15">
      <c r="A4" s="78" t="s">
        <v>1882</v>
      </c>
      <c r="B4" s="84" t="s">
        <v>261</v>
      </c>
      <c r="C4" s="78">
        <f>VLOOKUP(GroupVertices[[#This Row],[Vertex]],Vertices[],MATCH("ID",Vertices[[#Headers],[Vertex]:[Vertex Content Word Count]],0),FALSE)</f>
        <v>82</v>
      </c>
    </row>
    <row r="5" spans="1:3" ht="15">
      <c r="A5" s="78" t="s">
        <v>1882</v>
      </c>
      <c r="B5" s="84" t="s">
        <v>251</v>
      </c>
      <c r="C5" s="78">
        <f>VLOOKUP(GroupVertices[[#This Row],[Vertex]],Vertices[],MATCH("ID",Vertices[[#Headers],[Vertex]:[Vertex Content Word Count]],0),FALSE)</f>
        <v>70</v>
      </c>
    </row>
    <row r="6" spans="1:3" ht="15">
      <c r="A6" s="78" t="s">
        <v>1882</v>
      </c>
      <c r="B6" s="84" t="s">
        <v>247</v>
      </c>
      <c r="C6" s="78">
        <f>VLOOKUP(GroupVertices[[#This Row],[Vertex]],Vertices[],MATCH("ID",Vertices[[#Headers],[Vertex]:[Vertex Content Word Count]],0),FALSE)</f>
        <v>66</v>
      </c>
    </row>
    <row r="7" spans="1:3" ht="15">
      <c r="A7" s="78" t="s">
        <v>1882</v>
      </c>
      <c r="B7" s="84" t="s">
        <v>233</v>
      </c>
      <c r="C7" s="78">
        <f>VLOOKUP(GroupVertices[[#This Row],[Vertex]],Vertices[],MATCH("ID",Vertices[[#Headers],[Vertex]:[Vertex Content Word Count]],0),FALSE)</f>
        <v>45</v>
      </c>
    </row>
    <row r="8" spans="1:3" ht="15">
      <c r="A8" s="78" t="s">
        <v>1882</v>
      </c>
      <c r="B8" s="84" t="s">
        <v>232</v>
      </c>
      <c r="C8" s="78">
        <f>VLOOKUP(GroupVertices[[#This Row],[Vertex]],Vertices[],MATCH("ID",Vertices[[#Headers],[Vertex]:[Vertex Content Word Count]],0),FALSE)</f>
        <v>44</v>
      </c>
    </row>
    <row r="9" spans="1:3" ht="15">
      <c r="A9" s="78" t="s">
        <v>1882</v>
      </c>
      <c r="B9" s="84" t="s">
        <v>227</v>
      </c>
      <c r="C9" s="78">
        <f>VLOOKUP(GroupVertices[[#This Row],[Vertex]],Vertices[],MATCH("ID",Vertices[[#Headers],[Vertex]:[Vertex Content Word Count]],0),FALSE)</f>
        <v>34</v>
      </c>
    </row>
    <row r="10" spans="1:3" ht="15">
      <c r="A10" s="78" t="s">
        <v>1882</v>
      </c>
      <c r="B10" s="84" t="s">
        <v>226</v>
      </c>
      <c r="C10" s="78">
        <f>VLOOKUP(GroupVertices[[#This Row],[Vertex]],Vertices[],MATCH("ID",Vertices[[#Headers],[Vertex]:[Vertex Content Word Count]],0),FALSE)</f>
        <v>33</v>
      </c>
    </row>
    <row r="11" spans="1:3" ht="15">
      <c r="A11" s="78" t="s">
        <v>1882</v>
      </c>
      <c r="B11" s="84" t="s">
        <v>225</v>
      </c>
      <c r="C11" s="78">
        <f>VLOOKUP(GroupVertices[[#This Row],[Vertex]],Vertices[],MATCH("ID",Vertices[[#Headers],[Vertex]:[Vertex Content Word Count]],0),FALSE)</f>
        <v>32</v>
      </c>
    </row>
    <row r="12" spans="1:3" ht="15">
      <c r="A12" s="78" t="s">
        <v>1882</v>
      </c>
      <c r="B12" s="84" t="s">
        <v>222</v>
      </c>
      <c r="C12" s="78">
        <f>VLOOKUP(GroupVertices[[#This Row],[Vertex]],Vertices[],MATCH("ID",Vertices[[#Headers],[Vertex]:[Vertex Content Word Count]],0),FALSE)</f>
        <v>28</v>
      </c>
    </row>
    <row r="13" spans="1:3" ht="15">
      <c r="A13" s="78" t="s">
        <v>1882</v>
      </c>
      <c r="B13" s="84" t="s">
        <v>221</v>
      </c>
      <c r="C13" s="78">
        <f>VLOOKUP(GroupVertices[[#This Row],[Vertex]],Vertices[],MATCH("ID",Vertices[[#Headers],[Vertex]:[Vertex Content Word Count]],0),FALSE)</f>
        <v>27</v>
      </c>
    </row>
    <row r="14" spans="1:3" ht="15">
      <c r="A14" s="78" t="s">
        <v>1882</v>
      </c>
      <c r="B14" s="84" t="s">
        <v>220</v>
      </c>
      <c r="C14" s="78">
        <f>VLOOKUP(GroupVertices[[#This Row],[Vertex]],Vertices[],MATCH("ID",Vertices[[#Headers],[Vertex]:[Vertex Content Word Count]],0),FALSE)</f>
        <v>26</v>
      </c>
    </row>
    <row r="15" spans="1:3" ht="15">
      <c r="A15" s="78" t="s">
        <v>1882</v>
      </c>
      <c r="B15" s="84" t="s">
        <v>215</v>
      </c>
      <c r="C15" s="78">
        <f>VLOOKUP(GroupVertices[[#This Row],[Vertex]],Vertices[],MATCH("ID",Vertices[[#Headers],[Vertex]:[Vertex Content Word Count]],0),FALSE)</f>
        <v>15</v>
      </c>
    </row>
    <row r="16" spans="1:3" ht="15">
      <c r="A16" s="78" t="s">
        <v>1883</v>
      </c>
      <c r="B16" s="84" t="s">
        <v>258</v>
      </c>
      <c r="C16" s="78">
        <f>VLOOKUP(GroupVertices[[#This Row],[Vertex]],Vertices[],MATCH("ID",Vertices[[#Headers],[Vertex]:[Vertex Content Word Count]],0),FALSE)</f>
        <v>77</v>
      </c>
    </row>
    <row r="17" spans="1:3" ht="15">
      <c r="A17" s="78" t="s">
        <v>1883</v>
      </c>
      <c r="B17" s="84" t="s">
        <v>256</v>
      </c>
      <c r="C17" s="78">
        <f>VLOOKUP(GroupVertices[[#This Row],[Vertex]],Vertices[],MATCH("ID",Vertices[[#Headers],[Vertex]:[Vertex Content Word Count]],0),FALSE)</f>
        <v>18</v>
      </c>
    </row>
    <row r="18" spans="1:3" ht="15">
      <c r="A18" s="78" t="s">
        <v>1883</v>
      </c>
      <c r="B18" s="84" t="s">
        <v>257</v>
      </c>
      <c r="C18" s="78">
        <f>VLOOKUP(GroupVertices[[#This Row],[Vertex]],Vertices[],MATCH("ID",Vertices[[#Headers],[Vertex]:[Vertex Content Word Count]],0),FALSE)</f>
        <v>73</v>
      </c>
    </row>
    <row r="19" spans="1:3" ht="15">
      <c r="A19" s="78" t="s">
        <v>1883</v>
      </c>
      <c r="B19" s="84" t="s">
        <v>255</v>
      </c>
      <c r="C19" s="78">
        <f>VLOOKUP(GroupVertices[[#This Row],[Vertex]],Vertices[],MATCH("ID",Vertices[[#Headers],[Vertex]:[Vertex Content Word Count]],0),FALSE)</f>
        <v>76</v>
      </c>
    </row>
    <row r="20" spans="1:3" ht="15">
      <c r="A20" s="78" t="s">
        <v>1883</v>
      </c>
      <c r="B20" s="84" t="s">
        <v>262</v>
      </c>
      <c r="C20" s="78">
        <f>VLOOKUP(GroupVertices[[#This Row],[Vertex]],Vertices[],MATCH("ID",Vertices[[#Headers],[Vertex]:[Vertex Content Word Count]],0),FALSE)</f>
        <v>75</v>
      </c>
    </row>
    <row r="21" spans="1:3" ht="15">
      <c r="A21" s="78" t="s">
        <v>1883</v>
      </c>
      <c r="B21" s="84" t="s">
        <v>254</v>
      </c>
      <c r="C21" s="78">
        <f>VLOOKUP(GroupVertices[[#This Row],[Vertex]],Vertices[],MATCH("ID",Vertices[[#Headers],[Vertex]:[Vertex Content Word Count]],0),FALSE)</f>
        <v>74</v>
      </c>
    </row>
    <row r="22" spans="1:3" ht="15">
      <c r="A22" s="78" t="s">
        <v>1883</v>
      </c>
      <c r="B22" s="84" t="s">
        <v>253</v>
      </c>
      <c r="C22" s="78">
        <f>VLOOKUP(GroupVertices[[#This Row],[Vertex]],Vertices[],MATCH("ID",Vertices[[#Headers],[Vertex]:[Vertex Content Word Count]],0),FALSE)</f>
        <v>72</v>
      </c>
    </row>
    <row r="23" spans="1:3" ht="15">
      <c r="A23" s="78" t="s">
        <v>1883</v>
      </c>
      <c r="B23" s="84" t="s">
        <v>252</v>
      </c>
      <c r="C23" s="78">
        <f>VLOOKUP(GroupVertices[[#This Row],[Vertex]],Vertices[],MATCH("ID",Vertices[[#Headers],[Vertex]:[Vertex Content Word Count]],0),FALSE)</f>
        <v>71</v>
      </c>
    </row>
    <row r="24" spans="1:3" ht="15">
      <c r="A24" s="78" t="s">
        <v>1883</v>
      </c>
      <c r="B24" s="84" t="s">
        <v>249</v>
      </c>
      <c r="C24" s="78">
        <f>VLOOKUP(GroupVertices[[#This Row],[Vertex]],Vertices[],MATCH("ID",Vertices[[#Headers],[Vertex]:[Vertex Content Word Count]],0),FALSE)</f>
        <v>68</v>
      </c>
    </row>
    <row r="25" spans="1:3" ht="15">
      <c r="A25" s="78" t="s">
        <v>1883</v>
      </c>
      <c r="B25" s="84" t="s">
        <v>248</v>
      </c>
      <c r="C25" s="78">
        <f>VLOOKUP(GroupVertices[[#This Row],[Vertex]],Vertices[],MATCH("ID",Vertices[[#Headers],[Vertex]:[Vertex Content Word Count]],0),FALSE)</f>
        <v>67</v>
      </c>
    </row>
    <row r="26" spans="1:3" ht="15">
      <c r="A26" s="78" t="s">
        <v>1883</v>
      </c>
      <c r="B26" s="84" t="s">
        <v>216</v>
      </c>
      <c r="C26" s="78">
        <f>VLOOKUP(GroupVertices[[#This Row],[Vertex]],Vertices[],MATCH("ID",Vertices[[#Headers],[Vertex]:[Vertex Content Word Count]],0),FALSE)</f>
        <v>17</v>
      </c>
    </row>
    <row r="27" spans="1:3" ht="15">
      <c r="A27" s="78" t="s">
        <v>1884</v>
      </c>
      <c r="B27" s="84" t="s">
        <v>269</v>
      </c>
      <c r="C27" s="78">
        <f>VLOOKUP(GroupVertices[[#This Row],[Vertex]],Vertices[],MATCH("ID",Vertices[[#Headers],[Vertex]:[Vertex Content Word Count]],0),FALSE)</f>
        <v>31</v>
      </c>
    </row>
    <row r="28" spans="1:3" ht="15">
      <c r="A28" s="78" t="s">
        <v>1884</v>
      </c>
      <c r="B28" s="84" t="s">
        <v>299</v>
      </c>
      <c r="C28" s="78">
        <f>VLOOKUP(GroupVertices[[#This Row],[Vertex]],Vertices[],MATCH("ID",Vertices[[#Headers],[Vertex]:[Vertex Content Word Count]],0),FALSE)</f>
        <v>90</v>
      </c>
    </row>
    <row r="29" spans="1:3" ht="15">
      <c r="A29" s="78" t="s">
        <v>1884</v>
      </c>
      <c r="B29" s="84" t="s">
        <v>298</v>
      </c>
      <c r="C29" s="78">
        <f>VLOOKUP(GroupVertices[[#This Row],[Vertex]],Vertices[],MATCH("ID",Vertices[[#Headers],[Vertex]:[Vertex Content Word Count]],0),FALSE)</f>
        <v>89</v>
      </c>
    </row>
    <row r="30" spans="1:3" ht="15">
      <c r="A30" s="78" t="s">
        <v>1884</v>
      </c>
      <c r="B30" s="84" t="s">
        <v>297</v>
      </c>
      <c r="C30" s="78">
        <f>VLOOKUP(GroupVertices[[#This Row],[Vertex]],Vertices[],MATCH("ID",Vertices[[#Headers],[Vertex]:[Vertex Content Word Count]],0),FALSE)</f>
        <v>88</v>
      </c>
    </row>
    <row r="31" spans="1:3" ht="15">
      <c r="A31" s="78" t="s">
        <v>1884</v>
      </c>
      <c r="B31" s="84" t="s">
        <v>296</v>
      </c>
      <c r="C31" s="78">
        <f>VLOOKUP(GroupVertices[[#This Row],[Vertex]],Vertices[],MATCH("ID",Vertices[[#Headers],[Vertex]:[Vertex Content Word Count]],0),FALSE)</f>
        <v>87</v>
      </c>
    </row>
    <row r="32" spans="1:3" ht="15">
      <c r="A32" s="78" t="s">
        <v>1884</v>
      </c>
      <c r="B32" s="84" t="s">
        <v>267</v>
      </c>
      <c r="C32" s="78">
        <f>VLOOKUP(GroupVertices[[#This Row],[Vertex]],Vertices[],MATCH("ID",Vertices[[#Headers],[Vertex]:[Vertex Content Word Count]],0),FALSE)</f>
        <v>86</v>
      </c>
    </row>
    <row r="33" spans="1:3" ht="15">
      <c r="A33" s="78" t="s">
        <v>1884</v>
      </c>
      <c r="B33" s="84" t="s">
        <v>260</v>
      </c>
      <c r="C33" s="78">
        <f>VLOOKUP(GroupVertices[[#This Row],[Vertex]],Vertices[],MATCH("ID",Vertices[[#Headers],[Vertex]:[Vertex Content Word Count]],0),FALSE)</f>
        <v>81</v>
      </c>
    </row>
    <row r="34" spans="1:3" ht="15">
      <c r="A34" s="78" t="s">
        <v>1884</v>
      </c>
      <c r="B34" s="84" t="s">
        <v>250</v>
      </c>
      <c r="C34" s="78">
        <f>VLOOKUP(GroupVertices[[#This Row],[Vertex]],Vertices[],MATCH("ID",Vertices[[#Headers],[Vertex]:[Vertex Content Word Count]],0),FALSE)</f>
        <v>69</v>
      </c>
    </row>
    <row r="35" spans="1:3" ht="15">
      <c r="A35" s="78" t="s">
        <v>1884</v>
      </c>
      <c r="B35" s="84" t="s">
        <v>224</v>
      </c>
      <c r="C35" s="78">
        <f>VLOOKUP(GroupVertices[[#This Row],[Vertex]],Vertices[],MATCH("ID",Vertices[[#Headers],[Vertex]:[Vertex Content Word Count]],0),FALSE)</f>
        <v>30</v>
      </c>
    </row>
    <row r="36" spans="1:3" ht="15">
      <c r="A36" s="78" t="s">
        <v>1885</v>
      </c>
      <c r="B36" s="84" t="s">
        <v>212</v>
      </c>
      <c r="C36" s="78">
        <f>VLOOKUP(GroupVertices[[#This Row],[Vertex]],Vertices[],MATCH("ID",Vertices[[#Headers],[Vertex]:[Vertex Content Word Count]],0),FALSE)</f>
        <v>3</v>
      </c>
    </row>
    <row r="37" spans="1:3" ht="15">
      <c r="A37" s="78" t="s">
        <v>1885</v>
      </c>
      <c r="B37" s="84" t="s">
        <v>276</v>
      </c>
      <c r="C37" s="78">
        <f>VLOOKUP(GroupVertices[[#This Row],[Vertex]],Vertices[],MATCH("ID",Vertices[[#Headers],[Vertex]:[Vertex Content Word Count]],0),FALSE)</f>
        <v>10</v>
      </c>
    </row>
    <row r="38" spans="1:3" ht="15">
      <c r="A38" s="78" t="s">
        <v>1885</v>
      </c>
      <c r="B38" s="84" t="s">
        <v>275</v>
      </c>
      <c r="C38" s="78">
        <f>VLOOKUP(GroupVertices[[#This Row],[Vertex]],Vertices[],MATCH("ID",Vertices[[#Headers],[Vertex]:[Vertex Content Word Count]],0),FALSE)</f>
        <v>9</v>
      </c>
    </row>
    <row r="39" spans="1:3" ht="15">
      <c r="A39" s="78" t="s">
        <v>1885</v>
      </c>
      <c r="B39" s="84" t="s">
        <v>274</v>
      </c>
      <c r="C39" s="78">
        <f>VLOOKUP(GroupVertices[[#This Row],[Vertex]],Vertices[],MATCH("ID",Vertices[[#Headers],[Vertex]:[Vertex Content Word Count]],0),FALSE)</f>
        <v>8</v>
      </c>
    </row>
    <row r="40" spans="1:3" ht="15">
      <c r="A40" s="78" t="s">
        <v>1885</v>
      </c>
      <c r="B40" s="84" t="s">
        <v>273</v>
      </c>
      <c r="C40" s="78">
        <f>VLOOKUP(GroupVertices[[#This Row],[Vertex]],Vertices[],MATCH("ID",Vertices[[#Headers],[Vertex]:[Vertex Content Word Count]],0),FALSE)</f>
        <v>7</v>
      </c>
    </row>
    <row r="41" spans="1:3" ht="15">
      <c r="A41" s="78" t="s">
        <v>1885</v>
      </c>
      <c r="B41" s="84" t="s">
        <v>272</v>
      </c>
      <c r="C41" s="78">
        <f>VLOOKUP(GroupVertices[[#This Row],[Vertex]],Vertices[],MATCH("ID",Vertices[[#Headers],[Vertex]:[Vertex Content Word Count]],0),FALSE)</f>
        <v>6</v>
      </c>
    </row>
    <row r="42" spans="1:3" ht="15">
      <c r="A42" s="78" t="s">
        <v>1885</v>
      </c>
      <c r="B42" s="84" t="s">
        <v>271</v>
      </c>
      <c r="C42" s="78">
        <f>VLOOKUP(GroupVertices[[#This Row],[Vertex]],Vertices[],MATCH("ID",Vertices[[#Headers],[Vertex]:[Vertex Content Word Count]],0),FALSE)</f>
        <v>5</v>
      </c>
    </row>
    <row r="43" spans="1:3" ht="15">
      <c r="A43" s="78" t="s">
        <v>1885</v>
      </c>
      <c r="B43" s="84" t="s">
        <v>270</v>
      </c>
      <c r="C43" s="78">
        <f>VLOOKUP(GroupVertices[[#This Row],[Vertex]],Vertices[],MATCH("ID",Vertices[[#Headers],[Vertex]:[Vertex Content Word Count]],0),FALSE)</f>
        <v>4</v>
      </c>
    </row>
    <row r="44" spans="1:3" ht="15">
      <c r="A44" s="78" t="s">
        <v>1886</v>
      </c>
      <c r="B44" s="84" t="s">
        <v>246</v>
      </c>
      <c r="C44" s="78">
        <f>VLOOKUP(GroupVertices[[#This Row],[Vertex]],Vertices[],MATCH("ID",Vertices[[#Headers],[Vertex]:[Vertex Content Word Count]],0),FALSE)</f>
        <v>65</v>
      </c>
    </row>
    <row r="45" spans="1:3" ht="15">
      <c r="A45" s="78" t="s">
        <v>1886</v>
      </c>
      <c r="B45" s="84" t="s">
        <v>265</v>
      </c>
      <c r="C45" s="78">
        <f>VLOOKUP(GroupVertices[[#This Row],[Vertex]],Vertices[],MATCH("ID",Vertices[[#Headers],[Vertex]:[Vertex Content Word Count]],0),FALSE)</f>
        <v>38</v>
      </c>
    </row>
    <row r="46" spans="1:3" ht="15">
      <c r="A46" s="78" t="s">
        <v>1886</v>
      </c>
      <c r="B46" s="84" t="s">
        <v>243</v>
      </c>
      <c r="C46" s="78">
        <f>VLOOKUP(GroupVertices[[#This Row],[Vertex]],Vertices[],MATCH("ID",Vertices[[#Headers],[Vertex]:[Vertex Content Word Count]],0),FALSE)</f>
        <v>58</v>
      </c>
    </row>
    <row r="47" spans="1:3" ht="15">
      <c r="A47" s="78" t="s">
        <v>1886</v>
      </c>
      <c r="B47" s="84" t="s">
        <v>237</v>
      </c>
      <c r="C47" s="78">
        <f>VLOOKUP(GroupVertices[[#This Row],[Vertex]],Vertices[],MATCH("ID",Vertices[[#Headers],[Vertex]:[Vertex Content Word Count]],0),FALSE)</f>
        <v>52</v>
      </c>
    </row>
    <row r="48" spans="1:3" ht="15">
      <c r="A48" s="78" t="s">
        <v>1886</v>
      </c>
      <c r="B48" s="84" t="s">
        <v>229</v>
      </c>
      <c r="C48" s="78">
        <f>VLOOKUP(GroupVertices[[#This Row],[Vertex]],Vertices[],MATCH("ID",Vertices[[#Headers],[Vertex]:[Vertex Content Word Count]],0),FALSE)</f>
        <v>37</v>
      </c>
    </row>
    <row r="49" spans="1:3" ht="15">
      <c r="A49" s="78" t="s">
        <v>1886</v>
      </c>
      <c r="B49" s="84" t="s">
        <v>228</v>
      </c>
      <c r="C49" s="78">
        <f>VLOOKUP(GroupVertices[[#This Row],[Vertex]],Vertices[],MATCH("ID",Vertices[[#Headers],[Vertex]:[Vertex Content Word Count]],0),FALSE)</f>
        <v>35</v>
      </c>
    </row>
    <row r="50" spans="1:3" ht="15">
      <c r="A50" s="78" t="s">
        <v>1886</v>
      </c>
      <c r="B50" s="84" t="s">
        <v>283</v>
      </c>
      <c r="C50" s="78">
        <f>VLOOKUP(GroupVertices[[#This Row],[Vertex]],Vertices[],MATCH("ID",Vertices[[#Headers],[Vertex]:[Vertex Content Word Count]],0),FALSE)</f>
        <v>36</v>
      </c>
    </row>
    <row r="51" spans="1:3" ht="15">
      <c r="A51" s="78" t="s">
        <v>1887</v>
      </c>
      <c r="B51" s="84" t="s">
        <v>231</v>
      </c>
      <c r="C51" s="78">
        <f>VLOOKUP(GroupVertices[[#This Row],[Vertex]],Vertices[],MATCH("ID",Vertices[[#Headers],[Vertex]:[Vertex Content Word Count]],0),FALSE)</f>
        <v>42</v>
      </c>
    </row>
    <row r="52" spans="1:3" ht="15">
      <c r="A52" s="78" t="s">
        <v>1887</v>
      </c>
      <c r="B52" s="84" t="s">
        <v>286</v>
      </c>
      <c r="C52" s="78">
        <f>VLOOKUP(GroupVertices[[#This Row],[Vertex]],Vertices[],MATCH("ID",Vertices[[#Headers],[Vertex]:[Vertex Content Word Count]],0),FALSE)</f>
        <v>43</v>
      </c>
    </row>
    <row r="53" spans="1:3" ht="15">
      <c r="A53" s="78" t="s">
        <v>1887</v>
      </c>
      <c r="B53" s="84" t="s">
        <v>230</v>
      </c>
      <c r="C53" s="78">
        <f>VLOOKUP(GroupVertices[[#This Row],[Vertex]],Vertices[],MATCH("ID",Vertices[[#Headers],[Vertex]:[Vertex Content Word Count]],0),FALSE)</f>
        <v>39</v>
      </c>
    </row>
    <row r="54" spans="1:3" ht="15">
      <c r="A54" s="78" t="s">
        <v>1887</v>
      </c>
      <c r="B54" s="84" t="s">
        <v>285</v>
      </c>
      <c r="C54" s="78">
        <f>VLOOKUP(GroupVertices[[#This Row],[Vertex]],Vertices[],MATCH("ID",Vertices[[#Headers],[Vertex]:[Vertex Content Word Count]],0),FALSE)</f>
        <v>41</v>
      </c>
    </row>
    <row r="55" spans="1:3" ht="15">
      <c r="A55" s="78" t="s">
        <v>1887</v>
      </c>
      <c r="B55" s="84" t="s">
        <v>284</v>
      </c>
      <c r="C55" s="78">
        <f>VLOOKUP(GroupVertices[[#This Row],[Vertex]],Vertices[],MATCH("ID",Vertices[[#Headers],[Vertex]:[Vertex Content Word Count]],0),FALSE)</f>
        <v>40</v>
      </c>
    </row>
    <row r="56" spans="1:3" ht="15">
      <c r="A56" s="78" t="s">
        <v>1888</v>
      </c>
      <c r="B56" s="84" t="s">
        <v>223</v>
      </c>
      <c r="C56" s="78">
        <f>VLOOKUP(GroupVertices[[#This Row],[Vertex]],Vertices[],MATCH("ID",Vertices[[#Headers],[Vertex]:[Vertex Content Word Count]],0),FALSE)</f>
        <v>12</v>
      </c>
    </row>
    <row r="57" spans="1:3" ht="15">
      <c r="A57" s="78" t="s">
        <v>1888</v>
      </c>
      <c r="B57" s="84" t="s">
        <v>282</v>
      </c>
      <c r="C57" s="78">
        <f>VLOOKUP(GroupVertices[[#This Row],[Vertex]],Vertices[],MATCH("ID",Vertices[[#Headers],[Vertex]:[Vertex Content Word Count]],0),FALSE)</f>
        <v>29</v>
      </c>
    </row>
    <row r="58" spans="1:3" ht="15">
      <c r="A58" s="78" t="s">
        <v>1888</v>
      </c>
      <c r="B58" s="84" t="s">
        <v>277</v>
      </c>
      <c r="C58" s="78">
        <f>VLOOKUP(GroupVertices[[#This Row],[Vertex]],Vertices[],MATCH("ID",Vertices[[#Headers],[Vertex]:[Vertex Content Word Count]],0),FALSE)</f>
        <v>14</v>
      </c>
    </row>
    <row r="59" spans="1:3" ht="15">
      <c r="A59" s="78" t="s">
        <v>1888</v>
      </c>
      <c r="B59" s="84" t="s">
        <v>214</v>
      </c>
      <c r="C59" s="78">
        <f>VLOOKUP(GroupVertices[[#This Row],[Vertex]],Vertices[],MATCH("ID",Vertices[[#Headers],[Vertex]:[Vertex Content Word Count]],0),FALSE)</f>
        <v>13</v>
      </c>
    </row>
    <row r="60" spans="1:3" ht="15">
      <c r="A60" s="78" t="s">
        <v>1888</v>
      </c>
      <c r="B60" s="84" t="s">
        <v>213</v>
      </c>
      <c r="C60" s="78">
        <f>VLOOKUP(GroupVertices[[#This Row],[Vertex]],Vertices[],MATCH("ID",Vertices[[#Headers],[Vertex]:[Vertex Content Word Count]],0),FALSE)</f>
        <v>11</v>
      </c>
    </row>
    <row r="61" spans="1:3" ht="15">
      <c r="A61" s="78" t="s">
        <v>1889</v>
      </c>
      <c r="B61" s="84" t="s">
        <v>218</v>
      </c>
      <c r="C61" s="78">
        <f>VLOOKUP(GroupVertices[[#This Row],[Vertex]],Vertices[],MATCH("ID",Vertices[[#Headers],[Vertex]:[Vertex Content Word Count]],0),FALSE)</f>
        <v>21</v>
      </c>
    </row>
    <row r="62" spans="1:3" ht="15">
      <c r="A62" s="78" t="s">
        <v>1889</v>
      </c>
      <c r="B62" s="84" t="s">
        <v>280</v>
      </c>
      <c r="C62" s="78">
        <f>VLOOKUP(GroupVertices[[#This Row],[Vertex]],Vertices[],MATCH("ID",Vertices[[#Headers],[Vertex]:[Vertex Content Word Count]],0),FALSE)</f>
        <v>23</v>
      </c>
    </row>
    <row r="63" spans="1:3" ht="15">
      <c r="A63" s="78" t="s">
        <v>1889</v>
      </c>
      <c r="B63" s="84" t="s">
        <v>217</v>
      </c>
      <c r="C63" s="78">
        <f>VLOOKUP(GroupVertices[[#This Row],[Vertex]],Vertices[],MATCH("ID",Vertices[[#Headers],[Vertex]:[Vertex Content Word Count]],0),FALSE)</f>
        <v>19</v>
      </c>
    </row>
    <row r="64" spans="1:3" ht="15">
      <c r="A64" s="78" t="s">
        <v>1889</v>
      </c>
      <c r="B64" s="84" t="s">
        <v>279</v>
      </c>
      <c r="C64" s="78">
        <f>VLOOKUP(GroupVertices[[#This Row],[Vertex]],Vertices[],MATCH("ID",Vertices[[#Headers],[Vertex]:[Vertex Content Word Count]],0),FALSE)</f>
        <v>22</v>
      </c>
    </row>
    <row r="65" spans="1:3" ht="15">
      <c r="A65" s="78" t="s">
        <v>1889</v>
      </c>
      <c r="B65" s="84" t="s">
        <v>278</v>
      </c>
      <c r="C65" s="78">
        <f>VLOOKUP(GroupVertices[[#This Row],[Vertex]],Vertices[],MATCH("ID",Vertices[[#Headers],[Vertex]:[Vertex Content Word Count]],0),FALSE)</f>
        <v>20</v>
      </c>
    </row>
    <row r="66" spans="1:3" ht="15">
      <c r="A66" s="78" t="s">
        <v>1890</v>
      </c>
      <c r="B66" s="84" t="s">
        <v>245</v>
      </c>
      <c r="C66" s="78">
        <f>VLOOKUP(GroupVertices[[#This Row],[Vertex]],Vertices[],MATCH("ID",Vertices[[#Headers],[Vertex]:[Vertex Content Word Count]],0),FALSE)</f>
        <v>61</v>
      </c>
    </row>
    <row r="67" spans="1:3" ht="15">
      <c r="A67" s="78" t="s">
        <v>1890</v>
      </c>
      <c r="B67" s="84" t="s">
        <v>293</v>
      </c>
      <c r="C67" s="78">
        <f>VLOOKUP(GroupVertices[[#This Row],[Vertex]],Vertices[],MATCH("ID",Vertices[[#Headers],[Vertex]:[Vertex Content Word Count]],0),FALSE)</f>
        <v>64</v>
      </c>
    </row>
    <row r="68" spans="1:3" ht="15">
      <c r="A68" s="78" t="s">
        <v>1890</v>
      </c>
      <c r="B68" s="84" t="s">
        <v>292</v>
      </c>
      <c r="C68" s="78">
        <f>VLOOKUP(GroupVertices[[#This Row],[Vertex]],Vertices[],MATCH("ID",Vertices[[#Headers],[Vertex]:[Vertex Content Word Count]],0),FALSE)</f>
        <v>63</v>
      </c>
    </row>
    <row r="69" spans="1:3" ht="15">
      <c r="A69" s="78" t="s">
        <v>1890</v>
      </c>
      <c r="B69" s="84" t="s">
        <v>291</v>
      </c>
      <c r="C69" s="78">
        <f>VLOOKUP(GroupVertices[[#This Row],[Vertex]],Vertices[],MATCH("ID",Vertices[[#Headers],[Vertex]:[Vertex Content Word Count]],0),FALSE)</f>
        <v>62</v>
      </c>
    </row>
    <row r="70" spans="1:3" ht="15">
      <c r="A70" s="78" t="s">
        <v>1891</v>
      </c>
      <c r="B70" s="84" t="s">
        <v>234</v>
      </c>
      <c r="C70" s="78">
        <f>VLOOKUP(GroupVertices[[#This Row],[Vertex]],Vertices[],MATCH("ID",Vertices[[#Headers],[Vertex]:[Vertex Content Word Count]],0),FALSE)</f>
        <v>46</v>
      </c>
    </row>
    <row r="71" spans="1:3" ht="15">
      <c r="A71" s="78" t="s">
        <v>1891</v>
      </c>
      <c r="B71" s="84" t="s">
        <v>289</v>
      </c>
      <c r="C71" s="78">
        <f>VLOOKUP(GroupVertices[[#This Row],[Vertex]],Vertices[],MATCH("ID",Vertices[[#Headers],[Vertex]:[Vertex Content Word Count]],0),FALSE)</f>
        <v>49</v>
      </c>
    </row>
    <row r="72" spans="1:3" ht="15">
      <c r="A72" s="78" t="s">
        <v>1891</v>
      </c>
      <c r="B72" s="84" t="s">
        <v>288</v>
      </c>
      <c r="C72" s="78">
        <f>VLOOKUP(GroupVertices[[#This Row],[Vertex]],Vertices[],MATCH("ID",Vertices[[#Headers],[Vertex]:[Vertex Content Word Count]],0),FALSE)</f>
        <v>48</v>
      </c>
    </row>
    <row r="73" spans="1:3" ht="15">
      <c r="A73" s="78" t="s">
        <v>1891</v>
      </c>
      <c r="B73" s="84" t="s">
        <v>287</v>
      </c>
      <c r="C73" s="78">
        <f>VLOOKUP(GroupVertices[[#This Row],[Vertex]],Vertices[],MATCH("ID",Vertices[[#Headers],[Vertex]:[Vertex Content Word Count]],0),FALSE)</f>
        <v>47</v>
      </c>
    </row>
    <row r="74" spans="1:3" ht="15">
      <c r="A74" s="78" t="s">
        <v>1892</v>
      </c>
      <c r="B74" s="84" t="s">
        <v>266</v>
      </c>
      <c r="C74" s="78">
        <f>VLOOKUP(GroupVertices[[#This Row],[Vertex]],Vertices[],MATCH("ID",Vertices[[#Headers],[Vertex]:[Vertex Content Word Count]],0),FALSE)</f>
        <v>85</v>
      </c>
    </row>
    <row r="75" spans="1:3" ht="15">
      <c r="A75" s="78" t="s">
        <v>1892</v>
      </c>
      <c r="B75" s="84" t="s">
        <v>219</v>
      </c>
      <c r="C75" s="78">
        <f>VLOOKUP(GroupVertices[[#This Row],[Vertex]],Vertices[],MATCH("ID",Vertices[[#Headers],[Vertex]:[Vertex Content Word Count]],0),FALSE)</f>
        <v>24</v>
      </c>
    </row>
    <row r="76" spans="1:3" ht="15">
      <c r="A76" s="78" t="s">
        <v>1892</v>
      </c>
      <c r="B76" s="84" t="s">
        <v>281</v>
      </c>
      <c r="C76" s="78">
        <f>VLOOKUP(GroupVertices[[#This Row],[Vertex]],Vertices[],MATCH("ID",Vertices[[#Headers],[Vertex]:[Vertex Content Word Count]],0),FALSE)</f>
        <v>25</v>
      </c>
    </row>
    <row r="77" spans="1:3" ht="15">
      <c r="A77" s="78" t="s">
        <v>1893</v>
      </c>
      <c r="B77" s="84" t="s">
        <v>259</v>
      </c>
      <c r="C77" s="78">
        <f>VLOOKUP(GroupVertices[[#This Row],[Vertex]],Vertices[],MATCH("ID",Vertices[[#Headers],[Vertex]:[Vertex Content Word Count]],0),FALSE)</f>
        <v>78</v>
      </c>
    </row>
    <row r="78" spans="1:3" ht="15">
      <c r="A78" s="78" t="s">
        <v>1893</v>
      </c>
      <c r="B78" s="84" t="s">
        <v>295</v>
      </c>
      <c r="C78" s="78">
        <f>VLOOKUP(GroupVertices[[#This Row],[Vertex]],Vertices[],MATCH("ID",Vertices[[#Headers],[Vertex]:[Vertex Content Word Count]],0),FALSE)</f>
        <v>80</v>
      </c>
    </row>
    <row r="79" spans="1:3" ht="15">
      <c r="A79" s="78" t="s">
        <v>1893</v>
      </c>
      <c r="B79" s="84" t="s">
        <v>294</v>
      </c>
      <c r="C79" s="78">
        <f>VLOOKUP(GroupVertices[[#This Row],[Vertex]],Vertices[],MATCH("ID",Vertices[[#Headers],[Vertex]:[Vertex Content Word Count]],0),FALSE)</f>
        <v>79</v>
      </c>
    </row>
    <row r="80" spans="1:3" ht="15">
      <c r="A80" s="78" t="s">
        <v>1894</v>
      </c>
      <c r="B80" s="84" t="s">
        <v>242</v>
      </c>
      <c r="C80" s="78">
        <f>VLOOKUP(GroupVertices[[#This Row],[Vertex]],Vertices[],MATCH("ID",Vertices[[#Headers],[Vertex]:[Vertex Content Word Count]],0),FALSE)</f>
        <v>56</v>
      </c>
    </row>
    <row r="81" spans="1:3" ht="15">
      <c r="A81" s="78" t="s">
        <v>1894</v>
      </c>
      <c r="B81" s="84" t="s">
        <v>241</v>
      </c>
      <c r="C81" s="78">
        <f>VLOOKUP(GroupVertices[[#This Row],[Vertex]],Vertices[],MATCH("ID",Vertices[[#Headers],[Vertex]:[Vertex Content Word Count]],0),FALSE)</f>
        <v>57</v>
      </c>
    </row>
    <row r="82" spans="1:3" ht="15">
      <c r="A82" s="78" t="s">
        <v>1894</v>
      </c>
      <c r="B82" s="84" t="s">
        <v>240</v>
      </c>
      <c r="C82" s="78">
        <f>VLOOKUP(GroupVertices[[#This Row],[Vertex]],Vertices[],MATCH("ID",Vertices[[#Headers],[Vertex]:[Vertex Content Word Count]],0),FALSE)</f>
        <v>55</v>
      </c>
    </row>
    <row r="83" spans="1:3" ht="15">
      <c r="A83" s="78" t="s">
        <v>1895</v>
      </c>
      <c r="B83" s="84" t="s">
        <v>238</v>
      </c>
      <c r="C83" s="78">
        <f>VLOOKUP(GroupVertices[[#This Row],[Vertex]],Vertices[],MATCH("ID",Vertices[[#Headers],[Vertex]:[Vertex Content Word Count]],0),FALSE)</f>
        <v>53</v>
      </c>
    </row>
    <row r="84" spans="1:3" ht="15">
      <c r="A84" s="78" t="s">
        <v>1895</v>
      </c>
      <c r="B84" s="84" t="s">
        <v>239</v>
      </c>
      <c r="C84" s="78">
        <f>VLOOKUP(GroupVertices[[#This Row],[Vertex]],Vertices[],MATCH("ID",Vertices[[#Headers],[Vertex]:[Vertex Content Word Count]],0),FALSE)</f>
        <v>54</v>
      </c>
    </row>
    <row r="85" spans="1:3" ht="15">
      <c r="A85" s="78" t="s">
        <v>1895</v>
      </c>
      <c r="B85" s="84" t="s">
        <v>263</v>
      </c>
      <c r="C85" s="78">
        <f>VLOOKUP(GroupVertices[[#This Row],[Vertex]],Vertices[],MATCH("ID",Vertices[[#Headers],[Vertex]:[Vertex Content Word Count]],0),FALSE)</f>
        <v>83</v>
      </c>
    </row>
    <row r="86" spans="1:3" ht="15">
      <c r="A86" s="78" t="s">
        <v>1896</v>
      </c>
      <c r="B86" s="84" t="s">
        <v>244</v>
      </c>
      <c r="C86" s="78">
        <f>VLOOKUP(GroupVertices[[#This Row],[Vertex]],Vertices[],MATCH("ID",Vertices[[#Headers],[Vertex]:[Vertex Content Word Count]],0),FALSE)</f>
        <v>59</v>
      </c>
    </row>
    <row r="87" spans="1:3" ht="15">
      <c r="A87" s="78" t="s">
        <v>1896</v>
      </c>
      <c r="B87" s="84" t="s">
        <v>290</v>
      </c>
      <c r="C87" s="78">
        <f>VLOOKUP(GroupVertices[[#This Row],[Vertex]],Vertices[],MATCH("ID",Vertices[[#Headers],[Vertex]:[Vertex Content Word Count]],0),FALSE)</f>
        <v>60</v>
      </c>
    </row>
    <row r="88" spans="1:3" ht="15">
      <c r="A88" s="78" t="s">
        <v>1897</v>
      </c>
      <c r="B88" s="84" t="s">
        <v>236</v>
      </c>
      <c r="C88" s="78">
        <f>VLOOKUP(GroupVertices[[#This Row],[Vertex]],Vertices[],MATCH("ID",Vertices[[#Headers],[Vertex]:[Vertex Content Word Count]],0),FALSE)</f>
        <v>51</v>
      </c>
    </row>
    <row r="89" spans="1:3" ht="15">
      <c r="A89" s="78" t="s">
        <v>1897</v>
      </c>
      <c r="B89" s="84" t="s">
        <v>235</v>
      </c>
      <c r="C89" s="78">
        <f>VLOOKUP(GroupVertices[[#This Row],[Vertex]],Vertices[],MATCH("ID",Vertices[[#Headers],[Vertex]:[Vertex Content Word Count]],0),FALSE)</f>
        <v>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1916</v>
      </c>
      <c r="B2" s="34" t="s">
        <v>1843</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30</v>
      </c>
      <c r="J2" s="37">
        <f>MIN(Vertices[Betweenness Centrality])</f>
        <v>0</v>
      </c>
      <c r="K2" s="38">
        <f>COUNTIF(Vertices[Betweenness Centrality],"&gt;= "&amp;J2)-COUNTIF(Vertices[Betweenness Centrality],"&gt;="&amp;J3)</f>
        <v>77</v>
      </c>
      <c r="L2" s="37">
        <f>MIN(Vertices[Closeness Centrality])</f>
        <v>0</v>
      </c>
      <c r="M2" s="38">
        <f>COUNTIF(Vertices[Closeness Centrality],"&gt;= "&amp;L2)-COUNTIF(Vertices[Closeness Centrality],"&gt;="&amp;L3)</f>
        <v>22</v>
      </c>
      <c r="N2" s="37">
        <f>MIN(Vertices[Eigenvector Centrality])</f>
        <v>0</v>
      </c>
      <c r="O2" s="38">
        <f>COUNTIF(Vertices[Eigenvector Centrality],"&gt;= "&amp;N2)-COUNTIF(Vertices[Eigenvector Centrality],"&gt;="&amp;N3)</f>
        <v>63</v>
      </c>
      <c r="P2" s="37">
        <f>MIN(Vertices[PageRank])</f>
        <v>0.417518</v>
      </c>
      <c r="Q2" s="38">
        <f>COUNTIF(Vertices[PageRank],"&gt;= "&amp;P2)-COUNTIF(Vertices[PageRank],"&gt;="&amp;P3)</f>
        <v>18</v>
      </c>
      <c r="R2" s="37">
        <f>MIN(Vertices[Clustering Coefficient])</f>
        <v>0</v>
      </c>
      <c r="S2" s="43">
        <f>COUNTIF(Vertices[Clustering Coefficient],"&gt;= "&amp;R2)-COUNTIF(Vertices[Clustering Coefficient],"&gt;="&amp;R3)</f>
        <v>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7.672727272727273</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6</v>
      </c>
      <c r="N3" s="39">
        <f aca="true" t="shared" si="6" ref="N3:N26">N2+($N$57-$N$2)/BinDivisor</f>
        <v>0.002463490909090909</v>
      </c>
      <c r="O3" s="40">
        <f>COUNTIF(Vertices[Eigenvector Centrality],"&gt;= "&amp;N3)-COUNTIF(Vertices[Eigenvector Centrality],"&gt;="&amp;N4)</f>
        <v>0</v>
      </c>
      <c r="P3" s="39">
        <f aca="true" t="shared" si="7" ref="P3:P26">P2+($P$57-$P$2)/BinDivisor</f>
        <v>0.5263883454545455</v>
      </c>
      <c r="Q3" s="40">
        <f>COUNTIF(Vertices[PageRank],"&gt;= "&amp;P3)-COUNTIF(Vertices[PageRank],"&gt;="&amp;P4)</f>
        <v>21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88</v>
      </c>
      <c r="D4" s="32">
        <f t="shared" si="1"/>
        <v>0</v>
      </c>
      <c r="E4" s="3">
        <f>COUNTIF(Vertices[Degree],"&gt;= "&amp;D4)-COUNTIF(Vertices[Degree],"&gt;="&amp;D5)</f>
        <v>0</v>
      </c>
      <c r="F4" s="37">
        <f t="shared" si="2"/>
        <v>0.6181818181818182</v>
      </c>
      <c r="G4" s="38">
        <f>COUNTIF(Vertices[In-Degree],"&gt;= "&amp;F4)-COUNTIF(Vertices[In-Degree],"&gt;="&amp;F5)</f>
        <v>0</v>
      </c>
      <c r="H4" s="37">
        <f t="shared" si="3"/>
        <v>0.2545454545454545</v>
      </c>
      <c r="I4" s="38">
        <f>COUNTIF(Vertices[Out-Degree],"&gt;= "&amp;H4)-COUNTIF(Vertices[Out-Degree],"&gt;="&amp;H5)</f>
        <v>0</v>
      </c>
      <c r="J4" s="37">
        <f t="shared" si="4"/>
        <v>15.345454545454546</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0.004926981818181818</v>
      </c>
      <c r="O4" s="38">
        <f>COUNTIF(Vertices[Eigenvector Centrality],"&gt;= "&amp;N4)-COUNTIF(Vertices[Eigenvector Centrality],"&gt;="&amp;N5)</f>
        <v>0</v>
      </c>
      <c r="P4" s="37">
        <f t="shared" si="7"/>
        <v>0.6352586909090909</v>
      </c>
      <c r="Q4" s="38">
        <f>COUNTIF(Vertices[PageRank],"&gt;= "&amp;P4)-COUNTIF(Vertices[PageRank],"&gt;="&amp;P5)</f>
        <v>13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0.9272727272727272</v>
      </c>
      <c r="G5" s="40">
        <f>COUNTIF(Vertices[In-Degree],"&gt;= "&amp;F5)-COUNTIF(Vertices[In-Degree],"&gt;="&amp;F6)</f>
        <v>30</v>
      </c>
      <c r="H5" s="39">
        <f t="shared" si="3"/>
        <v>0.3818181818181818</v>
      </c>
      <c r="I5" s="40">
        <f>COUNTIF(Vertices[Out-Degree],"&gt;= "&amp;H5)-COUNTIF(Vertices[Out-Degree],"&gt;="&amp;H6)</f>
        <v>0</v>
      </c>
      <c r="J5" s="39">
        <f t="shared" si="4"/>
        <v>23.01818181818182</v>
      </c>
      <c r="K5" s="40">
        <f>COUNTIF(Vertices[Betweenness Centrality],"&gt;= "&amp;J5)-COUNTIF(Vertices[Betweenness Centrality],"&gt;="&amp;J6)</f>
        <v>1</v>
      </c>
      <c r="L5" s="39">
        <f t="shared" si="5"/>
        <v>0.05454545454545454</v>
      </c>
      <c r="M5" s="40">
        <f>COUNTIF(Vertices[Closeness Centrality],"&gt;= "&amp;L5)-COUNTIF(Vertices[Closeness Centrality],"&gt;="&amp;L6)</f>
        <v>12</v>
      </c>
      <c r="N5" s="39">
        <f t="shared" si="6"/>
        <v>0.007390472727272727</v>
      </c>
      <c r="O5" s="40">
        <f>COUNTIF(Vertices[Eigenvector Centrality],"&gt;= "&amp;N5)-COUNTIF(Vertices[Eigenvector Centrality],"&gt;="&amp;N6)</f>
        <v>0</v>
      </c>
      <c r="P5" s="39">
        <f t="shared" si="7"/>
        <v>0.7441290363636364</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84</v>
      </c>
      <c r="D6" s="32">
        <f t="shared" si="1"/>
        <v>0</v>
      </c>
      <c r="E6" s="3">
        <f>COUNTIF(Vertices[Degree],"&gt;= "&amp;D6)-COUNTIF(Vertices[Degree],"&gt;="&amp;D7)</f>
        <v>0</v>
      </c>
      <c r="F6" s="37">
        <f t="shared" si="2"/>
        <v>1.2363636363636363</v>
      </c>
      <c r="G6" s="38">
        <f>COUNTIF(Vertices[In-Degree],"&gt;= "&amp;F6)-COUNTIF(Vertices[In-Degree],"&gt;="&amp;F7)</f>
        <v>0</v>
      </c>
      <c r="H6" s="37">
        <f t="shared" si="3"/>
        <v>0.509090909090909</v>
      </c>
      <c r="I6" s="38">
        <f>COUNTIF(Vertices[Out-Degree],"&gt;= "&amp;H6)-COUNTIF(Vertices[Out-Degree],"&gt;="&amp;H7)</f>
        <v>0</v>
      </c>
      <c r="J6" s="37">
        <f t="shared" si="4"/>
        <v>30.69090909090909</v>
      </c>
      <c r="K6" s="38">
        <f>COUNTIF(Vertices[Betweenness Centrality],"&gt;= "&amp;J6)-COUNTIF(Vertices[Betweenness Centrality],"&gt;="&amp;J7)</f>
        <v>1</v>
      </c>
      <c r="L6" s="37">
        <f t="shared" si="5"/>
        <v>0.07272727272727272</v>
      </c>
      <c r="M6" s="38">
        <f>COUNTIF(Vertices[Closeness Centrality],"&gt;= "&amp;L6)-COUNTIF(Vertices[Closeness Centrality],"&gt;="&amp;L7)</f>
        <v>8</v>
      </c>
      <c r="N6" s="37">
        <f t="shared" si="6"/>
        <v>0.009853963636363636</v>
      </c>
      <c r="O6" s="38">
        <f>COUNTIF(Vertices[Eigenvector Centrality],"&gt;= "&amp;N6)-COUNTIF(Vertices[Eigenvector Centrality],"&gt;="&amp;N7)</f>
        <v>0</v>
      </c>
      <c r="P6" s="37">
        <f t="shared" si="7"/>
        <v>0.8529993818181818</v>
      </c>
      <c r="Q6" s="38">
        <f>COUNTIF(Vertices[PageRank],"&gt;= "&amp;P6)-COUNTIF(Vertices[PageRank],"&gt;="&amp;P7)</f>
        <v>2</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148</v>
      </c>
      <c r="D7" s="32">
        <f t="shared" si="1"/>
        <v>0</v>
      </c>
      <c r="E7" s="3">
        <f>COUNTIF(Vertices[Degree],"&gt;= "&amp;D7)-COUNTIF(Vertices[Degree],"&gt;="&amp;D8)</f>
        <v>0</v>
      </c>
      <c r="F7" s="39">
        <f t="shared" si="2"/>
        <v>1.5454545454545454</v>
      </c>
      <c r="G7" s="40">
        <f>COUNTIF(Vertices[In-Degree],"&gt;= "&amp;F7)-COUNTIF(Vertices[In-Degree],"&gt;="&amp;F8)</f>
        <v>0</v>
      </c>
      <c r="H7" s="39">
        <f t="shared" si="3"/>
        <v>0.6363636363636362</v>
      </c>
      <c r="I7" s="40">
        <f>COUNTIF(Vertices[Out-Degree],"&gt;= "&amp;H7)-COUNTIF(Vertices[Out-Degree],"&gt;="&amp;H8)</f>
        <v>0</v>
      </c>
      <c r="J7" s="39">
        <f t="shared" si="4"/>
        <v>38.36363636363637</v>
      </c>
      <c r="K7" s="40">
        <f>COUNTIF(Vertices[Betweenness Centrality],"&gt;= "&amp;J7)-COUNTIF(Vertices[Betweenness Centrality],"&gt;="&amp;J8)</f>
        <v>1</v>
      </c>
      <c r="L7" s="39">
        <f t="shared" si="5"/>
        <v>0.09090909090909091</v>
      </c>
      <c r="M7" s="40">
        <f>COUNTIF(Vertices[Closeness Centrality],"&gt;= "&amp;L7)-COUNTIF(Vertices[Closeness Centrality],"&gt;="&amp;L8)</f>
        <v>1</v>
      </c>
      <c r="N7" s="39">
        <f t="shared" si="6"/>
        <v>0.012317454545454545</v>
      </c>
      <c r="O7" s="40">
        <f>COUNTIF(Vertices[Eigenvector Centrality],"&gt;= "&amp;N7)-COUNTIF(Vertices[Eigenvector Centrality],"&gt;="&amp;N8)</f>
        <v>1</v>
      </c>
      <c r="P7" s="39">
        <f t="shared" si="7"/>
        <v>0.9618697272727272</v>
      </c>
      <c r="Q7" s="40">
        <f>COUNTIF(Vertices[PageRank],"&gt;= "&amp;P7)-COUNTIF(Vertices[PageRank],"&gt;="&amp;P8)</f>
        <v>8</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232</v>
      </c>
      <c r="D8" s="32">
        <f t="shared" si="1"/>
        <v>0</v>
      </c>
      <c r="E8" s="3">
        <f>COUNTIF(Vertices[Degree],"&gt;= "&amp;D8)-COUNTIF(Vertices[Degree],"&gt;="&amp;D9)</f>
        <v>0</v>
      </c>
      <c r="F8" s="37">
        <f t="shared" si="2"/>
        <v>1.8545454545454545</v>
      </c>
      <c r="G8" s="38">
        <f>COUNTIF(Vertices[In-Degree],"&gt;= "&amp;F8)-COUNTIF(Vertices[In-Degree],"&gt;="&amp;F9)</f>
        <v>14</v>
      </c>
      <c r="H8" s="37">
        <f t="shared" si="3"/>
        <v>0.7636363636363634</v>
      </c>
      <c r="I8" s="38">
        <f>COUNTIF(Vertices[Out-Degree],"&gt;= "&amp;H8)-COUNTIF(Vertices[Out-Degree],"&gt;="&amp;H9)</f>
        <v>0</v>
      </c>
      <c r="J8" s="37">
        <f t="shared" si="4"/>
        <v>46.03636363636364</v>
      </c>
      <c r="K8" s="38">
        <f>COUNTIF(Vertices[Betweenness Centrality],"&gt;= "&amp;J8)-COUNTIF(Vertices[Betweenness Centrality],"&gt;="&amp;J9)</f>
        <v>1</v>
      </c>
      <c r="L8" s="37">
        <f t="shared" si="5"/>
        <v>0.1090909090909091</v>
      </c>
      <c r="M8" s="38">
        <f>COUNTIF(Vertices[Closeness Centrality],"&gt;= "&amp;L8)-COUNTIF(Vertices[Closeness Centrality],"&gt;="&amp;L9)</f>
        <v>2</v>
      </c>
      <c r="N8" s="37">
        <f t="shared" si="6"/>
        <v>0.014780945454545454</v>
      </c>
      <c r="O8" s="38">
        <f>COUNTIF(Vertices[Eigenvector Centrality],"&gt;= "&amp;N8)-COUNTIF(Vertices[Eigenvector Centrality],"&gt;="&amp;N9)</f>
        <v>0</v>
      </c>
      <c r="P8" s="37">
        <f t="shared" si="7"/>
        <v>1.0707400727272727</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2.1636363636363636</v>
      </c>
      <c r="G9" s="40">
        <f>COUNTIF(Vertices[In-Degree],"&gt;= "&amp;F9)-COUNTIF(Vertices[In-Degree],"&gt;="&amp;F10)</f>
        <v>0</v>
      </c>
      <c r="H9" s="39">
        <f t="shared" si="3"/>
        <v>0.8909090909090907</v>
      </c>
      <c r="I9" s="40">
        <f>COUNTIF(Vertices[Out-Degree],"&gt;= "&amp;H9)-COUNTIF(Vertices[Out-Degree],"&gt;="&amp;H10)</f>
        <v>34</v>
      </c>
      <c r="J9" s="39">
        <f t="shared" si="4"/>
        <v>53.70909090909091</v>
      </c>
      <c r="K9" s="40">
        <f>COUNTIF(Vertices[Betweenness Centrality],"&gt;= "&amp;J9)-COUNTIF(Vertices[Betweenness Centrality],"&gt;="&amp;J10)</f>
        <v>1</v>
      </c>
      <c r="L9" s="39">
        <f t="shared" si="5"/>
        <v>0.1272727272727273</v>
      </c>
      <c r="M9" s="40">
        <f>COUNTIF(Vertices[Closeness Centrality],"&gt;= "&amp;L9)-COUNTIF(Vertices[Closeness Centrality],"&gt;="&amp;L10)</f>
        <v>4</v>
      </c>
      <c r="N9" s="39">
        <f t="shared" si="6"/>
        <v>0.017244436363636362</v>
      </c>
      <c r="O9" s="40">
        <f>COUNTIF(Vertices[Eigenvector Centrality],"&gt;= "&amp;N9)-COUNTIF(Vertices[Eigenvector Centrality],"&gt;="&amp;N10)</f>
        <v>0</v>
      </c>
      <c r="P9" s="39">
        <f t="shared" si="7"/>
        <v>1.179610418181818</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1917</v>
      </c>
      <c r="B10" s="34">
        <v>3</v>
      </c>
      <c r="D10" s="32">
        <f t="shared" si="1"/>
        <v>0</v>
      </c>
      <c r="E10" s="3">
        <f>COUNTIF(Vertices[Degree],"&gt;= "&amp;D10)-COUNTIF(Vertices[Degree],"&gt;="&amp;D11)</f>
        <v>0</v>
      </c>
      <c r="F10" s="37">
        <f t="shared" si="2"/>
        <v>2.4727272727272727</v>
      </c>
      <c r="G10" s="38">
        <f>COUNTIF(Vertices[In-Degree],"&gt;= "&amp;F10)-COUNTIF(Vertices[In-Degree],"&gt;="&amp;F11)</f>
        <v>0</v>
      </c>
      <c r="H10" s="37">
        <f t="shared" si="3"/>
        <v>1.0181818181818179</v>
      </c>
      <c r="I10" s="38">
        <f>COUNTIF(Vertices[Out-Degree],"&gt;= "&amp;H10)-COUNTIF(Vertices[Out-Degree],"&gt;="&amp;H11)</f>
        <v>0</v>
      </c>
      <c r="J10" s="37">
        <f t="shared" si="4"/>
        <v>61.38181818181818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0.01970792727272727</v>
      </c>
      <c r="O10" s="38">
        <f>COUNTIF(Vertices[Eigenvector Centrality],"&gt;= "&amp;N10)-COUNTIF(Vertices[Eigenvector Centrality],"&gt;="&amp;N11)</f>
        <v>0</v>
      </c>
      <c r="P10" s="37">
        <f t="shared" si="7"/>
        <v>1.2884807636363635</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2.7818181818181817</v>
      </c>
      <c r="G11" s="40">
        <f>COUNTIF(Vertices[In-Degree],"&gt;= "&amp;F11)-COUNTIF(Vertices[In-Degree],"&gt;="&amp;F12)</f>
        <v>3</v>
      </c>
      <c r="H11" s="39">
        <f t="shared" si="3"/>
        <v>1.145454545454545</v>
      </c>
      <c r="I11" s="40">
        <f>COUNTIF(Vertices[Out-Degree],"&gt;= "&amp;H11)-COUNTIF(Vertices[Out-Degree],"&gt;="&amp;H12)</f>
        <v>0</v>
      </c>
      <c r="J11" s="39">
        <f t="shared" si="4"/>
        <v>69.05454545454546</v>
      </c>
      <c r="K11" s="40">
        <f>COUNTIF(Vertices[Betweenness Centrality],"&gt;= "&amp;J11)-COUNTIF(Vertices[Betweenness Centrality],"&gt;="&amp;J12)</f>
        <v>0</v>
      </c>
      <c r="L11" s="39">
        <f t="shared" si="5"/>
        <v>0.16363636363636366</v>
      </c>
      <c r="M11" s="40">
        <f>COUNTIF(Vertices[Closeness Centrality],"&gt;= "&amp;L11)-COUNTIF(Vertices[Closeness Centrality],"&gt;="&amp;L12)</f>
        <v>7</v>
      </c>
      <c r="N11" s="39">
        <f t="shared" si="6"/>
        <v>0.02217141818181818</v>
      </c>
      <c r="O11" s="40">
        <f>COUNTIF(Vertices[Eigenvector Centrality],"&gt;= "&amp;N11)-COUNTIF(Vertices[Eigenvector Centrality],"&gt;="&amp;N12)</f>
        <v>16</v>
      </c>
      <c r="P11" s="39">
        <f t="shared" si="7"/>
        <v>1.397351109090909</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300</v>
      </c>
      <c r="B12" s="34">
        <v>119</v>
      </c>
      <c r="D12" s="32">
        <f t="shared" si="1"/>
        <v>0</v>
      </c>
      <c r="E12" s="3">
        <f>COUNTIF(Vertices[Degree],"&gt;= "&amp;D12)-COUNTIF(Vertices[Degree],"&gt;="&amp;D13)</f>
        <v>0</v>
      </c>
      <c r="F12" s="37">
        <f t="shared" si="2"/>
        <v>3.090909090909091</v>
      </c>
      <c r="G12" s="38">
        <f>COUNTIF(Vertices[In-Degree],"&gt;= "&amp;F12)-COUNTIF(Vertices[In-Degree],"&gt;="&amp;F13)</f>
        <v>0</v>
      </c>
      <c r="H12" s="37">
        <f t="shared" si="3"/>
        <v>1.2727272727272723</v>
      </c>
      <c r="I12" s="38">
        <f>COUNTIF(Vertices[Out-Degree],"&gt;= "&amp;H12)-COUNTIF(Vertices[Out-Degree],"&gt;="&amp;H13)</f>
        <v>0</v>
      </c>
      <c r="J12" s="37">
        <f t="shared" si="4"/>
        <v>76.72727272727273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0.02463490909090909</v>
      </c>
      <c r="O12" s="38">
        <f>COUNTIF(Vertices[Eigenvector Centrality],"&gt;= "&amp;N12)-COUNTIF(Vertices[Eigenvector Centrality],"&gt;="&amp;N13)</f>
        <v>0</v>
      </c>
      <c r="P12" s="37">
        <f t="shared" si="7"/>
        <v>1.5062214545454544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112</v>
      </c>
      <c r="D13" s="32">
        <f t="shared" si="1"/>
        <v>0</v>
      </c>
      <c r="E13" s="3">
        <f>COUNTIF(Vertices[Degree],"&gt;= "&amp;D13)-COUNTIF(Vertices[Degree],"&gt;="&amp;D14)</f>
        <v>0</v>
      </c>
      <c r="F13" s="39">
        <f t="shared" si="2"/>
        <v>3.4</v>
      </c>
      <c r="G13" s="40">
        <f>COUNTIF(Vertices[In-Degree],"&gt;= "&amp;F13)-COUNTIF(Vertices[In-Degree],"&gt;="&amp;F14)</f>
        <v>0</v>
      </c>
      <c r="H13" s="39">
        <f t="shared" si="3"/>
        <v>1.3999999999999995</v>
      </c>
      <c r="I13" s="40">
        <f>COUNTIF(Vertices[Out-Degree],"&gt;= "&amp;H13)-COUNTIF(Vertices[Out-Degree],"&gt;="&amp;H14)</f>
        <v>0</v>
      </c>
      <c r="J13" s="39">
        <f t="shared" si="4"/>
        <v>84.4</v>
      </c>
      <c r="K13" s="40">
        <f>COUNTIF(Vertices[Betweenness Centrality],"&gt;= "&amp;J13)-COUNTIF(Vertices[Betweenness Centrality],"&gt;="&amp;J14)</f>
        <v>0</v>
      </c>
      <c r="L13" s="39">
        <f t="shared" si="5"/>
        <v>0.20000000000000004</v>
      </c>
      <c r="M13" s="40">
        <f>COUNTIF(Vertices[Closeness Centrality],"&gt;= "&amp;L13)-COUNTIF(Vertices[Closeness Centrality],"&gt;="&amp;L14)</f>
        <v>7</v>
      </c>
      <c r="N13" s="39">
        <f t="shared" si="6"/>
        <v>0.027098399999999998</v>
      </c>
      <c r="O13" s="40">
        <f>COUNTIF(Vertices[Eigenvector Centrality],"&gt;= "&amp;N13)-COUNTIF(Vertices[Eigenvector Centrality],"&gt;="&amp;N14)</f>
        <v>0</v>
      </c>
      <c r="P13" s="39">
        <f t="shared" si="7"/>
        <v>1.6150917999999999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301</v>
      </c>
      <c r="B14" s="34">
        <v>1</v>
      </c>
      <c r="D14" s="32">
        <f t="shared" si="1"/>
        <v>0</v>
      </c>
      <c r="E14" s="3">
        <f>COUNTIF(Vertices[Degree],"&gt;= "&amp;D14)-COUNTIF(Vertices[Degree],"&gt;="&amp;D15)</f>
        <v>0</v>
      </c>
      <c r="F14" s="37">
        <f t="shared" si="2"/>
        <v>3.709090909090909</v>
      </c>
      <c r="G14" s="38">
        <f>COUNTIF(Vertices[In-Degree],"&gt;= "&amp;F14)-COUNTIF(Vertices[In-Degree],"&gt;="&amp;F15)</f>
        <v>0</v>
      </c>
      <c r="H14" s="37">
        <f t="shared" si="3"/>
        <v>1.5272727272727267</v>
      </c>
      <c r="I14" s="38">
        <f>COUNTIF(Vertices[Out-Degree],"&gt;= "&amp;H14)-COUNTIF(Vertices[Out-Degree],"&gt;="&amp;H15)</f>
        <v>0</v>
      </c>
      <c r="J14" s="37">
        <f t="shared" si="4"/>
        <v>92.07272727272728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0.029561890909090907</v>
      </c>
      <c r="O14" s="38">
        <f>COUNTIF(Vertices[Eigenvector Centrality],"&gt;= "&amp;N14)-COUNTIF(Vertices[Eigenvector Centrality],"&gt;="&amp;N15)</f>
        <v>0</v>
      </c>
      <c r="P14" s="37">
        <f t="shared" si="7"/>
        <v>1.7239621454545453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4.018181818181818</v>
      </c>
      <c r="G15" s="40">
        <f>COUNTIF(Vertices[In-Degree],"&gt;= "&amp;F15)-COUNTIF(Vertices[In-Degree],"&gt;="&amp;F16)</f>
        <v>0</v>
      </c>
      <c r="H15" s="39">
        <f t="shared" si="3"/>
        <v>1.6545454545454539</v>
      </c>
      <c r="I15" s="40">
        <f>COUNTIF(Vertices[Out-Degree],"&gt;= "&amp;H15)-COUNTIF(Vertices[Out-Degree],"&gt;="&amp;H16)</f>
        <v>0</v>
      </c>
      <c r="J15" s="39">
        <f t="shared" si="4"/>
        <v>99.74545454545455</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0.03202538181818182</v>
      </c>
      <c r="O15" s="40">
        <f>COUNTIF(Vertices[Eigenvector Centrality],"&gt;= "&amp;N15)-COUNTIF(Vertices[Eigenvector Centrality],"&gt;="&amp;N16)</f>
        <v>0</v>
      </c>
      <c r="P15" s="39">
        <f t="shared" si="7"/>
        <v>1.8328324909090907</v>
      </c>
      <c r="Q15" s="40">
        <f>COUNTIF(Vertices[PageRank],"&gt;= "&amp;P15)-COUNTIF(Vertices[PageRank],"&gt;="&amp;P16)</f>
        <v>5</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112</v>
      </c>
      <c r="D16" s="32">
        <f t="shared" si="1"/>
        <v>0</v>
      </c>
      <c r="E16" s="3">
        <f>COUNTIF(Vertices[Degree],"&gt;= "&amp;D16)-COUNTIF(Vertices[Degree],"&gt;="&amp;D17)</f>
        <v>0</v>
      </c>
      <c r="F16" s="37">
        <f t="shared" si="2"/>
        <v>4.327272727272726</v>
      </c>
      <c r="G16" s="38">
        <f>COUNTIF(Vertices[In-Degree],"&gt;= "&amp;F16)-COUNTIF(Vertices[In-Degree],"&gt;="&amp;F17)</f>
        <v>0</v>
      </c>
      <c r="H16" s="37">
        <f t="shared" si="3"/>
        <v>1.781818181818181</v>
      </c>
      <c r="I16" s="38">
        <f>COUNTIF(Vertices[Out-Degree],"&gt;= "&amp;H16)-COUNTIF(Vertices[Out-Degree],"&gt;="&amp;H17)</f>
        <v>0</v>
      </c>
      <c r="J16" s="37">
        <f t="shared" si="4"/>
        <v>107.41818181818182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0.03448887272727273</v>
      </c>
      <c r="O16" s="38">
        <f>COUNTIF(Vertices[Eigenvector Centrality],"&gt;= "&amp;N16)-COUNTIF(Vertices[Eigenvector Centrality],"&gt;="&amp;N17)</f>
        <v>2</v>
      </c>
      <c r="P16" s="37">
        <f t="shared" si="7"/>
        <v>1.9417028363636362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4.636363636363635</v>
      </c>
      <c r="G17" s="40">
        <f>COUNTIF(Vertices[In-Degree],"&gt;= "&amp;F17)-COUNTIF(Vertices[In-Degree],"&gt;="&amp;F18)</f>
        <v>0</v>
      </c>
      <c r="H17" s="39">
        <f t="shared" si="3"/>
        <v>1.9090909090909083</v>
      </c>
      <c r="I17" s="40">
        <f>COUNTIF(Vertices[Out-Degree],"&gt;= "&amp;H17)-COUNTIF(Vertices[Out-Degree],"&gt;="&amp;H18)</f>
        <v>12</v>
      </c>
      <c r="J17" s="39">
        <f t="shared" si="4"/>
        <v>115.0909090909091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0.036952363636363644</v>
      </c>
      <c r="O17" s="40">
        <f>COUNTIF(Vertices[Eigenvector Centrality],"&gt;= "&amp;N17)-COUNTIF(Vertices[Eigenvector Centrality],"&gt;="&amp;N18)</f>
        <v>0</v>
      </c>
      <c r="P17" s="39">
        <f t="shared" si="7"/>
        <v>2.050573181818182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0.06976744186046512</v>
      </c>
      <c r="D18" s="32">
        <f t="shared" si="1"/>
        <v>0</v>
      </c>
      <c r="E18" s="3">
        <f>COUNTIF(Vertices[Degree],"&gt;= "&amp;D18)-COUNTIF(Vertices[Degree],"&gt;="&amp;D19)</f>
        <v>0</v>
      </c>
      <c r="F18" s="37">
        <f t="shared" si="2"/>
        <v>4.9454545454545435</v>
      </c>
      <c r="G18" s="38">
        <f>COUNTIF(Vertices[In-Degree],"&gt;= "&amp;F18)-COUNTIF(Vertices[In-Degree],"&gt;="&amp;F19)</f>
        <v>2</v>
      </c>
      <c r="H18" s="37">
        <f t="shared" si="3"/>
        <v>2.0363636363636357</v>
      </c>
      <c r="I18" s="38">
        <f>COUNTIF(Vertices[Out-Degree],"&gt;= "&amp;H18)-COUNTIF(Vertices[Out-Degree],"&gt;="&amp;H19)</f>
        <v>0</v>
      </c>
      <c r="J18" s="37">
        <f t="shared" si="4"/>
        <v>122.76363636363637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0.03941585454545456</v>
      </c>
      <c r="O18" s="38">
        <f>COUNTIF(Vertices[Eigenvector Centrality],"&gt;= "&amp;N18)-COUNTIF(Vertices[Eigenvector Centrality],"&gt;="&amp;N19)</f>
        <v>0</v>
      </c>
      <c r="P18" s="37">
        <f t="shared" si="7"/>
        <v>2.1594435272727273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0.13043478260869565</v>
      </c>
      <c r="D19" s="32">
        <f t="shared" si="1"/>
        <v>0</v>
      </c>
      <c r="E19" s="3">
        <f>COUNTIF(Vertices[Degree],"&gt;= "&amp;D19)-COUNTIF(Vertices[Degree],"&gt;="&amp;D20)</f>
        <v>0</v>
      </c>
      <c r="F19" s="39">
        <f t="shared" si="2"/>
        <v>5.254545454545452</v>
      </c>
      <c r="G19" s="40">
        <f>COUNTIF(Vertices[In-Degree],"&gt;= "&amp;F19)-COUNTIF(Vertices[In-Degree],"&gt;="&amp;F20)</f>
        <v>0</v>
      </c>
      <c r="H19" s="39">
        <f t="shared" si="3"/>
        <v>2.163636363636363</v>
      </c>
      <c r="I19" s="40">
        <f>COUNTIF(Vertices[Out-Degree],"&gt;= "&amp;H19)-COUNTIF(Vertices[Out-Degree],"&gt;="&amp;H20)</f>
        <v>0</v>
      </c>
      <c r="J19" s="39">
        <f t="shared" si="4"/>
        <v>130.43636363636364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0.04187934545454547</v>
      </c>
      <c r="O19" s="40">
        <f>COUNTIF(Vertices[Eigenvector Centrality],"&gt;= "&amp;N19)-COUNTIF(Vertices[Eigenvector Centrality],"&gt;="&amp;N20)</f>
        <v>0</v>
      </c>
      <c r="P19" s="39">
        <f t="shared" si="7"/>
        <v>2.2683138727272727</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5.563636363636361</v>
      </c>
      <c r="G20" s="38">
        <f>COUNTIF(Vertices[In-Degree],"&gt;= "&amp;F20)-COUNTIF(Vertices[In-Degree],"&gt;="&amp;F21)</f>
        <v>0</v>
      </c>
      <c r="H20" s="37">
        <f t="shared" si="3"/>
        <v>2.2909090909090906</v>
      </c>
      <c r="I20" s="38">
        <f>COUNTIF(Vertices[Out-Degree],"&gt;= "&amp;H20)-COUNTIF(Vertices[Out-Degree],"&gt;="&amp;H21)</f>
        <v>0</v>
      </c>
      <c r="J20" s="37">
        <f t="shared" si="4"/>
        <v>138.10909090909092</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0.04434283636363638</v>
      </c>
      <c r="O20" s="38">
        <f>COUNTIF(Vertices[Eigenvector Centrality],"&gt;= "&amp;N20)-COUNTIF(Vertices[Eigenvector Centrality],"&gt;="&amp;N21)</f>
        <v>0</v>
      </c>
      <c r="P20" s="37">
        <f t="shared" si="7"/>
        <v>2.377184218181818</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17</v>
      </c>
      <c r="D21" s="32">
        <f t="shared" si="1"/>
        <v>0</v>
      </c>
      <c r="E21" s="3">
        <f>COUNTIF(Vertices[Degree],"&gt;= "&amp;D21)-COUNTIF(Vertices[Degree],"&gt;="&amp;D22)</f>
        <v>0</v>
      </c>
      <c r="F21" s="39">
        <f t="shared" si="2"/>
        <v>5.8727272727272695</v>
      </c>
      <c r="G21" s="40">
        <f>COUNTIF(Vertices[In-Degree],"&gt;= "&amp;F21)-COUNTIF(Vertices[In-Degree],"&gt;="&amp;F22)</f>
        <v>0</v>
      </c>
      <c r="H21" s="39">
        <f t="shared" si="3"/>
        <v>2.418181818181818</v>
      </c>
      <c r="I21" s="40">
        <f>COUNTIF(Vertices[Out-Degree],"&gt;= "&amp;H21)-COUNTIF(Vertices[Out-Degree],"&gt;="&amp;H22)</f>
        <v>0</v>
      </c>
      <c r="J21" s="39">
        <f t="shared" si="4"/>
        <v>145.7818181818182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0.046806327272727294</v>
      </c>
      <c r="O21" s="40">
        <f>COUNTIF(Vertices[Eigenvector Centrality],"&gt;= "&amp;N21)-COUNTIF(Vertices[Eigenvector Centrality],"&gt;="&amp;N22)</f>
        <v>1</v>
      </c>
      <c r="P21" s="39">
        <f t="shared" si="7"/>
        <v>2.4860545636363636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6.181818181818178</v>
      </c>
      <c r="G22" s="38">
        <f>COUNTIF(Vertices[In-Degree],"&gt;= "&amp;F22)-COUNTIF(Vertices[In-Degree],"&gt;="&amp;F23)</f>
        <v>0</v>
      </c>
      <c r="H22" s="37">
        <f t="shared" si="3"/>
        <v>2.5454545454545454</v>
      </c>
      <c r="I22" s="38">
        <f>COUNTIF(Vertices[Out-Degree],"&gt;= "&amp;H22)-COUNTIF(Vertices[Out-Degree],"&gt;="&amp;H23)</f>
        <v>0</v>
      </c>
      <c r="J22" s="37">
        <f t="shared" si="4"/>
        <v>153.4545454545455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0.049269818181818206</v>
      </c>
      <c r="O22" s="38">
        <f>COUNTIF(Vertices[Eigenvector Centrality],"&gt;= "&amp;N22)-COUNTIF(Vertices[Eigenvector Centrality],"&gt;="&amp;N23)</f>
        <v>0</v>
      </c>
      <c r="P22" s="37">
        <f t="shared" si="7"/>
        <v>2.594924909090909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25</v>
      </c>
      <c r="D23" s="32">
        <f t="shared" si="1"/>
        <v>0</v>
      </c>
      <c r="E23" s="3">
        <f>COUNTIF(Vertices[Degree],"&gt;= "&amp;D23)-COUNTIF(Vertices[Degree],"&gt;="&amp;D24)</f>
        <v>0</v>
      </c>
      <c r="F23" s="39">
        <f t="shared" si="2"/>
        <v>6.490909090909087</v>
      </c>
      <c r="G23" s="40">
        <f>COUNTIF(Vertices[In-Degree],"&gt;= "&amp;F23)-COUNTIF(Vertices[In-Degree],"&gt;="&amp;F24)</f>
        <v>0</v>
      </c>
      <c r="H23" s="39">
        <f t="shared" si="3"/>
        <v>2.672727272727273</v>
      </c>
      <c r="I23" s="40">
        <f>COUNTIF(Vertices[Out-Degree],"&gt;= "&amp;H23)-COUNTIF(Vertices[Out-Degree],"&gt;="&amp;H24)</f>
        <v>0</v>
      </c>
      <c r="J23" s="39">
        <f t="shared" si="4"/>
        <v>161.12727272727278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0.05173330909090912</v>
      </c>
      <c r="O23" s="40">
        <f>COUNTIF(Vertices[Eigenvector Centrality],"&gt;= "&amp;N23)-COUNTIF(Vertices[Eigenvector Centrality],"&gt;="&amp;N24)</f>
        <v>0</v>
      </c>
      <c r="P23" s="39">
        <f t="shared" si="7"/>
        <v>2.7037952545454544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89</v>
      </c>
      <c r="D24" s="32">
        <f t="shared" si="1"/>
        <v>0</v>
      </c>
      <c r="E24" s="3">
        <f>COUNTIF(Vertices[Degree],"&gt;= "&amp;D24)-COUNTIF(Vertices[Degree],"&gt;="&amp;D25)</f>
        <v>0</v>
      </c>
      <c r="F24" s="37">
        <f t="shared" si="2"/>
        <v>6.799999999999995</v>
      </c>
      <c r="G24" s="38">
        <f>COUNTIF(Vertices[In-Degree],"&gt;= "&amp;F24)-COUNTIF(Vertices[In-Degree],"&gt;="&amp;F25)</f>
        <v>0</v>
      </c>
      <c r="H24" s="37">
        <f t="shared" si="3"/>
        <v>2.8000000000000003</v>
      </c>
      <c r="I24" s="38">
        <f>COUNTIF(Vertices[Out-Degree],"&gt;= "&amp;H24)-COUNTIF(Vertices[Out-Degree],"&gt;="&amp;H25)</f>
        <v>0</v>
      </c>
      <c r="J24" s="37">
        <f t="shared" si="4"/>
        <v>168.80000000000007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0.05419680000000003</v>
      </c>
      <c r="O24" s="38">
        <f>COUNTIF(Vertices[Eigenvector Centrality],"&gt;= "&amp;N24)-COUNTIF(Vertices[Eigenvector Centrality],"&gt;="&amp;N25)</f>
        <v>0</v>
      </c>
      <c r="P24" s="37">
        <f t="shared" si="7"/>
        <v>2.8126656</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7.109090909090904</v>
      </c>
      <c r="G25" s="40">
        <f>COUNTIF(Vertices[In-Degree],"&gt;= "&amp;F25)-COUNTIF(Vertices[In-Degree],"&gt;="&amp;F26)</f>
        <v>0</v>
      </c>
      <c r="H25" s="39">
        <f t="shared" si="3"/>
        <v>2.9272727272727277</v>
      </c>
      <c r="I25" s="40">
        <f>COUNTIF(Vertices[Out-Degree],"&gt;= "&amp;H25)-COUNTIF(Vertices[Out-Degree],"&gt;="&amp;H26)</f>
        <v>5</v>
      </c>
      <c r="J25" s="39">
        <f t="shared" si="4"/>
        <v>176.47272727272735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0.05666029090909094</v>
      </c>
      <c r="O25" s="40">
        <f>COUNTIF(Vertices[Eigenvector Centrality],"&gt;= "&amp;N25)-COUNTIF(Vertices[Eigenvector Centrality],"&gt;="&amp;N26)</f>
        <v>0</v>
      </c>
      <c r="P25" s="39">
        <f t="shared" si="7"/>
        <v>2.9215359454545453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7.418181818181813</v>
      </c>
      <c r="G26" s="38">
        <f>COUNTIF(Vertices[In-Degree],"&gt;= "&amp;F26)-COUNTIF(Vertices[In-Degree],"&gt;="&amp;F28)</f>
        <v>0</v>
      </c>
      <c r="H26" s="37">
        <f t="shared" si="3"/>
        <v>3.054545454545455</v>
      </c>
      <c r="I26" s="38">
        <f>COUNTIF(Vertices[Out-Degree],"&gt;= "&amp;H26)-COUNTIF(Vertices[Out-Degree],"&gt;="&amp;H28)</f>
        <v>0</v>
      </c>
      <c r="J26" s="37">
        <f t="shared" si="4"/>
        <v>184.14545454545464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0.059123781818181856</v>
      </c>
      <c r="O26" s="38">
        <f>COUNTIF(Vertices[Eigenvector Centrality],"&gt;= "&amp;N26)-COUNTIF(Vertices[Eigenvector Centrality],"&gt;="&amp;N28)</f>
        <v>0</v>
      </c>
      <c r="P26" s="37">
        <f t="shared" si="7"/>
        <v>3.0304062909090907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1.89834</v>
      </c>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-2</v>
      </c>
      <c r="L27" s="61"/>
      <c r="M27" s="62">
        <f>COUNTIF(Vertices[Closeness Centrality],"&gt;= "&amp;L27)-COUNTIF(Vertices[Closeness Centrality],"&gt;="&amp;L28)</f>
        <v>-9</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7.727272727272721</v>
      </c>
      <c r="G28" s="40">
        <f>COUNTIF(Vertices[In-Degree],"&gt;= "&amp;F28)-COUNTIF(Vertices[In-Degree],"&gt;="&amp;F40)</f>
        <v>0</v>
      </c>
      <c r="H28" s="39">
        <f>H26+($H$57-$H$2)/BinDivisor</f>
        <v>3.1818181818181825</v>
      </c>
      <c r="I28" s="40">
        <f>COUNTIF(Vertices[Out-Degree],"&gt;= "&amp;H28)-COUNTIF(Vertices[Out-Degree],"&gt;="&amp;H40)</f>
        <v>0</v>
      </c>
      <c r="J28" s="39">
        <f>J26+($J$57-$J$2)/BinDivisor</f>
        <v>191.81818181818193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0.06158727272727277</v>
      </c>
      <c r="O28" s="40">
        <f>COUNTIF(Vertices[Eigenvector Centrality],"&gt;= "&amp;N28)-COUNTIF(Vertices[Eigenvector Centrality],"&gt;="&amp;N40)</f>
        <v>0</v>
      </c>
      <c r="P28" s="39">
        <f>P26+($P$57-$P$2)/BinDivisor</f>
        <v>3.139276636363636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0.012016718913270637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1918</v>
      </c>
      <c r="B30" s="34">
        <v>0.364805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1919</v>
      </c>
      <c r="B32" s="34" t="s">
        <v>1920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-7</v>
      </c>
      <c r="J38" s="61"/>
      <c r="K38" s="62">
        <f>COUNTIF(Vertices[Betweenness Centrality],"&gt;= "&amp;J38)-COUNTIF(Vertices[Betweenness Centrality],"&gt;="&amp;J40)</f>
        <v>-2</v>
      </c>
      <c r="L38" s="61"/>
      <c r="M38" s="62">
        <f>COUNTIF(Vertices[Closeness Centrality],"&gt;= "&amp;L38)-COUNTIF(Vertices[Closeness Centrality],"&gt;="&amp;L40)</f>
        <v>-9</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-7</v>
      </c>
      <c r="J39" s="61"/>
      <c r="K39" s="62">
        <f>COUNTIF(Vertices[Betweenness Centrality],"&gt;= "&amp;J39)-COUNTIF(Vertices[Betweenness Centrality],"&gt;="&amp;J40)</f>
        <v>-2</v>
      </c>
      <c r="L39" s="61"/>
      <c r="M39" s="62">
        <f>COUNTIF(Vertices[Closeness Centrality],"&gt;= "&amp;L39)-COUNTIF(Vertices[Closeness Centrality],"&gt;="&amp;L40)</f>
        <v>-9</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3.30909090909091</v>
      </c>
      <c r="I40" s="38">
        <f>COUNTIF(Vertices[Out-Degree],"&gt;= "&amp;H40)-COUNTIF(Vertices[Out-Degree],"&gt;="&amp;H41)</f>
        <v>0</v>
      </c>
      <c r="J40" s="37">
        <f>J28+($J$57-$J$2)/BinDivisor</f>
        <v>199.4909090909092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0.06405076363636368</v>
      </c>
      <c r="O40" s="38">
        <f>COUNTIF(Vertices[Eigenvector Centrality],"&gt;= "&amp;N40)-COUNTIF(Vertices[Eigenvector Centrality],"&gt;="&amp;N41)</f>
        <v>0</v>
      </c>
      <c r="P40" s="37">
        <f>P28+($P$57-$P$2)/BinDivisor</f>
        <v>3.2481469818181816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207.1636363636365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0.06651425454545459</v>
      </c>
      <c r="O41" s="40">
        <f>COUNTIF(Vertices[Eigenvector Centrality],"&gt;= "&amp;N41)-COUNTIF(Vertices[Eigenvector Centrality],"&gt;="&amp;N42)</f>
        <v>0</v>
      </c>
      <c r="P41" s="39">
        <f aca="true" t="shared" si="16" ref="P41:P56">P40+($P$57-$P$2)/BinDivisor</f>
        <v>3.357017327272727</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8.654545454545447</v>
      </c>
      <c r="G42" s="38">
        <f>COUNTIF(Vertices[In-Degree],"&gt;= "&amp;F42)-COUNTIF(Vertices[In-Degree],"&gt;="&amp;F43)</f>
        <v>0</v>
      </c>
      <c r="H42" s="37">
        <f t="shared" si="12"/>
        <v>3.563636363636365</v>
      </c>
      <c r="I42" s="38">
        <f>COUNTIF(Vertices[Out-Degree],"&gt;= "&amp;H42)-COUNTIF(Vertices[Out-Degree],"&gt;="&amp;H43)</f>
        <v>0</v>
      </c>
      <c r="J42" s="37">
        <f t="shared" si="13"/>
        <v>214.83636363636379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0.0689777454545455</v>
      </c>
      <c r="O42" s="38">
        <f>COUNTIF(Vertices[Eigenvector Centrality],"&gt;= "&amp;N42)-COUNTIF(Vertices[Eigenvector Centrality],"&gt;="&amp;N43)</f>
        <v>0</v>
      </c>
      <c r="P42" s="37">
        <f t="shared" si="16"/>
        <v>3.4658876727272725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8.963636363636356</v>
      </c>
      <c r="G43" s="40">
        <f>COUNTIF(Vertices[In-Degree],"&gt;= "&amp;F43)-COUNTIF(Vertices[In-Degree],"&gt;="&amp;F44)</f>
        <v>0</v>
      </c>
      <c r="H43" s="39">
        <f t="shared" si="12"/>
        <v>3.6909090909090922</v>
      </c>
      <c r="I43" s="40">
        <f>COUNTIF(Vertices[Out-Degree],"&gt;= "&amp;H43)-COUNTIF(Vertices[Out-Degree],"&gt;="&amp;H44)</f>
        <v>0</v>
      </c>
      <c r="J43" s="39">
        <f t="shared" si="13"/>
        <v>222.50909090909107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0.07144123636363642</v>
      </c>
      <c r="O43" s="40">
        <f>COUNTIF(Vertices[Eigenvector Centrality],"&gt;= "&amp;N43)-COUNTIF(Vertices[Eigenvector Centrality],"&gt;="&amp;N44)</f>
        <v>1</v>
      </c>
      <c r="P43" s="39">
        <f t="shared" si="16"/>
        <v>3.574758018181818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9.272727272727264</v>
      </c>
      <c r="G44" s="38">
        <f>COUNTIF(Vertices[In-Degree],"&gt;= "&amp;F44)-COUNTIF(Vertices[In-Degree],"&gt;="&amp;F45)</f>
        <v>0</v>
      </c>
      <c r="H44" s="37">
        <f t="shared" si="12"/>
        <v>3.8181818181818197</v>
      </c>
      <c r="I44" s="38">
        <f>COUNTIF(Vertices[Out-Degree],"&gt;= "&amp;H44)-COUNTIF(Vertices[Out-Degree],"&gt;="&amp;H45)</f>
        <v>0</v>
      </c>
      <c r="J44" s="37">
        <f t="shared" si="13"/>
        <v>230.18181818181836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0.07390472727272733</v>
      </c>
      <c r="O44" s="38">
        <f>COUNTIF(Vertices[Eigenvector Centrality],"&gt;= "&amp;N44)-COUNTIF(Vertices[Eigenvector Centrality],"&gt;="&amp;N45)</f>
        <v>1</v>
      </c>
      <c r="P44" s="37">
        <f t="shared" si="16"/>
        <v>3.6836283636363634</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9.581818181818173</v>
      </c>
      <c r="G45" s="40">
        <f>COUNTIF(Vertices[In-Degree],"&gt;= "&amp;F45)-COUNTIF(Vertices[In-Degree],"&gt;="&amp;F46)</f>
        <v>0</v>
      </c>
      <c r="H45" s="39">
        <f t="shared" si="12"/>
        <v>3.945454545454547</v>
      </c>
      <c r="I45" s="40">
        <f>COUNTIF(Vertices[Out-Degree],"&gt;= "&amp;H45)-COUNTIF(Vertices[Out-Degree],"&gt;="&amp;H46)</f>
        <v>5</v>
      </c>
      <c r="J45" s="39">
        <f t="shared" si="13"/>
        <v>237.85454545454564</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0.07636821818181824</v>
      </c>
      <c r="O45" s="40">
        <f>COUNTIF(Vertices[Eigenvector Centrality],"&gt;= "&amp;N45)-COUNTIF(Vertices[Eigenvector Centrality],"&gt;="&amp;N46)</f>
        <v>0</v>
      </c>
      <c r="P45" s="39">
        <f t="shared" si="16"/>
        <v>3.792498709090909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9.890909090909082</v>
      </c>
      <c r="G46" s="38">
        <f>COUNTIF(Vertices[In-Degree],"&gt;= "&amp;F46)-COUNTIF(Vertices[In-Degree],"&gt;="&amp;F47)</f>
        <v>0</v>
      </c>
      <c r="H46" s="37">
        <f t="shared" si="12"/>
        <v>4.072727272727274</v>
      </c>
      <c r="I46" s="38">
        <f>COUNTIF(Vertices[Out-Degree],"&gt;= "&amp;H46)-COUNTIF(Vertices[Out-Degree],"&gt;="&amp;H47)</f>
        <v>0</v>
      </c>
      <c r="J46" s="37">
        <f t="shared" si="13"/>
        <v>245.52727272727293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0.07883170909090916</v>
      </c>
      <c r="O46" s="38">
        <f>COUNTIF(Vertices[Eigenvector Centrality],"&gt;= "&amp;N46)-COUNTIF(Vertices[Eigenvector Centrality],"&gt;="&amp;N47)</f>
        <v>1</v>
      </c>
      <c r="P46" s="37">
        <f t="shared" si="16"/>
        <v>3.9013690545454542</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10.19999999999999</v>
      </c>
      <c r="G47" s="40">
        <f>COUNTIF(Vertices[In-Degree],"&gt;= "&amp;F47)-COUNTIF(Vertices[In-Degree],"&gt;="&amp;F48)</f>
        <v>0</v>
      </c>
      <c r="H47" s="39">
        <f t="shared" si="12"/>
        <v>4.200000000000001</v>
      </c>
      <c r="I47" s="40">
        <f>COUNTIF(Vertices[Out-Degree],"&gt;= "&amp;H47)-COUNTIF(Vertices[Out-Degree],"&gt;="&amp;H48)</f>
        <v>0</v>
      </c>
      <c r="J47" s="39">
        <f t="shared" si="13"/>
        <v>253.20000000000022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0.08129520000000007</v>
      </c>
      <c r="O47" s="40">
        <f>COUNTIF(Vertices[Eigenvector Centrality],"&gt;= "&amp;N47)-COUNTIF(Vertices[Eigenvector Centrality],"&gt;="&amp;N48)</f>
        <v>0</v>
      </c>
      <c r="P47" s="39">
        <f t="shared" si="16"/>
        <v>4.0102394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10.509090909090899</v>
      </c>
      <c r="G48" s="38">
        <f>COUNTIF(Vertices[In-Degree],"&gt;= "&amp;F48)-COUNTIF(Vertices[In-Degree],"&gt;="&amp;F49)</f>
        <v>0</v>
      </c>
      <c r="H48" s="37">
        <f t="shared" si="12"/>
        <v>4.327272727272728</v>
      </c>
      <c r="I48" s="38">
        <f>COUNTIF(Vertices[Out-Degree],"&gt;= "&amp;H48)-COUNTIF(Vertices[Out-Degree],"&gt;="&amp;H49)</f>
        <v>0</v>
      </c>
      <c r="J48" s="37">
        <f t="shared" si="13"/>
        <v>260.8727272727275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0.08375869090909098</v>
      </c>
      <c r="O48" s="38">
        <f>COUNTIF(Vertices[Eigenvector Centrality],"&gt;= "&amp;N48)-COUNTIF(Vertices[Eigenvector Centrality],"&gt;="&amp;N49)</f>
        <v>0</v>
      </c>
      <c r="P48" s="37">
        <f t="shared" si="16"/>
        <v>4.119109745454545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10.818181818181808</v>
      </c>
      <c r="G49" s="40">
        <f>COUNTIF(Vertices[In-Degree],"&gt;= "&amp;F49)-COUNTIF(Vertices[In-Degree],"&gt;="&amp;F50)</f>
        <v>1</v>
      </c>
      <c r="H49" s="39">
        <f t="shared" si="12"/>
        <v>4.454545454545455</v>
      </c>
      <c r="I49" s="40">
        <f>COUNTIF(Vertices[Out-Degree],"&gt;= "&amp;H49)-COUNTIF(Vertices[Out-Degree],"&gt;="&amp;H50)</f>
        <v>0</v>
      </c>
      <c r="J49" s="39">
        <f t="shared" si="13"/>
        <v>268.5454545454548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0.08622218181818189</v>
      </c>
      <c r="O49" s="40">
        <f>COUNTIF(Vertices[Eigenvector Centrality],"&gt;= "&amp;N49)-COUNTIF(Vertices[Eigenvector Centrality],"&gt;="&amp;N50)</f>
        <v>0</v>
      </c>
      <c r="P49" s="39">
        <f t="shared" si="16"/>
        <v>4.2279800909090905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11.127272727272716</v>
      </c>
      <c r="G50" s="38">
        <f>COUNTIF(Vertices[In-Degree],"&gt;= "&amp;F50)-COUNTIF(Vertices[In-Degree],"&gt;="&amp;F51)</f>
        <v>0</v>
      </c>
      <c r="H50" s="37">
        <f t="shared" si="12"/>
        <v>4.581818181818182</v>
      </c>
      <c r="I50" s="38">
        <f>COUNTIF(Vertices[Out-Degree],"&gt;= "&amp;H50)-COUNTIF(Vertices[Out-Degree],"&gt;="&amp;H51)</f>
        <v>0</v>
      </c>
      <c r="J50" s="37">
        <f t="shared" si="13"/>
        <v>276.2181818181821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0.0886856727272728</v>
      </c>
      <c r="O50" s="38">
        <f>COUNTIF(Vertices[Eigenvector Centrality],"&gt;= "&amp;N50)-COUNTIF(Vertices[Eigenvector Centrality],"&gt;="&amp;N51)</f>
        <v>0</v>
      </c>
      <c r="P50" s="37">
        <f t="shared" si="16"/>
        <v>4.336850436363636</v>
      </c>
      <c r="Q50" s="38">
        <f>COUNTIF(Vertices[PageRank],"&gt;= "&amp;P50)-COUNTIF(Vertices[PageRank],"&gt;="&amp;P51)</f>
        <v>1</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11.436363636363625</v>
      </c>
      <c r="G51" s="40">
        <f>COUNTIF(Vertices[In-Degree],"&gt;= "&amp;F51)-COUNTIF(Vertices[In-Degree],"&gt;="&amp;F52)</f>
        <v>0</v>
      </c>
      <c r="H51" s="39">
        <f t="shared" si="12"/>
        <v>4.709090909090909</v>
      </c>
      <c r="I51" s="40">
        <f>COUNTIF(Vertices[Out-Degree],"&gt;= "&amp;H51)-COUNTIF(Vertices[Out-Degree],"&gt;="&amp;H52)</f>
        <v>0</v>
      </c>
      <c r="J51" s="39">
        <f t="shared" si="13"/>
        <v>283.89090909090936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0.09114916363636372</v>
      </c>
      <c r="O51" s="40">
        <f>COUNTIF(Vertices[Eigenvector Centrality],"&gt;= "&amp;N51)-COUNTIF(Vertices[Eigenvector Centrality],"&gt;="&amp;N52)</f>
        <v>0</v>
      </c>
      <c r="P51" s="39">
        <f t="shared" si="16"/>
        <v>4.445720781818181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11.745454545454534</v>
      </c>
      <c r="G52" s="38">
        <f>COUNTIF(Vertices[In-Degree],"&gt;= "&amp;F52)-COUNTIF(Vertices[In-Degree],"&gt;="&amp;F53)</f>
        <v>0</v>
      </c>
      <c r="H52" s="37">
        <f t="shared" si="12"/>
        <v>4.836363636363636</v>
      </c>
      <c r="I52" s="38">
        <f>COUNTIF(Vertices[Out-Degree],"&gt;= "&amp;H52)-COUNTIF(Vertices[Out-Degree],"&gt;="&amp;H53)</f>
        <v>0</v>
      </c>
      <c r="J52" s="37">
        <f t="shared" si="13"/>
        <v>291.56363636363665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0.09361265454545463</v>
      </c>
      <c r="O52" s="38">
        <f>COUNTIF(Vertices[Eigenvector Centrality],"&gt;= "&amp;N52)-COUNTIF(Vertices[Eigenvector Centrality],"&gt;="&amp;N53)</f>
        <v>0</v>
      </c>
      <c r="P52" s="37">
        <f t="shared" si="16"/>
        <v>4.554591127272727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4.963636363636363</v>
      </c>
      <c r="I53" s="40">
        <f>COUNTIF(Vertices[Out-Degree],"&gt;= "&amp;H53)-COUNTIF(Vertices[Out-Degree],"&gt;="&amp;H54)</f>
        <v>1</v>
      </c>
      <c r="J53" s="39">
        <f t="shared" si="13"/>
        <v>299.23636363636393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0.09607614545454554</v>
      </c>
      <c r="O53" s="40">
        <f>COUNTIF(Vertices[Eigenvector Centrality],"&gt;= "&amp;N53)-COUNTIF(Vertices[Eigenvector Centrality],"&gt;="&amp;N54)</f>
        <v>0</v>
      </c>
      <c r="P53" s="39">
        <f t="shared" si="16"/>
        <v>4.663461472727272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5.09090909090909</v>
      </c>
      <c r="I54" s="38">
        <f>COUNTIF(Vertices[Out-Degree],"&gt;= "&amp;H54)-COUNTIF(Vertices[Out-Degree],"&gt;="&amp;H55)</f>
        <v>0</v>
      </c>
      <c r="J54" s="37">
        <f t="shared" si="13"/>
        <v>306.9090909090912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0.09853963636363645</v>
      </c>
      <c r="O54" s="38">
        <f>COUNTIF(Vertices[Eigenvector Centrality],"&gt;= "&amp;N54)-COUNTIF(Vertices[Eigenvector Centrality],"&gt;="&amp;N55)</f>
        <v>0</v>
      </c>
      <c r="P54" s="37">
        <f t="shared" si="16"/>
        <v>4.772331818181818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12.67272727272726</v>
      </c>
      <c r="G55" s="40">
        <f>COUNTIF(Vertices[In-Degree],"&gt;= "&amp;F55)-COUNTIF(Vertices[In-Degree],"&gt;="&amp;F56)</f>
        <v>0</v>
      </c>
      <c r="H55" s="39">
        <f t="shared" si="12"/>
        <v>5.218181818181817</v>
      </c>
      <c r="I55" s="40">
        <f>COUNTIF(Vertices[Out-Degree],"&gt;= "&amp;H55)-COUNTIF(Vertices[Out-Degree],"&gt;="&amp;H56)</f>
        <v>0</v>
      </c>
      <c r="J55" s="39">
        <f t="shared" si="13"/>
        <v>314.5818181818185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0.10100312727272737</v>
      </c>
      <c r="O55" s="40">
        <f>COUNTIF(Vertices[Eigenvector Centrality],"&gt;= "&amp;N55)-COUNTIF(Vertices[Eigenvector Centrality],"&gt;="&amp;N56)</f>
        <v>0</v>
      </c>
      <c r="P55" s="39">
        <f t="shared" si="16"/>
        <v>4.881202163636363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12.981818181818168</v>
      </c>
      <c r="G56" s="38">
        <f>COUNTIF(Vertices[In-Degree],"&gt;= "&amp;F56)-COUNTIF(Vertices[In-Degree],"&gt;="&amp;F57)</f>
        <v>0</v>
      </c>
      <c r="H56" s="37">
        <f t="shared" si="12"/>
        <v>5.345454545454544</v>
      </c>
      <c r="I56" s="38">
        <f>COUNTIF(Vertices[Out-Degree],"&gt;= "&amp;H56)-COUNTIF(Vertices[Out-Degree],"&gt;="&amp;H57)</f>
        <v>0</v>
      </c>
      <c r="J56" s="37">
        <f t="shared" si="13"/>
        <v>322.2545454545458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0.10346661818181828</v>
      </c>
      <c r="O56" s="38">
        <f>COUNTIF(Vertices[Eigenvector Centrality],"&gt;= "&amp;N56)-COUNTIF(Vertices[Eigenvector Centrality],"&gt;="&amp;N57)</f>
        <v>1</v>
      </c>
      <c r="P56" s="37">
        <f t="shared" si="16"/>
        <v>4.990072509090909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17</v>
      </c>
      <c r="G57" s="42">
        <f>COUNTIF(Vertices[In-Degree],"&gt;= "&amp;F57)-COUNTIF(Vertices[In-Degree],"&gt;="&amp;F58)</f>
        <v>1</v>
      </c>
      <c r="H57" s="41">
        <f>MAX(Vertices[Out-Degree])</f>
        <v>7</v>
      </c>
      <c r="I57" s="42">
        <f>COUNTIF(Vertices[Out-Degree],"&gt;= "&amp;H57)-COUNTIF(Vertices[Out-Degree],"&gt;="&amp;H58)</f>
        <v>1</v>
      </c>
      <c r="J57" s="41">
        <f>MAX(Vertices[Betweenness Centrality])</f>
        <v>422</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0.135492</v>
      </c>
      <c r="O57" s="42">
        <f>COUNTIF(Vertices[Eigenvector Centrality],"&gt;= "&amp;N57)-COUNTIF(Vertices[Eigenvector Centrality],"&gt;="&amp;N58)</f>
        <v>1</v>
      </c>
      <c r="P57" s="41">
        <f>MAX(Vertices[PageRank])</f>
        <v>6.405387</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17</v>
      </c>
    </row>
    <row r="71" spans="1:2" ht="15">
      <c r="A71" s="33" t="s">
        <v>90</v>
      </c>
      <c r="B71" s="47">
        <f>_xlfn.IFERROR(AVERAGE(Vertices[In-Degree]),NoMetricMessage)</f>
        <v>1.1931818181818181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1.1931818181818181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422</v>
      </c>
    </row>
    <row r="99" spans="1:2" ht="15">
      <c r="A99" s="33" t="s">
        <v>102</v>
      </c>
      <c r="B99" s="47">
        <f>_xlfn.IFERROR(AVERAGE(Vertices[Betweenness Centrality]),NoMetricMessage)</f>
        <v>10.840909079545456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0.16890345454545452</v>
      </c>
    </row>
    <row r="114" spans="1:2" ht="15">
      <c r="A114" s="33" t="s">
        <v>109</v>
      </c>
      <c r="B114" s="47">
        <f>_xlfn.IFERROR(MEDIAN(Vertices[Closeness Centrality]),NoMetricMessage)</f>
        <v>0.076923</v>
      </c>
    </row>
    <row r="125" spans="1:2" ht="15">
      <c r="A125" s="33" t="s">
        <v>112</v>
      </c>
      <c r="B125" s="47">
        <f>IF(COUNT(Vertices[Eigenvector Centrality])&gt;0,N2,NoMetricMessage)</f>
        <v>0</v>
      </c>
    </row>
    <row r="126" spans="1:2" ht="15">
      <c r="A126" s="33" t="s">
        <v>113</v>
      </c>
      <c r="B126" s="47">
        <f>IF(COUNT(Vertices[Eigenvector Centrality])&gt;0,N57,NoMetricMessage)</f>
        <v>0.135492</v>
      </c>
    </row>
    <row r="127" spans="1:2" ht="15">
      <c r="A127" s="33" t="s">
        <v>114</v>
      </c>
      <c r="B127" s="47">
        <f>_xlfn.IFERROR(AVERAGE(Vertices[Eigenvector Centrality]),NoMetricMessage)</f>
        <v>0.011363602272727273</v>
      </c>
    </row>
    <row r="128" spans="1:2" ht="15">
      <c r="A128" s="33" t="s">
        <v>115</v>
      </c>
      <c r="B128" s="47">
        <f>_xlfn.IFERROR(MEDIAN(Vertices[Eigenvector Centrality]),NoMetricMessage)</f>
        <v>0</v>
      </c>
    </row>
    <row r="139" spans="1:2" ht="15">
      <c r="A139" s="33" t="s">
        <v>140</v>
      </c>
      <c r="B139" s="47">
        <f>IF(COUNT(Vertices[PageRank])&gt;0,P2,NoMetricMessage)</f>
        <v>0.417518</v>
      </c>
    </row>
    <row r="140" spans="1:2" ht="15">
      <c r="A140" s="33" t="s">
        <v>141</v>
      </c>
      <c r="B140" s="47">
        <f>IF(COUNT(Vertices[PageRank])&gt;0,P57,NoMetricMessage)</f>
        <v>6.405387</v>
      </c>
    </row>
    <row r="141" spans="1:2" ht="15">
      <c r="A141" s="33" t="s">
        <v>142</v>
      </c>
      <c r="B141" s="47">
        <f>_xlfn.IFERROR(AVERAGE(Vertices[PageRank]),NoMetricMessage)</f>
        <v>0.9999941136363634</v>
      </c>
    </row>
    <row r="142" spans="1:2" ht="15">
      <c r="A142" s="33" t="s">
        <v>143</v>
      </c>
      <c r="B142" s="47">
        <f>_xlfn.IFERROR(MEDIAN(Vertices[PageRank]),NoMetricMessage)</f>
        <v>0.69369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0.11578856749311293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1845</v>
      </c>
      <c r="K7" s="13" t="s">
        <v>1846</v>
      </c>
    </row>
    <row r="8" spans="1:11" ht="409.5">
      <c r="A8"/>
      <c r="B8">
        <v>2</v>
      </c>
      <c r="C8">
        <v>2</v>
      </c>
      <c r="D8" t="s">
        <v>61</v>
      </c>
      <c r="E8" t="s">
        <v>61</v>
      </c>
      <c r="H8" t="s">
        <v>73</v>
      </c>
      <c r="J8" t="s">
        <v>1847</v>
      </c>
      <c r="K8" s="13" t="s">
        <v>1848</v>
      </c>
    </row>
    <row r="9" spans="1:11" ht="409.5">
      <c r="A9"/>
      <c r="B9">
        <v>3</v>
      </c>
      <c r="C9">
        <v>4</v>
      </c>
      <c r="D9" t="s">
        <v>62</v>
      </c>
      <c r="E9" t="s">
        <v>62</v>
      </c>
      <c r="H9" t="s">
        <v>74</v>
      </c>
      <c r="J9" t="s">
        <v>1849</v>
      </c>
      <c r="K9" s="13" t="s">
        <v>1850</v>
      </c>
    </row>
    <row r="10" spans="1:11" ht="409.5">
      <c r="A10"/>
      <c r="B10">
        <v>4</v>
      </c>
      <c r="D10" t="s">
        <v>63</v>
      </c>
      <c r="E10" t="s">
        <v>63</v>
      </c>
      <c r="H10" t="s">
        <v>75</v>
      </c>
      <c r="J10" t="s">
        <v>1851</v>
      </c>
      <c r="K10" s="13" t="s">
        <v>1852</v>
      </c>
    </row>
    <row r="11" spans="1:11" ht="15">
      <c r="A11"/>
      <c r="B11">
        <v>5</v>
      </c>
      <c r="D11" t="s">
        <v>46</v>
      </c>
      <c r="E11">
        <v>1</v>
      </c>
      <c r="H11" t="s">
        <v>76</v>
      </c>
      <c r="J11" t="s">
        <v>1853</v>
      </c>
      <c r="K11" t="s">
        <v>1854</v>
      </c>
    </row>
    <row r="12" spans="1:11" ht="15">
      <c r="A12"/>
      <c r="B12"/>
      <c r="D12" t="s">
        <v>64</v>
      </c>
      <c r="E12">
        <v>2</v>
      </c>
      <c r="H12">
        <v>0</v>
      </c>
      <c r="J12" t="s">
        <v>1855</v>
      </c>
      <c r="K12" t="s">
        <v>1856</v>
      </c>
    </row>
    <row r="13" spans="1:11" ht="15">
      <c r="A13"/>
      <c r="B13"/>
      <c r="D13">
        <v>1</v>
      </c>
      <c r="E13">
        <v>3</v>
      </c>
      <c r="H13">
        <v>1</v>
      </c>
      <c r="J13" t="s">
        <v>1857</v>
      </c>
      <c r="K13" t="s">
        <v>1858</v>
      </c>
    </row>
    <row r="14" spans="4:11" ht="15">
      <c r="D14">
        <v>2</v>
      </c>
      <c r="E14">
        <v>4</v>
      </c>
      <c r="H14">
        <v>2</v>
      </c>
      <c r="J14" t="s">
        <v>1859</v>
      </c>
      <c r="K14" t="s">
        <v>1860</v>
      </c>
    </row>
    <row r="15" spans="4:11" ht="15">
      <c r="D15">
        <v>3</v>
      </c>
      <c r="E15">
        <v>5</v>
      </c>
      <c r="H15">
        <v>3</v>
      </c>
      <c r="J15" t="s">
        <v>1861</v>
      </c>
      <c r="K15" t="s">
        <v>1862</v>
      </c>
    </row>
    <row r="16" spans="4:11" ht="15">
      <c r="D16">
        <v>4</v>
      </c>
      <c r="E16">
        <v>6</v>
      </c>
      <c r="H16">
        <v>4</v>
      </c>
      <c r="J16" t="s">
        <v>1863</v>
      </c>
      <c r="K16" t="s">
        <v>1864</v>
      </c>
    </row>
    <row r="17" spans="4:11" ht="15">
      <c r="D17">
        <v>5</v>
      </c>
      <c r="E17">
        <v>7</v>
      </c>
      <c r="H17">
        <v>5</v>
      </c>
      <c r="J17" t="s">
        <v>1865</v>
      </c>
      <c r="K17" t="s">
        <v>1866</v>
      </c>
    </row>
    <row r="18" spans="4:11" ht="15">
      <c r="D18">
        <v>6</v>
      </c>
      <c r="E18">
        <v>8</v>
      </c>
      <c r="H18">
        <v>6</v>
      </c>
      <c r="J18" t="s">
        <v>1867</v>
      </c>
      <c r="K18" t="s">
        <v>1868</v>
      </c>
    </row>
    <row r="19" spans="4:11" ht="15">
      <c r="D19">
        <v>7</v>
      </c>
      <c r="E19">
        <v>9</v>
      </c>
      <c r="H19">
        <v>7</v>
      </c>
      <c r="J19" t="s">
        <v>1869</v>
      </c>
      <c r="K19" t="s">
        <v>1870</v>
      </c>
    </row>
    <row r="20" spans="4:11" ht="15">
      <c r="D20">
        <v>8</v>
      </c>
      <c r="H20">
        <v>8</v>
      </c>
      <c r="J20" t="s">
        <v>1871</v>
      </c>
      <c r="K20" t="s">
        <v>1872</v>
      </c>
    </row>
    <row r="21" spans="4:11" ht="409.5">
      <c r="D21">
        <v>9</v>
      </c>
      <c r="H21">
        <v>9</v>
      </c>
      <c r="J21" t="s">
        <v>1873</v>
      </c>
      <c r="K21" s="13" t="s">
        <v>1874</v>
      </c>
    </row>
    <row r="22" spans="4:11" ht="409.5">
      <c r="D22">
        <v>10</v>
      </c>
      <c r="J22" t="s">
        <v>1875</v>
      </c>
      <c r="K22" s="13" t="s">
        <v>1876</v>
      </c>
    </row>
    <row r="23" spans="4:11" ht="409.5">
      <c r="D23">
        <v>11</v>
      </c>
      <c r="J23" t="s">
        <v>1877</v>
      </c>
      <c r="K23" s="13" t="s">
        <v>1878</v>
      </c>
    </row>
    <row r="24" spans="10:11" ht="409.5">
      <c r="J24" t="s">
        <v>1879</v>
      </c>
      <c r="K24" s="13" t="s">
        <v>2911</v>
      </c>
    </row>
    <row r="25" spans="10:11" ht="15">
      <c r="J25" t="s">
        <v>1880</v>
      </c>
      <c r="K25" t="b">
        <v>0</v>
      </c>
    </row>
    <row r="26" spans="10:11" ht="15">
      <c r="J26" t="s">
        <v>2909</v>
      </c>
      <c r="K26" t="s">
        <v>2910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1913</v>
      </c>
      <c r="B2" s="116" t="s">
        <v>1914</v>
      </c>
      <c r="C2" s="117" t="s">
        <v>1915</v>
      </c>
    </row>
    <row r="3" spans="1:3" ht="15">
      <c r="A3" s="115" t="s">
        <v>1882</v>
      </c>
      <c r="B3" s="115" t="s">
        <v>1882</v>
      </c>
      <c r="C3" s="34">
        <v>46</v>
      </c>
    </row>
    <row r="4" spans="1:3" ht="15">
      <c r="A4" s="115" t="s">
        <v>1882</v>
      </c>
      <c r="B4" s="115" t="s">
        <v>1883</v>
      </c>
      <c r="C4" s="34">
        <v>1</v>
      </c>
    </row>
    <row r="5" spans="1:3" ht="15">
      <c r="A5" s="115" t="s">
        <v>1883</v>
      </c>
      <c r="B5" s="115" t="s">
        <v>1882</v>
      </c>
      <c r="C5" s="34">
        <v>4</v>
      </c>
    </row>
    <row r="6" spans="1:3" ht="15">
      <c r="A6" s="115" t="s">
        <v>1883</v>
      </c>
      <c r="B6" s="115" t="s">
        <v>1883</v>
      </c>
      <c r="C6" s="34">
        <v>38</v>
      </c>
    </row>
    <row r="7" spans="1:3" ht="15">
      <c r="A7" s="115" t="s">
        <v>1884</v>
      </c>
      <c r="B7" s="115" t="s">
        <v>1884</v>
      </c>
      <c r="C7" s="34">
        <v>74</v>
      </c>
    </row>
    <row r="8" spans="1:3" ht="15">
      <c r="A8" s="115" t="s">
        <v>1885</v>
      </c>
      <c r="B8" s="115" t="s">
        <v>1885</v>
      </c>
      <c r="C8" s="34">
        <v>7</v>
      </c>
    </row>
    <row r="9" spans="1:3" ht="15">
      <c r="A9" s="115" t="s">
        <v>1886</v>
      </c>
      <c r="B9" s="115" t="s">
        <v>1886</v>
      </c>
      <c r="C9" s="34">
        <v>11</v>
      </c>
    </row>
    <row r="10" spans="1:3" ht="15">
      <c r="A10" s="115" t="s">
        <v>1887</v>
      </c>
      <c r="B10" s="115" t="s">
        <v>1887</v>
      </c>
      <c r="C10" s="34">
        <v>11</v>
      </c>
    </row>
    <row r="11" spans="1:3" ht="15">
      <c r="A11" s="115" t="s">
        <v>1888</v>
      </c>
      <c r="B11" s="115" t="s">
        <v>1888</v>
      </c>
      <c r="C11" s="34">
        <v>5</v>
      </c>
    </row>
    <row r="12" spans="1:3" ht="15">
      <c r="A12" s="115" t="s">
        <v>1889</v>
      </c>
      <c r="B12" s="115" t="s">
        <v>1889</v>
      </c>
      <c r="C12" s="34">
        <v>7</v>
      </c>
    </row>
    <row r="13" spans="1:3" ht="15">
      <c r="A13" s="115" t="s">
        <v>1890</v>
      </c>
      <c r="B13" s="115" t="s">
        <v>1890</v>
      </c>
      <c r="C13" s="34">
        <v>3</v>
      </c>
    </row>
    <row r="14" spans="1:3" ht="15">
      <c r="A14" s="115" t="s">
        <v>1891</v>
      </c>
      <c r="B14" s="115" t="s">
        <v>1891</v>
      </c>
      <c r="C14" s="34">
        <v>4</v>
      </c>
    </row>
    <row r="15" spans="1:3" ht="15">
      <c r="A15" s="115" t="s">
        <v>1892</v>
      </c>
      <c r="B15" s="115" t="s">
        <v>1892</v>
      </c>
      <c r="C15" s="34">
        <v>5</v>
      </c>
    </row>
    <row r="16" spans="1:3" ht="15">
      <c r="A16" s="115" t="s">
        <v>1893</v>
      </c>
      <c r="B16" s="115" t="s">
        <v>1893</v>
      </c>
      <c r="C16" s="34">
        <v>2</v>
      </c>
    </row>
    <row r="17" spans="1:3" ht="15">
      <c r="A17" s="115" t="s">
        <v>1894</v>
      </c>
      <c r="B17" s="115" t="s">
        <v>1894</v>
      </c>
      <c r="C17" s="34">
        <v>8</v>
      </c>
    </row>
    <row r="18" spans="1:3" ht="15">
      <c r="A18" s="115" t="s">
        <v>1895</v>
      </c>
      <c r="B18" s="115" t="s">
        <v>1895</v>
      </c>
      <c r="C18" s="34">
        <v>3</v>
      </c>
    </row>
    <row r="19" spans="1:3" ht="15">
      <c r="A19" s="115" t="s">
        <v>1896</v>
      </c>
      <c r="B19" s="115" t="s">
        <v>1896</v>
      </c>
      <c r="C19" s="34">
        <v>1</v>
      </c>
    </row>
    <row r="20" spans="1:3" ht="15">
      <c r="A20" s="115" t="s">
        <v>1897</v>
      </c>
      <c r="B20" s="115" t="s">
        <v>1897</v>
      </c>
      <c r="C20"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1921</v>
      </c>
      <c r="B1" s="13" t="s">
        <v>1922</v>
      </c>
      <c r="C1" s="13" t="s">
        <v>1923</v>
      </c>
      <c r="D1" s="13" t="s">
        <v>1925</v>
      </c>
      <c r="E1" s="13" t="s">
        <v>1924</v>
      </c>
      <c r="F1" s="13" t="s">
        <v>1927</v>
      </c>
      <c r="G1" s="13" t="s">
        <v>1926</v>
      </c>
      <c r="H1" s="13" t="s">
        <v>1929</v>
      </c>
      <c r="I1" s="78" t="s">
        <v>1928</v>
      </c>
      <c r="J1" s="78" t="s">
        <v>1931</v>
      </c>
      <c r="K1" s="13" t="s">
        <v>1930</v>
      </c>
      <c r="L1" s="13" t="s">
        <v>1934</v>
      </c>
      <c r="M1" s="13" t="s">
        <v>1933</v>
      </c>
      <c r="N1" s="13" t="s">
        <v>1936</v>
      </c>
      <c r="O1" s="13" t="s">
        <v>1935</v>
      </c>
      <c r="P1" s="13" t="s">
        <v>1938</v>
      </c>
      <c r="Q1" s="78" t="s">
        <v>1937</v>
      </c>
      <c r="R1" s="78" t="s">
        <v>1940</v>
      </c>
      <c r="S1" s="13" t="s">
        <v>1939</v>
      </c>
      <c r="T1" s="13" t="s">
        <v>1942</v>
      </c>
      <c r="U1" s="13" t="s">
        <v>1941</v>
      </c>
      <c r="V1" s="13" t="s">
        <v>1943</v>
      </c>
    </row>
    <row r="2" spans="1:22" ht="15">
      <c r="A2" s="83" t="s">
        <v>482</v>
      </c>
      <c r="B2" s="78">
        <v>6</v>
      </c>
      <c r="C2" s="83" t="s">
        <v>482</v>
      </c>
      <c r="D2" s="78">
        <v>6</v>
      </c>
      <c r="E2" s="83" t="s">
        <v>505</v>
      </c>
      <c r="F2" s="78">
        <v>3</v>
      </c>
      <c r="G2" s="83" t="s">
        <v>504</v>
      </c>
      <c r="H2" s="78">
        <v>4</v>
      </c>
      <c r="I2" s="78"/>
      <c r="J2" s="78"/>
      <c r="K2" s="83" t="s">
        <v>488</v>
      </c>
      <c r="L2" s="78">
        <v>5</v>
      </c>
      <c r="M2" s="83" t="s">
        <v>490</v>
      </c>
      <c r="N2" s="78">
        <v>3</v>
      </c>
      <c r="O2" s="83" t="s">
        <v>481</v>
      </c>
      <c r="P2" s="78">
        <v>3</v>
      </c>
      <c r="Q2" s="78"/>
      <c r="R2" s="78"/>
      <c r="S2" s="83" t="s">
        <v>497</v>
      </c>
      <c r="T2" s="78">
        <v>1</v>
      </c>
      <c r="U2" s="83" t="s">
        <v>492</v>
      </c>
      <c r="V2" s="78">
        <v>1</v>
      </c>
    </row>
    <row r="3" spans="1:22" ht="15">
      <c r="A3" s="83" t="s">
        <v>488</v>
      </c>
      <c r="B3" s="78">
        <v>5</v>
      </c>
      <c r="C3" s="83" t="s">
        <v>483</v>
      </c>
      <c r="D3" s="78">
        <v>3</v>
      </c>
      <c r="E3" s="83" t="s">
        <v>498</v>
      </c>
      <c r="F3" s="78">
        <v>1</v>
      </c>
      <c r="G3" s="83" t="s">
        <v>503</v>
      </c>
      <c r="H3" s="78">
        <v>2</v>
      </c>
      <c r="I3" s="78"/>
      <c r="J3" s="78"/>
      <c r="K3" s="83" t="s">
        <v>1932</v>
      </c>
      <c r="L3" s="78">
        <v>2</v>
      </c>
      <c r="M3" s="83" t="s">
        <v>489</v>
      </c>
      <c r="N3" s="78">
        <v>1</v>
      </c>
      <c r="O3" s="78"/>
      <c r="P3" s="78"/>
      <c r="Q3" s="78"/>
      <c r="R3" s="78"/>
      <c r="S3" s="78"/>
      <c r="T3" s="78"/>
      <c r="U3" s="78"/>
      <c r="V3" s="78"/>
    </row>
    <row r="4" spans="1:22" ht="15">
      <c r="A4" s="83" t="s">
        <v>504</v>
      </c>
      <c r="B4" s="78">
        <v>4</v>
      </c>
      <c r="C4" s="83" t="s">
        <v>485</v>
      </c>
      <c r="D4" s="78">
        <v>3</v>
      </c>
      <c r="E4" s="83" t="s">
        <v>506</v>
      </c>
      <c r="F4" s="78">
        <v>1</v>
      </c>
      <c r="G4" s="83" t="s">
        <v>499</v>
      </c>
      <c r="H4" s="78">
        <v>2</v>
      </c>
      <c r="I4" s="78"/>
      <c r="J4" s="78"/>
      <c r="K4" s="83" t="s">
        <v>487</v>
      </c>
      <c r="L4" s="78">
        <v>2</v>
      </c>
      <c r="M4" s="78"/>
      <c r="N4" s="78"/>
      <c r="O4" s="78"/>
      <c r="P4" s="78"/>
      <c r="Q4" s="78"/>
      <c r="R4" s="78"/>
      <c r="S4" s="78"/>
      <c r="T4" s="78"/>
      <c r="U4" s="78"/>
      <c r="V4" s="78"/>
    </row>
    <row r="5" spans="1:22" ht="15">
      <c r="A5" s="83" t="s">
        <v>485</v>
      </c>
      <c r="B5" s="78">
        <v>3</v>
      </c>
      <c r="C5" s="83" t="s">
        <v>491</v>
      </c>
      <c r="D5" s="78">
        <v>3</v>
      </c>
      <c r="E5" s="83" t="s">
        <v>500</v>
      </c>
      <c r="F5" s="78">
        <v>1</v>
      </c>
      <c r="G5" s="83" t="s">
        <v>534</v>
      </c>
      <c r="H5" s="78">
        <v>1</v>
      </c>
      <c r="I5" s="78"/>
      <c r="J5" s="78"/>
      <c r="K5" s="83" t="s">
        <v>511</v>
      </c>
      <c r="L5" s="78">
        <v>1</v>
      </c>
      <c r="M5" s="78"/>
      <c r="N5" s="78"/>
      <c r="O5" s="78"/>
      <c r="P5" s="78"/>
      <c r="Q5" s="78"/>
      <c r="R5" s="78"/>
      <c r="S5" s="78"/>
      <c r="T5" s="78"/>
      <c r="U5" s="78"/>
      <c r="V5" s="78"/>
    </row>
    <row r="6" spans="1:22" ht="15">
      <c r="A6" s="83" t="s">
        <v>498</v>
      </c>
      <c r="B6" s="78">
        <v>3</v>
      </c>
      <c r="C6" s="83" t="s">
        <v>509</v>
      </c>
      <c r="D6" s="78">
        <v>2</v>
      </c>
      <c r="E6" s="78"/>
      <c r="F6" s="78"/>
      <c r="G6" s="83" t="s">
        <v>535</v>
      </c>
      <c r="H6" s="78">
        <v>1</v>
      </c>
      <c r="I6" s="78"/>
      <c r="J6" s="78"/>
      <c r="K6" s="83" t="s">
        <v>486</v>
      </c>
      <c r="L6" s="78">
        <v>1</v>
      </c>
      <c r="M6" s="78"/>
      <c r="N6" s="78"/>
      <c r="O6" s="78"/>
      <c r="P6" s="78"/>
      <c r="Q6" s="78"/>
      <c r="R6" s="78"/>
      <c r="S6" s="78"/>
      <c r="T6" s="78"/>
      <c r="U6" s="78"/>
      <c r="V6" s="78"/>
    </row>
    <row r="7" spans="1:22" ht="15">
      <c r="A7" s="83" t="s">
        <v>483</v>
      </c>
      <c r="B7" s="78">
        <v>3</v>
      </c>
      <c r="C7" s="83" t="s">
        <v>508</v>
      </c>
      <c r="D7" s="78">
        <v>2</v>
      </c>
      <c r="E7" s="78"/>
      <c r="F7" s="78"/>
      <c r="G7" s="83" t="s">
        <v>536</v>
      </c>
      <c r="H7" s="78">
        <v>1</v>
      </c>
      <c r="I7" s="78"/>
      <c r="J7" s="78"/>
      <c r="K7" s="78"/>
      <c r="L7" s="78"/>
      <c r="M7" s="78"/>
      <c r="N7" s="78"/>
      <c r="O7" s="78"/>
      <c r="P7" s="78"/>
      <c r="Q7" s="78"/>
      <c r="R7" s="78"/>
      <c r="S7" s="78"/>
      <c r="T7" s="78"/>
      <c r="U7" s="78"/>
      <c r="V7" s="78"/>
    </row>
    <row r="8" spans="1:22" ht="15">
      <c r="A8" s="83" t="s">
        <v>491</v>
      </c>
      <c r="B8" s="78">
        <v>3</v>
      </c>
      <c r="C8" s="83" t="s">
        <v>484</v>
      </c>
      <c r="D8" s="78">
        <v>2</v>
      </c>
      <c r="E8" s="78"/>
      <c r="F8" s="78"/>
      <c r="G8" s="83" t="s">
        <v>537</v>
      </c>
      <c r="H8" s="78">
        <v>1</v>
      </c>
      <c r="I8" s="78"/>
      <c r="J8" s="78"/>
      <c r="K8" s="78"/>
      <c r="L8" s="78"/>
      <c r="M8" s="78"/>
      <c r="N8" s="78"/>
      <c r="O8" s="78"/>
      <c r="P8" s="78"/>
      <c r="Q8" s="78"/>
      <c r="R8" s="78"/>
      <c r="S8" s="78"/>
      <c r="T8" s="78"/>
      <c r="U8" s="78"/>
      <c r="V8" s="78"/>
    </row>
    <row r="9" spans="1:22" ht="15">
      <c r="A9" s="83" t="s">
        <v>490</v>
      </c>
      <c r="B9" s="78">
        <v>3</v>
      </c>
      <c r="C9" s="83" t="s">
        <v>498</v>
      </c>
      <c r="D9" s="78">
        <v>2</v>
      </c>
      <c r="E9" s="78"/>
      <c r="F9" s="78"/>
      <c r="G9" s="83" t="s">
        <v>538</v>
      </c>
      <c r="H9" s="78">
        <v>1</v>
      </c>
      <c r="I9" s="78"/>
      <c r="J9" s="78"/>
      <c r="K9" s="78"/>
      <c r="L9" s="78"/>
      <c r="M9" s="78"/>
      <c r="N9" s="78"/>
      <c r="O9" s="78"/>
      <c r="P9" s="78"/>
      <c r="Q9" s="78"/>
      <c r="R9" s="78"/>
      <c r="S9" s="78"/>
      <c r="T9" s="78"/>
      <c r="U9" s="78"/>
      <c r="V9" s="78"/>
    </row>
    <row r="10" spans="1:22" ht="15">
      <c r="A10" s="83" t="s">
        <v>481</v>
      </c>
      <c r="B10" s="78">
        <v>3</v>
      </c>
      <c r="C10" s="83" t="s">
        <v>528</v>
      </c>
      <c r="D10" s="78">
        <v>1</v>
      </c>
      <c r="E10" s="78"/>
      <c r="F10" s="78"/>
      <c r="G10" s="83" t="s">
        <v>539</v>
      </c>
      <c r="H10" s="78">
        <v>1</v>
      </c>
      <c r="I10" s="78"/>
      <c r="J10" s="78"/>
      <c r="K10" s="78"/>
      <c r="L10" s="78"/>
      <c r="M10" s="78"/>
      <c r="N10" s="78"/>
      <c r="O10" s="78"/>
      <c r="P10" s="78"/>
      <c r="Q10" s="78"/>
      <c r="R10" s="78"/>
      <c r="S10" s="78"/>
      <c r="T10" s="78"/>
      <c r="U10" s="78"/>
      <c r="V10" s="78"/>
    </row>
    <row r="11" spans="1:22" ht="15">
      <c r="A11" s="83" t="s">
        <v>505</v>
      </c>
      <c r="B11" s="78">
        <v>3</v>
      </c>
      <c r="C11" s="83" t="s">
        <v>514</v>
      </c>
      <c r="D11" s="78">
        <v>1</v>
      </c>
      <c r="E11" s="78"/>
      <c r="F11" s="78"/>
      <c r="G11" s="83" t="s">
        <v>540</v>
      </c>
      <c r="H11" s="78">
        <v>1</v>
      </c>
      <c r="I11" s="78"/>
      <c r="J11" s="78"/>
      <c r="K11" s="78"/>
      <c r="L11" s="78"/>
      <c r="M11" s="78"/>
      <c r="N11" s="78"/>
      <c r="O11" s="78"/>
      <c r="P11" s="78"/>
      <c r="Q11" s="78"/>
      <c r="R11" s="78"/>
      <c r="S11" s="78"/>
      <c r="T11" s="78"/>
      <c r="U11" s="78"/>
      <c r="V11" s="78"/>
    </row>
    <row r="14" spans="1:22" ht="15" customHeight="1">
      <c r="A14" s="13" t="s">
        <v>1953</v>
      </c>
      <c r="B14" s="13" t="s">
        <v>1922</v>
      </c>
      <c r="C14" s="13" t="s">
        <v>1954</v>
      </c>
      <c r="D14" s="13" t="s">
        <v>1925</v>
      </c>
      <c r="E14" s="13" t="s">
        <v>1955</v>
      </c>
      <c r="F14" s="13" t="s">
        <v>1927</v>
      </c>
      <c r="G14" s="13" t="s">
        <v>1956</v>
      </c>
      <c r="H14" s="13" t="s">
        <v>1929</v>
      </c>
      <c r="I14" s="78" t="s">
        <v>1957</v>
      </c>
      <c r="J14" s="78" t="s">
        <v>1931</v>
      </c>
      <c r="K14" s="13" t="s">
        <v>1958</v>
      </c>
      <c r="L14" s="13" t="s">
        <v>1934</v>
      </c>
      <c r="M14" s="13" t="s">
        <v>1959</v>
      </c>
      <c r="N14" s="13" t="s">
        <v>1936</v>
      </c>
      <c r="O14" s="13" t="s">
        <v>1960</v>
      </c>
      <c r="P14" s="13" t="s">
        <v>1938</v>
      </c>
      <c r="Q14" s="78" t="s">
        <v>1961</v>
      </c>
      <c r="R14" s="78" t="s">
        <v>1940</v>
      </c>
      <c r="S14" s="13" t="s">
        <v>1962</v>
      </c>
      <c r="T14" s="13" t="s">
        <v>1942</v>
      </c>
      <c r="U14" s="13" t="s">
        <v>1963</v>
      </c>
      <c r="V14" s="13" t="s">
        <v>1943</v>
      </c>
    </row>
    <row r="15" spans="1:22" ht="15">
      <c r="A15" s="78" t="s">
        <v>608</v>
      </c>
      <c r="B15" s="78">
        <v>73</v>
      </c>
      <c r="C15" s="78" t="s">
        <v>596</v>
      </c>
      <c r="D15" s="78">
        <v>10</v>
      </c>
      <c r="E15" s="78" t="s">
        <v>611</v>
      </c>
      <c r="F15" s="78">
        <v>3</v>
      </c>
      <c r="G15" s="78" t="s">
        <v>608</v>
      </c>
      <c r="H15" s="78">
        <v>73</v>
      </c>
      <c r="I15" s="78"/>
      <c r="J15" s="78"/>
      <c r="K15" s="78" t="s">
        <v>599</v>
      </c>
      <c r="L15" s="78">
        <v>8</v>
      </c>
      <c r="M15" s="78" t="s">
        <v>601</v>
      </c>
      <c r="N15" s="78">
        <v>3</v>
      </c>
      <c r="O15" s="78" t="s">
        <v>594</v>
      </c>
      <c r="P15" s="78">
        <v>3</v>
      </c>
      <c r="Q15" s="78"/>
      <c r="R15" s="78"/>
      <c r="S15" s="78" t="s">
        <v>596</v>
      </c>
      <c r="T15" s="78">
        <v>1</v>
      </c>
      <c r="U15" s="78" t="s">
        <v>602</v>
      </c>
      <c r="V15" s="78">
        <v>1</v>
      </c>
    </row>
    <row r="16" spans="1:22" ht="15">
      <c r="A16" s="78" t="s">
        <v>596</v>
      </c>
      <c r="B16" s="78">
        <v>11</v>
      </c>
      <c r="C16" s="78" t="s">
        <v>595</v>
      </c>
      <c r="D16" s="78">
        <v>6</v>
      </c>
      <c r="E16" s="78" t="s">
        <v>607</v>
      </c>
      <c r="F16" s="78">
        <v>1</v>
      </c>
      <c r="G16" s="78"/>
      <c r="H16" s="78"/>
      <c r="I16" s="78"/>
      <c r="J16" s="78"/>
      <c r="K16" s="78" t="s">
        <v>598</v>
      </c>
      <c r="L16" s="78">
        <v>3</v>
      </c>
      <c r="M16" s="78" t="s">
        <v>600</v>
      </c>
      <c r="N16" s="78">
        <v>1</v>
      </c>
      <c r="O16" s="78"/>
      <c r="P16" s="78"/>
      <c r="Q16" s="78"/>
      <c r="R16" s="78"/>
      <c r="S16" s="78"/>
      <c r="T16" s="78"/>
      <c r="U16" s="78"/>
      <c r="V16" s="78"/>
    </row>
    <row r="17" spans="1:22" ht="15">
      <c r="A17" s="78" t="s">
        <v>599</v>
      </c>
      <c r="B17" s="78">
        <v>8</v>
      </c>
      <c r="C17" s="78" t="s">
        <v>609</v>
      </c>
      <c r="D17" s="78">
        <v>3</v>
      </c>
      <c r="E17" s="78" t="s">
        <v>612</v>
      </c>
      <c r="F17" s="78">
        <v>1</v>
      </c>
      <c r="G17" s="78"/>
      <c r="H17" s="78"/>
      <c r="I17" s="78"/>
      <c r="J17" s="78"/>
      <c r="K17" s="78"/>
      <c r="L17" s="78"/>
      <c r="M17" s="78"/>
      <c r="N17" s="78"/>
      <c r="O17" s="78"/>
      <c r="P17" s="78"/>
      <c r="Q17" s="78"/>
      <c r="R17" s="78"/>
      <c r="S17" s="78"/>
      <c r="T17" s="78"/>
      <c r="U17" s="78"/>
      <c r="V17" s="78"/>
    </row>
    <row r="18" spans="1:22" ht="15">
      <c r="A18" s="78" t="s">
        <v>595</v>
      </c>
      <c r="B18" s="78">
        <v>6</v>
      </c>
      <c r="C18" s="78" t="s">
        <v>618</v>
      </c>
      <c r="D18" s="78">
        <v>3</v>
      </c>
      <c r="E18" s="78" t="s">
        <v>609</v>
      </c>
      <c r="F18" s="78">
        <v>1</v>
      </c>
      <c r="G18" s="78"/>
      <c r="H18" s="78"/>
      <c r="I18" s="78"/>
      <c r="J18" s="78"/>
      <c r="K18" s="78"/>
      <c r="L18" s="78"/>
      <c r="M18" s="78"/>
      <c r="N18" s="78"/>
      <c r="O18" s="78"/>
      <c r="P18" s="78"/>
      <c r="Q18" s="78"/>
      <c r="R18" s="78"/>
      <c r="S18" s="78"/>
      <c r="T18" s="78"/>
      <c r="U18" s="78"/>
      <c r="V18" s="78"/>
    </row>
    <row r="19" spans="1:22" ht="15">
      <c r="A19" s="78" t="s">
        <v>609</v>
      </c>
      <c r="B19" s="78">
        <v>4</v>
      </c>
      <c r="C19" s="78" t="s">
        <v>619</v>
      </c>
      <c r="D19" s="78">
        <v>3</v>
      </c>
      <c r="E19" s="78"/>
      <c r="F19" s="78"/>
      <c r="G19" s="78"/>
      <c r="H19" s="78"/>
      <c r="I19" s="78"/>
      <c r="J19" s="78"/>
      <c r="K19" s="78"/>
      <c r="L19" s="78"/>
      <c r="M19" s="78"/>
      <c r="N19" s="78"/>
      <c r="O19" s="78"/>
      <c r="P19" s="78"/>
      <c r="Q19" s="78"/>
      <c r="R19" s="78"/>
      <c r="S19" s="78"/>
      <c r="T19" s="78"/>
      <c r="U19" s="78"/>
      <c r="V19" s="78"/>
    </row>
    <row r="20" spans="1:22" ht="15">
      <c r="A20" s="78" t="s">
        <v>607</v>
      </c>
      <c r="B20" s="78">
        <v>3</v>
      </c>
      <c r="C20" s="78" t="s">
        <v>614</v>
      </c>
      <c r="D20" s="78">
        <v>2</v>
      </c>
      <c r="E20" s="78"/>
      <c r="F20" s="78"/>
      <c r="G20" s="78"/>
      <c r="H20" s="78"/>
      <c r="I20" s="78"/>
      <c r="J20" s="78"/>
      <c r="K20" s="78"/>
      <c r="L20" s="78"/>
      <c r="M20" s="78"/>
      <c r="N20" s="78"/>
      <c r="O20" s="78"/>
      <c r="P20" s="78"/>
      <c r="Q20" s="78"/>
      <c r="R20" s="78"/>
      <c r="S20" s="78"/>
      <c r="T20" s="78"/>
      <c r="U20" s="78"/>
      <c r="V20" s="78"/>
    </row>
    <row r="21" spans="1:22" ht="15">
      <c r="A21" s="78" t="s">
        <v>601</v>
      </c>
      <c r="B21" s="78">
        <v>3</v>
      </c>
      <c r="C21" s="78" t="s">
        <v>597</v>
      </c>
      <c r="D21" s="78">
        <v>2</v>
      </c>
      <c r="E21" s="78"/>
      <c r="F21" s="78"/>
      <c r="G21" s="78"/>
      <c r="H21" s="78"/>
      <c r="I21" s="78"/>
      <c r="J21" s="78"/>
      <c r="K21" s="78"/>
      <c r="L21" s="78"/>
      <c r="M21" s="78"/>
      <c r="N21" s="78"/>
      <c r="O21" s="78"/>
      <c r="P21" s="78"/>
      <c r="Q21" s="78"/>
      <c r="R21" s="78"/>
      <c r="S21" s="78"/>
      <c r="T21" s="78"/>
      <c r="U21" s="78"/>
      <c r="V21" s="78"/>
    </row>
    <row r="22" spans="1:22" ht="15">
      <c r="A22" s="78" t="s">
        <v>598</v>
      </c>
      <c r="B22" s="78">
        <v>3</v>
      </c>
      <c r="C22" s="78" t="s">
        <v>607</v>
      </c>
      <c r="D22" s="78">
        <v>2</v>
      </c>
      <c r="E22" s="78"/>
      <c r="F22" s="78"/>
      <c r="G22" s="78"/>
      <c r="H22" s="78"/>
      <c r="I22" s="78"/>
      <c r="J22" s="78"/>
      <c r="K22" s="78"/>
      <c r="L22" s="78"/>
      <c r="M22" s="78"/>
      <c r="N22" s="78"/>
      <c r="O22" s="78"/>
      <c r="P22" s="78"/>
      <c r="Q22" s="78"/>
      <c r="R22" s="78"/>
      <c r="S22" s="78"/>
      <c r="T22" s="78"/>
      <c r="U22" s="78"/>
      <c r="V22" s="78"/>
    </row>
    <row r="23" spans="1:22" ht="15">
      <c r="A23" s="78" t="s">
        <v>594</v>
      </c>
      <c r="B23" s="78">
        <v>3</v>
      </c>
      <c r="C23" s="78" t="s">
        <v>626</v>
      </c>
      <c r="D23" s="78">
        <v>1</v>
      </c>
      <c r="E23" s="78"/>
      <c r="F23" s="78"/>
      <c r="G23" s="78"/>
      <c r="H23" s="78"/>
      <c r="I23" s="78"/>
      <c r="J23" s="78"/>
      <c r="K23" s="78"/>
      <c r="L23" s="78"/>
      <c r="M23" s="78"/>
      <c r="N23" s="78"/>
      <c r="O23" s="78"/>
      <c r="P23" s="78"/>
      <c r="Q23" s="78"/>
      <c r="R23" s="78"/>
      <c r="S23" s="78"/>
      <c r="T23" s="78"/>
      <c r="U23" s="78"/>
      <c r="V23" s="78"/>
    </row>
    <row r="24" spans="1:22" ht="15">
      <c r="A24" s="78" t="s">
        <v>611</v>
      </c>
      <c r="B24" s="78">
        <v>3</v>
      </c>
      <c r="C24" s="78" t="s">
        <v>617</v>
      </c>
      <c r="D24" s="78">
        <v>1</v>
      </c>
      <c r="E24" s="78"/>
      <c r="F24" s="78"/>
      <c r="G24" s="78"/>
      <c r="H24" s="78"/>
      <c r="I24" s="78"/>
      <c r="J24" s="78"/>
      <c r="K24" s="78"/>
      <c r="L24" s="78"/>
      <c r="M24" s="78"/>
      <c r="N24" s="78"/>
      <c r="O24" s="78"/>
      <c r="P24" s="78"/>
      <c r="Q24" s="78"/>
      <c r="R24" s="78"/>
      <c r="S24" s="78"/>
      <c r="T24" s="78"/>
      <c r="U24" s="78"/>
      <c r="V24" s="78"/>
    </row>
    <row r="27" spans="1:22" ht="15" customHeight="1">
      <c r="A27" s="13" t="s">
        <v>1970</v>
      </c>
      <c r="B27" s="13" t="s">
        <v>1922</v>
      </c>
      <c r="C27" s="13" t="s">
        <v>1976</v>
      </c>
      <c r="D27" s="13" t="s">
        <v>1925</v>
      </c>
      <c r="E27" s="13" t="s">
        <v>1980</v>
      </c>
      <c r="F27" s="13" t="s">
        <v>1927</v>
      </c>
      <c r="G27" s="13" t="s">
        <v>1988</v>
      </c>
      <c r="H27" s="13" t="s">
        <v>1929</v>
      </c>
      <c r="I27" s="13" t="s">
        <v>1992</v>
      </c>
      <c r="J27" s="13" t="s">
        <v>1931</v>
      </c>
      <c r="K27" s="13" t="s">
        <v>1994</v>
      </c>
      <c r="L27" s="13" t="s">
        <v>1934</v>
      </c>
      <c r="M27" s="13" t="s">
        <v>2003</v>
      </c>
      <c r="N27" s="13" t="s">
        <v>1936</v>
      </c>
      <c r="O27" s="13" t="s">
        <v>2010</v>
      </c>
      <c r="P27" s="13" t="s">
        <v>1938</v>
      </c>
      <c r="Q27" s="13" t="s">
        <v>2013</v>
      </c>
      <c r="R27" s="13" t="s">
        <v>1940</v>
      </c>
      <c r="S27" s="13" t="s">
        <v>2018</v>
      </c>
      <c r="T27" s="13" t="s">
        <v>1942</v>
      </c>
      <c r="U27" s="13" t="s">
        <v>2022</v>
      </c>
      <c r="V27" s="13" t="s">
        <v>1943</v>
      </c>
    </row>
    <row r="28" spans="1:22" ht="15">
      <c r="A28" s="78" t="s">
        <v>637</v>
      </c>
      <c r="B28" s="78">
        <v>155</v>
      </c>
      <c r="C28" s="78" t="s">
        <v>637</v>
      </c>
      <c r="D28" s="78">
        <v>30</v>
      </c>
      <c r="E28" s="78" t="s">
        <v>630</v>
      </c>
      <c r="F28" s="78">
        <v>26</v>
      </c>
      <c r="G28" s="78" t="s">
        <v>637</v>
      </c>
      <c r="H28" s="78">
        <v>73</v>
      </c>
      <c r="I28" s="78" t="s">
        <v>1993</v>
      </c>
      <c r="J28" s="78">
        <v>1</v>
      </c>
      <c r="K28" s="78" t="s">
        <v>637</v>
      </c>
      <c r="L28" s="78">
        <v>7</v>
      </c>
      <c r="M28" s="78" t="s">
        <v>1975</v>
      </c>
      <c r="N28" s="78">
        <v>6</v>
      </c>
      <c r="O28" s="78" t="s">
        <v>2011</v>
      </c>
      <c r="P28" s="78">
        <v>3</v>
      </c>
      <c r="Q28" s="78" t="s">
        <v>2014</v>
      </c>
      <c r="R28" s="78">
        <v>1</v>
      </c>
      <c r="S28" s="78" t="s">
        <v>2019</v>
      </c>
      <c r="T28" s="78">
        <v>1</v>
      </c>
      <c r="U28" s="78" t="s">
        <v>2023</v>
      </c>
      <c r="V28" s="78">
        <v>2</v>
      </c>
    </row>
    <row r="29" spans="1:22" ht="15">
      <c r="A29" s="78" t="s">
        <v>1971</v>
      </c>
      <c r="B29" s="78">
        <v>28</v>
      </c>
      <c r="C29" s="78" t="s">
        <v>1971</v>
      </c>
      <c r="D29" s="78">
        <v>28</v>
      </c>
      <c r="E29" s="78" t="s">
        <v>637</v>
      </c>
      <c r="F29" s="78">
        <v>23</v>
      </c>
      <c r="G29" s="78" t="s">
        <v>645</v>
      </c>
      <c r="H29" s="78">
        <v>10</v>
      </c>
      <c r="I29" s="78" t="s">
        <v>637</v>
      </c>
      <c r="J29" s="78">
        <v>1</v>
      </c>
      <c r="K29" s="78" t="s">
        <v>229</v>
      </c>
      <c r="L29" s="78">
        <v>7</v>
      </c>
      <c r="M29" s="78" t="s">
        <v>2004</v>
      </c>
      <c r="N29" s="78">
        <v>4</v>
      </c>
      <c r="O29" s="78" t="s">
        <v>637</v>
      </c>
      <c r="P29" s="78">
        <v>3</v>
      </c>
      <c r="Q29" s="78" t="s">
        <v>2015</v>
      </c>
      <c r="R29" s="78">
        <v>1</v>
      </c>
      <c r="S29" s="78" t="s">
        <v>2020</v>
      </c>
      <c r="T29" s="78">
        <v>1</v>
      </c>
      <c r="U29" s="78" t="s">
        <v>645</v>
      </c>
      <c r="V29" s="78">
        <v>2</v>
      </c>
    </row>
    <row r="30" spans="1:22" ht="15">
      <c r="A30" s="78" t="s">
        <v>630</v>
      </c>
      <c r="B30" s="78">
        <v>27</v>
      </c>
      <c r="C30" s="78" t="s">
        <v>645</v>
      </c>
      <c r="D30" s="78">
        <v>9</v>
      </c>
      <c r="E30" s="78" t="s">
        <v>1981</v>
      </c>
      <c r="F30" s="78">
        <v>3</v>
      </c>
      <c r="G30" s="78" t="s">
        <v>1989</v>
      </c>
      <c r="H30" s="78">
        <v>4</v>
      </c>
      <c r="I30" s="78"/>
      <c r="J30" s="78"/>
      <c r="K30" s="78" t="s">
        <v>1995</v>
      </c>
      <c r="L30" s="78">
        <v>4</v>
      </c>
      <c r="M30" s="78" t="s">
        <v>2005</v>
      </c>
      <c r="N30" s="78">
        <v>3</v>
      </c>
      <c r="O30" s="78" t="s">
        <v>2012</v>
      </c>
      <c r="P30" s="78">
        <v>1</v>
      </c>
      <c r="Q30" s="78" t="s">
        <v>637</v>
      </c>
      <c r="R30" s="78">
        <v>1</v>
      </c>
      <c r="S30" s="78" t="s">
        <v>2021</v>
      </c>
      <c r="T30" s="78">
        <v>1</v>
      </c>
      <c r="U30" s="78" t="s">
        <v>637</v>
      </c>
      <c r="V30" s="78">
        <v>2</v>
      </c>
    </row>
    <row r="31" spans="1:22" ht="15">
      <c r="A31" s="78" t="s">
        <v>645</v>
      </c>
      <c r="B31" s="78">
        <v>21</v>
      </c>
      <c r="C31" s="78" t="s">
        <v>1972</v>
      </c>
      <c r="D31" s="78">
        <v>8</v>
      </c>
      <c r="E31" s="78" t="s">
        <v>256</v>
      </c>
      <c r="F31" s="78">
        <v>3</v>
      </c>
      <c r="G31" s="78" t="s">
        <v>1973</v>
      </c>
      <c r="H31" s="78">
        <v>3</v>
      </c>
      <c r="I31" s="78"/>
      <c r="J31" s="78"/>
      <c r="K31" s="78" t="s">
        <v>1996</v>
      </c>
      <c r="L31" s="78">
        <v>3</v>
      </c>
      <c r="M31" s="78" t="s">
        <v>1999</v>
      </c>
      <c r="N31" s="78">
        <v>3</v>
      </c>
      <c r="O31" s="78"/>
      <c r="P31" s="78"/>
      <c r="Q31" s="78" t="s">
        <v>278</v>
      </c>
      <c r="R31" s="78">
        <v>1</v>
      </c>
      <c r="S31" s="78" t="s">
        <v>637</v>
      </c>
      <c r="T31" s="78">
        <v>1</v>
      </c>
      <c r="U31" s="78" t="s">
        <v>2024</v>
      </c>
      <c r="V31" s="78">
        <v>1</v>
      </c>
    </row>
    <row r="32" spans="1:22" ht="15">
      <c r="A32" s="78" t="s">
        <v>1972</v>
      </c>
      <c r="B32" s="78">
        <v>9</v>
      </c>
      <c r="C32" s="78" t="s">
        <v>1974</v>
      </c>
      <c r="D32" s="78">
        <v>6</v>
      </c>
      <c r="E32" s="78" t="s">
        <v>1982</v>
      </c>
      <c r="F32" s="78">
        <v>3</v>
      </c>
      <c r="G32" s="78" t="s">
        <v>1990</v>
      </c>
      <c r="H32" s="78">
        <v>2</v>
      </c>
      <c r="I32" s="78"/>
      <c r="J32" s="78"/>
      <c r="K32" s="78" t="s">
        <v>1997</v>
      </c>
      <c r="L32" s="78">
        <v>3</v>
      </c>
      <c r="M32" s="78" t="s">
        <v>2006</v>
      </c>
      <c r="N32" s="78">
        <v>3</v>
      </c>
      <c r="O32" s="78"/>
      <c r="P32" s="78"/>
      <c r="Q32" s="78" t="s">
        <v>2016</v>
      </c>
      <c r="R32" s="78">
        <v>1</v>
      </c>
      <c r="S32" s="78" t="s">
        <v>293</v>
      </c>
      <c r="T32" s="78">
        <v>1</v>
      </c>
      <c r="U32" s="78" t="s">
        <v>1973</v>
      </c>
      <c r="V32" s="78">
        <v>1</v>
      </c>
    </row>
    <row r="33" spans="1:22" ht="15">
      <c r="A33" s="78" t="s">
        <v>1973</v>
      </c>
      <c r="B33" s="78">
        <v>8</v>
      </c>
      <c r="C33" s="78" t="s">
        <v>655</v>
      </c>
      <c r="D33" s="78">
        <v>5</v>
      </c>
      <c r="E33" s="78" t="s">
        <v>1983</v>
      </c>
      <c r="F33" s="78">
        <v>2</v>
      </c>
      <c r="G33" s="78" t="s">
        <v>1972</v>
      </c>
      <c r="H33" s="78">
        <v>1</v>
      </c>
      <c r="I33" s="78"/>
      <c r="J33" s="78"/>
      <c r="K33" s="78" t="s">
        <v>1998</v>
      </c>
      <c r="L33" s="78">
        <v>2</v>
      </c>
      <c r="M33" s="78" t="s">
        <v>637</v>
      </c>
      <c r="N33" s="78">
        <v>2</v>
      </c>
      <c r="O33" s="78"/>
      <c r="P33" s="78"/>
      <c r="Q33" s="78" t="s">
        <v>2017</v>
      </c>
      <c r="R33" s="78">
        <v>1</v>
      </c>
      <c r="S33" s="78"/>
      <c r="T33" s="78"/>
      <c r="U33" s="78" t="s">
        <v>2025</v>
      </c>
      <c r="V33" s="78">
        <v>1</v>
      </c>
    </row>
    <row r="34" spans="1:22" ht="15">
      <c r="A34" s="78" t="s">
        <v>229</v>
      </c>
      <c r="B34" s="78">
        <v>7</v>
      </c>
      <c r="C34" s="78" t="s">
        <v>1977</v>
      </c>
      <c r="D34" s="78">
        <v>5</v>
      </c>
      <c r="E34" s="78" t="s">
        <v>1984</v>
      </c>
      <c r="F34" s="78">
        <v>1</v>
      </c>
      <c r="G34" s="78" t="s">
        <v>1991</v>
      </c>
      <c r="H34" s="78">
        <v>1</v>
      </c>
      <c r="I34" s="78"/>
      <c r="J34" s="78"/>
      <c r="K34" s="78" t="s">
        <v>1999</v>
      </c>
      <c r="L34" s="78">
        <v>1</v>
      </c>
      <c r="M34" s="78" t="s">
        <v>2007</v>
      </c>
      <c r="N34" s="78">
        <v>1</v>
      </c>
      <c r="O34" s="78"/>
      <c r="P34" s="78"/>
      <c r="Q34" s="78"/>
      <c r="R34" s="78"/>
      <c r="S34" s="78"/>
      <c r="T34" s="78"/>
      <c r="U34" s="78" t="s">
        <v>2026</v>
      </c>
      <c r="V34" s="78">
        <v>1</v>
      </c>
    </row>
    <row r="35" spans="1:22" ht="15">
      <c r="A35" s="78" t="s">
        <v>655</v>
      </c>
      <c r="B35" s="78">
        <v>6</v>
      </c>
      <c r="C35" s="78" t="s">
        <v>1978</v>
      </c>
      <c r="D35" s="78">
        <v>4</v>
      </c>
      <c r="E35" s="78" t="s">
        <v>1985</v>
      </c>
      <c r="F35" s="78">
        <v>1</v>
      </c>
      <c r="G35" s="78"/>
      <c r="H35" s="78"/>
      <c r="I35" s="78"/>
      <c r="J35" s="78"/>
      <c r="K35" s="78" t="s">
        <v>2000</v>
      </c>
      <c r="L35" s="78">
        <v>1</v>
      </c>
      <c r="M35" s="78" t="s">
        <v>2008</v>
      </c>
      <c r="N35" s="78">
        <v>1</v>
      </c>
      <c r="O35" s="78"/>
      <c r="P35" s="78"/>
      <c r="Q35" s="78"/>
      <c r="R35" s="78"/>
      <c r="S35" s="78"/>
      <c r="T35" s="78"/>
      <c r="U35" s="78" t="s">
        <v>2027</v>
      </c>
      <c r="V35" s="78">
        <v>1</v>
      </c>
    </row>
    <row r="36" spans="1:22" ht="15">
      <c r="A36" s="78" t="s">
        <v>1974</v>
      </c>
      <c r="B36" s="78">
        <v>6</v>
      </c>
      <c r="C36" s="78" t="s">
        <v>1979</v>
      </c>
      <c r="D36" s="78">
        <v>4</v>
      </c>
      <c r="E36" s="78" t="s">
        <v>1986</v>
      </c>
      <c r="F36" s="78">
        <v>1</v>
      </c>
      <c r="G36" s="78"/>
      <c r="H36" s="78"/>
      <c r="I36" s="78"/>
      <c r="J36" s="78"/>
      <c r="K36" s="78" t="s">
        <v>2001</v>
      </c>
      <c r="L36" s="78">
        <v>1</v>
      </c>
      <c r="M36" s="78" t="s">
        <v>2009</v>
      </c>
      <c r="N36" s="78">
        <v>1</v>
      </c>
      <c r="O36" s="78"/>
      <c r="P36" s="78"/>
      <c r="Q36" s="78"/>
      <c r="R36" s="78"/>
      <c r="S36" s="78"/>
      <c r="T36" s="78"/>
      <c r="U36" s="78"/>
      <c r="V36" s="78"/>
    </row>
    <row r="37" spans="1:22" ht="15">
      <c r="A37" s="78" t="s">
        <v>1975</v>
      </c>
      <c r="B37" s="78">
        <v>6</v>
      </c>
      <c r="C37" s="78" t="s">
        <v>1973</v>
      </c>
      <c r="D37" s="78">
        <v>4</v>
      </c>
      <c r="E37" s="78" t="s">
        <v>1987</v>
      </c>
      <c r="F37" s="78">
        <v>1</v>
      </c>
      <c r="G37" s="78"/>
      <c r="H37" s="78"/>
      <c r="I37" s="78"/>
      <c r="J37" s="78"/>
      <c r="K37" s="78" t="s">
        <v>2002</v>
      </c>
      <c r="L37" s="78">
        <v>1</v>
      </c>
      <c r="M37" s="78"/>
      <c r="N37" s="78"/>
      <c r="O37" s="78"/>
      <c r="P37" s="78"/>
      <c r="Q37" s="78"/>
      <c r="R37" s="78"/>
      <c r="S37" s="78"/>
      <c r="T37" s="78"/>
      <c r="U37" s="78"/>
      <c r="V37" s="78"/>
    </row>
    <row r="40" spans="1:22" ht="15" customHeight="1">
      <c r="A40" s="13" t="s">
        <v>2040</v>
      </c>
      <c r="B40" s="13" t="s">
        <v>1922</v>
      </c>
      <c r="C40" s="13" t="s">
        <v>2048</v>
      </c>
      <c r="D40" s="13" t="s">
        <v>1925</v>
      </c>
      <c r="E40" s="13" t="s">
        <v>2053</v>
      </c>
      <c r="F40" s="13" t="s">
        <v>1927</v>
      </c>
      <c r="G40" s="13" t="s">
        <v>2061</v>
      </c>
      <c r="H40" s="13" t="s">
        <v>1929</v>
      </c>
      <c r="I40" s="78" t="s">
        <v>2067</v>
      </c>
      <c r="J40" s="78" t="s">
        <v>1931</v>
      </c>
      <c r="K40" s="13" t="s">
        <v>2068</v>
      </c>
      <c r="L40" s="13" t="s">
        <v>1934</v>
      </c>
      <c r="M40" s="13" t="s">
        <v>2074</v>
      </c>
      <c r="N40" s="13" t="s">
        <v>1936</v>
      </c>
      <c r="O40" s="13" t="s">
        <v>2079</v>
      </c>
      <c r="P40" s="13" t="s">
        <v>1938</v>
      </c>
      <c r="Q40" s="13" t="s">
        <v>2088</v>
      </c>
      <c r="R40" s="13" t="s">
        <v>1940</v>
      </c>
      <c r="S40" s="13" t="s">
        <v>2096</v>
      </c>
      <c r="T40" s="13" t="s">
        <v>1942</v>
      </c>
      <c r="U40" s="13" t="s">
        <v>2097</v>
      </c>
      <c r="V40" s="13" t="s">
        <v>1943</v>
      </c>
    </row>
    <row r="41" spans="1:22" ht="15">
      <c r="A41" s="84" t="s">
        <v>2041</v>
      </c>
      <c r="B41" s="84">
        <v>137</v>
      </c>
      <c r="C41" s="84" t="s">
        <v>637</v>
      </c>
      <c r="D41" s="84">
        <v>30</v>
      </c>
      <c r="E41" s="84" t="s">
        <v>256</v>
      </c>
      <c r="F41" s="84">
        <v>29</v>
      </c>
      <c r="G41" s="84" t="s">
        <v>637</v>
      </c>
      <c r="H41" s="84">
        <v>73</v>
      </c>
      <c r="I41" s="84"/>
      <c r="J41" s="84"/>
      <c r="K41" s="84" t="s">
        <v>637</v>
      </c>
      <c r="L41" s="84">
        <v>7</v>
      </c>
      <c r="M41" s="84" t="s">
        <v>230</v>
      </c>
      <c r="N41" s="84">
        <v>7</v>
      </c>
      <c r="O41" s="84" t="s">
        <v>2011</v>
      </c>
      <c r="P41" s="84">
        <v>6</v>
      </c>
      <c r="Q41" s="84" t="s">
        <v>2089</v>
      </c>
      <c r="R41" s="84">
        <v>3</v>
      </c>
      <c r="S41" s="84" t="s">
        <v>293</v>
      </c>
      <c r="T41" s="84">
        <v>2</v>
      </c>
      <c r="U41" s="84" t="s">
        <v>645</v>
      </c>
      <c r="V41" s="84">
        <v>3</v>
      </c>
    </row>
    <row r="42" spans="1:22" ht="15">
      <c r="A42" s="84" t="s">
        <v>2042</v>
      </c>
      <c r="B42" s="84">
        <v>19</v>
      </c>
      <c r="C42" s="84" t="s">
        <v>1971</v>
      </c>
      <c r="D42" s="84">
        <v>28</v>
      </c>
      <c r="E42" s="84" t="s">
        <v>630</v>
      </c>
      <c r="F42" s="84">
        <v>26</v>
      </c>
      <c r="G42" s="84" t="s">
        <v>2046</v>
      </c>
      <c r="H42" s="84">
        <v>49</v>
      </c>
      <c r="I42" s="84"/>
      <c r="J42" s="84"/>
      <c r="K42" s="84" t="s">
        <v>229</v>
      </c>
      <c r="L42" s="84">
        <v>7</v>
      </c>
      <c r="M42" s="84" t="s">
        <v>1975</v>
      </c>
      <c r="N42" s="84">
        <v>6</v>
      </c>
      <c r="O42" s="84" t="s">
        <v>2080</v>
      </c>
      <c r="P42" s="84">
        <v>4</v>
      </c>
      <c r="Q42" s="84" t="s">
        <v>278</v>
      </c>
      <c r="R42" s="84">
        <v>3</v>
      </c>
      <c r="S42" s="84"/>
      <c r="T42" s="84"/>
      <c r="U42" s="84" t="s">
        <v>2054</v>
      </c>
      <c r="V42" s="84">
        <v>2</v>
      </c>
    </row>
    <row r="43" spans="1:22" ht="15">
      <c r="A43" s="84" t="s">
        <v>2043</v>
      </c>
      <c r="B43" s="84">
        <v>0</v>
      </c>
      <c r="C43" s="84" t="s">
        <v>268</v>
      </c>
      <c r="D43" s="84">
        <v>22</v>
      </c>
      <c r="E43" s="84" t="s">
        <v>2054</v>
      </c>
      <c r="F43" s="84">
        <v>26</v>
      </c>
      <c r="G43" s="84" t="s">
        <v>645</v>
      </c>
      <c r="H43" s="84">
        <v>32</v>
      </c>
      <c r="I43" s="84"/>
      <c r="J43" s="84"/>
      <c r="K43" s="84" t="s">
        <v>2069</v>
      </c>
      <c r="L43" s="84">
        <v>6</v>
      </c>
      <c r="M43" s="84" t="s">
        <v>2004</v>
      </c>
      <c r="N43" s="84">
        <v>4</v>
      </c>
      <c r="O43" s="84" t="s">
        <v>2081</v>
      </c>
      <c r="P43" s="84">
        <v>3</v>
      </c>
      <c r="Q43" s="84" t="s">
        <v>2090</v>
      </c>
      <c r="R43" s="84">
        <v>2</v>
      </c>
      <c r="S43" s="84"/>
      <c r="T43" s="84"/>
      <c r="U43" s="84" t="s">
        <v>2023</v>
      </c>
      <c r="V43" s="84">
        <v>2</v>
      </c>
    </row>
    <row r="44" spans="1:22" ht="15">
      <c r="A44" s="84" t="s">
        <v>2044</v>
      </c>
      <c r="B44" s="84">
        <v>3367</v>
      </c>
      <c r="C44" s="84" t="s">
        <v>1972</v>
      </c>
      <c r="D44" s="84">
        <v>10</v>
      </c>
      <c r="E44" s="84" t="s">
        <v>637</v>
      </c>
      <c r="F44" s="84">
        <v>23</v>
      </c>
      <c r="G44" s="84" t="s">
        <v>2047</v>
      </c>
      <c r="H44" s="84">
        <v>28</v>
      </c>
      <c r="I44" s="84"/>
      <c r="J44" s="84"/>
      <c r="K44" s="84" t="s">
        <v>1996</v>
      </c>
      <c r="L44" s="84">
        <v>5</v>
      </c>
      <c r="M44" s="84" t="s">
        <v>286</v>
      </c>
      <c r="N44" s="84">
        <v>4</v>
      </c>
      <c r="O44" s="84" t="s">
        <v>637</v>
      </c>
      <c r="P44" s="84">
        <v>3</v>
      </c>
      <c r="Q44" s="84" t="s">
        <v>2091</v>
      </c>
      <c r="R44" s="84">
        <v>2</v>
      </c>
      <c r="S44" s="84"/>
      <c r="T44" s="84"/>
      <c r="U44" s="84" t="s">
        <v>637</v>
      </c>
      <c r="V44" s="84">
        <v>2</v>
      </c>
    </row>
    <row r="45" spans="1:22" ht="15">
      <c r="A45" s="84" t="s">
        <v>2045</v>
      </c>
      <c r="B45" s="84">
        <v>3523</v>
      </c>
      <c r="C45" s="84" t="s">
        <v>2049</v>
      </c>
      <c r="D45" s="84">
        <v>9</v>
      </c>
      <c r="E45" s="84" t="s">
        <v>2055</v>
      </c>
      <c r="F45" s="84">
        <v>21</v>
      </c>
      <c r="G45" s="84" t="s">
        <v>2062</v>
      </c>
      <c r="H45" s="84">
        <v>27</v>
      </c>
      <c r="I45" s="84"/>
      <c r="J45" s="84"/>
      <c r="K45" s="84" t="s">
        <v>2070</v>
      </c>
      <c r="L45" s="84">
        <v>5</v>
      </c>
      <c r="M45" s="84" t="s">
        <v>2075</v>
      </c>
      <c r="N45" s="84">
        <v>3</v>
      </c>
      <c r="O45" s="84" t="s">
        <v>2082</v>
      </c>
      <c r="P45" s="84">
        <v>3</v>
      </c>
      <c r="Q45" s="84" t="s">
        <v>2092</v>
      </c>
      <c r="R45" s="84">
        <v>2</v>
      </c>
      <c r="S45" s="84"/>
      <c r="T45" s="84"/>
      <c r="U45" s="84" t="s">
        <v>288</v>
      </c>
      <c r="V45" s="84">
        <v>2</v>
      </c>
    </row>
    <row r="46" spans="1:22" ht="15">
      <c r="A46" s="84" t="s">
        <v>637</v>
      </c>
      <c r="B46" s="84">
        <v>155</v>
      </c>
      <c r="C46" s="84" t="s">
        <v>645</v>
      </c>
      <c r="D46" s="84">
        <v>9</v>
      </c>
      <c r="E46" s="84" t="s">
        <v>2056</v>
      </c>
      <c r="F46" s="84">
        <v>17</v>
      </c>
      <c r="G46" s="84" t="s">
        <v>1973</v>
      </c>
      <c r="H46" s="84">
        <v>27</v>
      </c>
      <c r="I46" s="84"/>
      <c r="J46" s="84"/>
      <c r="K46" s="84" t="s">
        <v>265</v>
      </c>
      <c r="L46" s="84">
        <v>4</v>
      </c>
      <c r="M46" s="84" t="s">
        <v>2076</v>
      </c>
      <c r="N46" s="84">
        <v>3</v>
      </c>
      <c r="O46" s="84" t="s">
        <v>2083</v>
      </c>
      <c r="P46" s="84">
        <v>3</v>
      </c>
      <c r="Q46" s="84" t="s">
        <v>2093</v>
      </c>
      <c r="R46" s="84">
        <v>2</v>
      </c>
      <c r="S46" s="84"/>
      <c r="T46" s="84"/>
      <c r="U46" s="84" t="s">
        <v>2026</v>
      </c>
      <c r="V46" s="84">
        <v>2</v>
      </c>
    </row>
    <row r="47" spans="1:22" ht="15">
      <c r="A47" s="84" t="s">
        <v>2046</v>
      </c>
      <c r="B47" s="84">
        <v>52</v>
      </c>
      <c r="C47" s="84" t="s">
        <v>2050</v>
      </c>
      <c r="D47" s="84">
        <v>8</v>
      </c>
      <c r="E47" s="84" t="s">
        <v>2057</v>
      </c>
      <c r="F47" s="84">
        <v>16</v>
      </c>
      <c r="G47" s="84" t="s">
        <v>2063</v>
      </c>
      <c r="H47" s="84">
        <v>27</v>
      </c>
      <c r="I47" s="84"/>
      <c r="J47" s="84"/>
      <c r="K47" s="84" t="s">
        <v>2071</v>
      </c>
      <c r="L47" s="84">
        <v>4</v>
      </c>
      <c r="M47" s="84" t="s">
        <v>2077</v>
      </c>
      <c r="N47" s="84">
        <v>3</v>
      </c>
      <c r="O47" s="84" t="s">
        <v>2084</v>
      </c>
      <c r="P47" s="84">
        <v>3</v>
      </c>
      <c r="Q47" s="84" t="s">
        <v>280</v>
      </c>
      <c r="R47" s="84">
        <v>2</v>
      </c>
      <c r="S47" s="84"/>
      <c r="T47" s="84"/>
      <c r="U47" s="84"/>
      <c r="V47" s="84"/>
    </row>
    <row r="48" spans="1:22" ht="15">
      <c r="A48" s="84" t="s">
        <v>645</v>
      </c>
      <c r="B48" s="84">
        <v>44</v>
      </c>
      <c r="C48" s="84" t="s">
        <v>2051</v>
      </c>
      <c r="D48" s="84">
        <v>8</v>
      </c>
      <c r="E48" s="84" t="s">
        <v>2058</v>
      </c>
      <c r="F48" s="84">
        <v>13</v>
      </c>
      <c r="G48" s="84" t="s">
        <v>2064</v>
      </c>
      <c r="H48" s="84">
        <v>25</v>
      </c>
      <c r="I48" s="84"/>
      <c r="J48" s="84"/>
      <c r="K48" s="84" t="s">
        <v>1995</v>
      </c>
      <c r="L48" s="84">
        <v>4</v>
      </c>
      <c r="M48" s="84" t="s">
        <v>2078</v>
      </c>
      <c r="N48" s="84">
        <v>3</v>
      </c>
      <c r="O48" s="84" t="s">
        <v>2085</v>
      </c>
      <c r="P48" s="84">
        <v>3</v>
      </c>
      <c r="Q48" s="84" t="s">
        <v>279</v>
      </c>
      <c r="R48" s="84">
        <v>2</v>
      </c>
      <c r="S48" s="84"/>
      <c r="T48" s="84"/>
      <c r="U48" s="84"/>
      <c r="V48" s="84"/>
    </row>
    <row r="49" spans="1:22" ht="15">
      <c r="A49" s="84" t="s">
        <v>1973</v>
      </c>
      <c r="B49" s="84">
        <v>37</v>
      </c>
      <c r="C49" s="84" t="s">
        <v>1977</v>
      </c>
      <c r="D49" s="84">
        <v>8</v>
      </c>
      <c r="E49" s="84" t="s">
        <v>2059</v>
      </c>
      <c r="F49" s="84">
        <v>13</v>
      </c>
      <c r="G49" s="84" t="s">
        <v>2065</v>
      </c>
      <c r="H49" s="84">
        <v>25</v>
      </c>
      <c r="I49" s="84"/>
      <c r="J49" s="84"/>
      <c r="K49" s="84" t="s">
        <v>2072</v>
      </c>
      <c r="L49" s="84">
        <v>4</v>
      </c>
      <c r="M49" s="84" t="s">
        <v>2005</v>
      </c>
      <c r="N49" s="84">
        <v>3</v>
      </c>
      <c r="O49" s="84" t="s">
        <v>2086</v>
      </c>
      <c r="P49" s="84">
        <v>3</v>
      </c>
      <c r="Q49" s="84" t="s">
        <v>2094</v>
      </c>
      <c r="R49" s="84">
        <v>2</v>
      </c>
      <c r="S49" s="84"/>
      <c r="T49" s="84"/>
      <c r="U49" s="84"/>
      <c r="V49" s="84"/>
    </row>
    <row r="50" spans="1:22" ht="15">
      <c r="A50" s="84" t="s">
        <v>2047</v>
      </c>
      <c r="B50" s="84">
        <v>32</v>
      </c>
      <c r="C50" s="84" t="s">
        <v>2052</v>
      </c>
      <c r="D50" s="84">
        <v>7</v>
      </c>
      <c r="E50" s="84" t="s">
        <v>2060</v>
      </c>
      <c r="F50" s="84">
        <v>11</v>
      </c>
      <c r="G50" s="84" t="s">
        <v>2066</v>
      </c>
      <c r="H50" s="84">
        <v>24</v>
      </c>
      <c r="I50" s="84"/>
      <c r="J50" s="84"/>
      <c r="K50" s="84" t="s">
        <v>2073</v>
      </c>
      <c r="L50" s="84">
        <v>4</v>
      </c>
      <c r="M50" s="84" t="s">
        <v>1999</v>
      </c>
      <c r="N50" s="84">
        <v>3</v>
      </c>
      <c r="O50" s="84" t="s">
        <v>2087</v>
      </c>
      <c r="P50" s="84">
        <v>3</v>
      </c>
      <c r="Q50" s="84" t="s">
        <v>2095</v>
      </c>
      <c r="R50" s="84">
        <v>2</v>
      </c>
      <c r="S50" s="84"/>
      <c r="T50" s="84"/>
      <c r="U50" s="84"/>
      <c r="V50" s="84"/>
    </row>
    <row r="53" spans="1:22" ht="15" customHeight="1">
      <c r="A53" s="13" t="s">
        <v>2112</v>
      </c>
      <c r="B53" s="13" t="s">
        <v>1922</v>
      </c>
      <c r="C53" s="13" t="s">
        <v>2123</v>
      </c>
      <c r="D53" s="13" t="s">
        <v>1925</v>
      </c>
      <c r="E53" s="13" t="s">
        <v>2133</v>
      </c>
      <c r="F53" s="13" t="s">
        <v>1927</v>
      </c>
      <c r="G53" s="13" t="s">
        <v>2141</v>
      </c>
      <c r="H53" s="13" t="s">
        <v>1929</v>
      </c>
      <c r="I53" s="78" t="s">
        <v>2146</v>
      </c>
      <c r="J53" s="78" t="s">
        <v>1931</v>
      </c>
      <c r="K53" s="13" t="s">
        <v>2147</v>
      </c>
      <c r="L53" s="13" t="s">
        <v>1934</v>
      </c>
      <c r="M53" s="13" t="s">
        <v>2158</v>
      </c>
      <c r="N53" s="13" t="s">
        <v>1936</v>
      </c>
      <c r="O53" s="13" t="s">
        <v>2169</v>
      </c>
      <c r="P53" s="13" t="s">
        <v>1938</v>
      </c>
      <c r="Q53" s="13" t="s">
        <v>2180</v>
      </c>
      <c r="R53" s="13" t="s">
        <v>1940</v>
      </c>
      <c r="S53" s="78" t="s">
        <v>2191</v>
      </c>
      <c r="T53" s="78" t="s">
        <v>1942</v>
      </c>
      <c r="U53" s="78" t="s">
        <v>2192</v>
      </c>
      <c r="V53" s="78" t="s">
        <v>1943</v>
      </c>
    </row>
    <row r="54" spans="1:22" ht="15">
      <c r="A54" s="84" t="s">
        <v>2113</v>
      </c>
      <c r="B54" s="84">
        <v>28</v>
      </c>
      <c r="C54" s="84" t="s">
        <v>2114</v>
      </c>
      <c r="D54" s="84">
        <v>28</v>
      </c>
      <c r="E54" s="84" t="s">
        <v>2119</v>
      </c>
      <c r="F54" s="84">
        <v>13</v>
      </c>
      <c r="G54" s="84" t="s">
        <v>2113</v>
      </c>
      <c r="H54" s="84">
        <v>28</v>
      </c>
      <c r="I54" s="84"/>
      <c r="J54" s="84"/>
      <c r="K54" s="84" t="s">
        <v>2148</v>
      </c>
      <c r="L54" s="84">
        <v>4</v>
      </c>
      <c r="M54" s="84" t="s">
        <v>2159</v>
      </c>
      <c r="N54" s="84">
        <v>3</v>
      </c>
      <c r="O54" s="84" t="s">
        <v>2170</v>
      </c>
      <c r="P54" s="84">
        <v>3</v>
      </c>
      <c r="Q54" s="84" t="s">
        <v>2181</v>
      </c>
      <c r="R54" s="84">
        <v>2</v>
      </c>
      <c r="S54" s="84"/>
      <c r="T54" s="84"/>
      <c r="U54" s="84"/>
      <c r="V54" s="84"/>
    </row>
    <row r="55" spans="1:22" ht="15">
      <c r="A55" s="84" t="s">
        <v>2114</v>
      </c>
      <c r="B55" s="84">
        <v>28</v>
      </c>
      <c r="C55" s="84" t="s">
        <v>2124</v>
      </c>
      <c r="D55" s="84">
        <v>6</v>
      </c>
      <c r="E55" s="84" t="s">
        <v>2118</v>
      </c>
      <c r="F55" s="84">
        <v>11</v>
      </c>
      <c r="G55" s="84" t="s">
        <v>2115</v>
      </c>
      <c r="H55" s="84">
        <v>25</v>
      </c>
      <c r="I55" s="84"/>
      <c r="J55" s="84"/>
      <c r="K55" s="84" t="s">
        <v>2149</v>
      </c>
      <c r="L55" s="84">
        <v>4</v>
      </c>
      <c r="M55" s="84" t="s">
        <v>2160</v>
      </c>
      <c r="N55" s="84">
        <v>3</v>
      </c>
      <c r="O55" s="84" t="s">
        <v>2171</v>
      </c>
      <c r="P55" s="84">
        <v>3</v>
      </c>
      <c r="Q55" s="84" t="s">
        <v>2182</v>
      </c>
      <c r="R55" s="84">
        <v>2</v>
      </c>
      <c r="S55" s="84"/>
      <c r="T55" s="84"/>
      <c r="U55" s="84"/>
      <c r="V55" s="84"/>
    </row>
    <row r="56" spans="1:22" ht="15">
      <c r="A56" s="84" t="s">
        <v>2115</v>
      </c>
      <c r="B56" s="84">
        <v>25</v>
      </c>
      <c r="C56" s="84" t="s">
        <v>2125</v>
      </c>
      <c r="D56" s="84">
        <v>6</v>
      </c>
      <c r="E56" s="84" t="s">
        <v>2121</v>
      </c>
      <c r="F56" s="84">
        <v>9</v>
      </c>
      <c r="G56" s="84" t="s">
        <v>2116</v>
      </c>
      <c r="H56" s="84">
        <v>21</v>
      </c>
      <c r="I56" s="84"/>
      <c r="J56" s="84"/>
      <c r="K56" s="84" t="s">
        <v>2150</v>
      </c>
      <c r="L56" s="84">
        <v>4</v>
      </c>
      <c r="M56" s="84" t="s">
        <v>2161</v>
      </c>
      <c r="N56" s="84">
        <v>3</v>
      </c>
      <c r="O56" s="84" t="s">
        <v>2172</v>
      </c>
      <c r="P56" s="84">
        <v>3</v>
      </c>
      <c r="Q56" s="84" t="s">
        <v>2183</v>
      </c>
      <c r="R56" s="84">
        <v>2</v>
      </c>
      <c r="S56" s="84"/>
      <c r="T56" s="84"/>
      <c r="U56" s="84"/>
      <c r="V56" s="84"/>
    </row>
    <row r="57" spans="1:22" ht="15">
      <c r="A57" s="84" t="s">
        <v>2116</v>
      </c>
      <c r="B57" s="84">
        <v>22</v>
      </c>
      <c r="C57" s="84" t="s">
        <v>2126</v>
      </c>
      <c r="D57" s="84">
        <v>6</v>
      </c>
      <c r="E57" s="84" t="s">
        <v>2134</v>
      </c>
      <c r="F57" s="84">
        <v>7</v>
      </c>
      <c r="G57" s="84" t="s">
        <v>2117</v>
      </c>
      <c r="H57" s="84">
        <v>21</v>
      </c>
      <c r="I57" s="84"/>
      <c r="J57" s="84"/>
      <c r="K57" s="84" t="s">
        <v>2151</v>
      </c>
      <c r="L57" s="84">
        <v>4</v>
      </c>
      <c r="M57" s="84" t="s">
        <v>2162</v>
      </c>
      <c r="N57" s="84">
        <v>3</v>
      </c>
      <c r="O57" s="84" t="s">
        <v>2173</v>
      </c>
      <c r="P57" s="84">
        <v>3</v>
      </c>
      <c r="Q57" s="84" t="s">
        <v>2184</v>
      </c>
      <c r="R57" s="84">
        <v>2</v>
      </c>
      <c r="S57" s="84"/>
      <c r="T57" s="84"/>
      <c r="U57" s="84"/>
      <c r="V57" s="84"/>
    </row>
    <row r="58" spans="1:22" ht="15">
      <c r="A58" s="84" t="s">
        <v>2117</v>
      </c>
      <c r="B58" s="84">
        <v>21</v>
      </c>
      <c r="C58" s="84" t="s">
        <v>2127</v>
      </c>
      <c r="D58" s="84">
        <v>6</v>
      </c>
      <c r="E58" s="84" t="s">
        <v>2135</v>
      </c>
      <c r="F58" s="84">
        <v>6</v>
      </c>
      <c r="G58" s="84" t="s">
        <v>2120</v>
      </c>
      <c r="H58" s="84">
        <v>10</v>
      </c>
      <c r="I58" s="84"/>
      <c r="J58" s="84"/>
      <c r="K58" s="84" t="s">
        <v>2152</v>
      </c>
      <c r="L58" s="84">
        <v>4</v>
      </c>
      <c r="M58" s="84" t="s">
        <v>2163</v>
      </c>
      <c r="N58" s="84">
        <v>3</v>
      </c>
      <c r="O58" s="84" t="s">
        <v>2174</v>
      </c>
      <c r="P58" s="84">
        <v>3</v>
      </c>
      <c r="Q58" s="84" t="s">
        <v>2185</v>
      </c>
      <c r="R58" s="84">
        <v>2</v>
      </c>
      <c r="S58" s="84"/>
      <c r="T58" s="84"/>
      <c r="U58" s="84"/>
      <c r="V58" s="84"/>
    </row>
    <row r="59" spans="1:22" ht="15">
      <c r="A59" s="84" t="s">
        <v>2118</v>
      </c>
      <c r="B59" s="84">
        <v>18</v>
      </c>
      <c r="C59" s="84" t="s">
        <v>2128</v>
      </c>
      <c r="D59" s="84">
        <v>6</v>
      </c>
      <c r="E59" s="84" t="s">
        <v>2136</v>
      </c>
      <c r="F59" s="84">
        <v>5</v>
      </c>
      <c r="G59" s="84" t="s">
        <v>2142</v>
      </c>
      <c r="H59" s="84">
        <v>10</v>
      </c>
      <c r="I59" s="84"/>
      <c r="J59" s="84"/>
      <c r="K59" s="84" t="s">
        <v>2153</v>
      </c>
      <c r="L59" s="84">
        <v>4</v>
      </c>
      <c r="M59" s="84" t="s">
        <v>2164</v>
      </c>
      <c r="N59" s="84">
        <v>3</v>
      </c>
      <c r="O59" s="84" t="s">
        <v>2175</v>
      </c>
      <c r="P59" s="84">
        <v>3</v>
      </c>
      <c r="Q59" s="84" t="s">
        <v>2186</v>
      </c>
      <c r="R59" s="84">
        <v>2</v>
      </c>
      <c r="S59" s="84"/>
      <c r="T59" s="84"/>
      <c r="U59" s="84"/>
      <c r="V59" s="84"/>
    </row>
    <row r="60" spans="1:22" ht="15">
      <c r="A60" s="84" t="s">
        <v>2119</v>
      </c>
      <c r="B60" s="84">
        <v>13</v>
      </c>
      <c r="C60" s="84" t="s">
        <v>2129</v>
      </c>
      <c r="D60" s="84">
        <v>6</v>
      </c>
      <c r="E60" s="84" t="s">
        <v>2137</v>
      </c>
      <c r="F60" s="84">
        <v>5</v>
      </c>
      <c r="G60" s="84" t="s">
        <v>2143</v>
      </c>
      <c r="H60" s="84">
        <v>9</v>
      </c>
      <c r="I60" s="84"/>
      <c r="J60" s="84"/>
      <c r="K60" s="84" t="s">
        <v>2154</v>
      </c>
      <c r="L60" s="84">
        <v>4</v>
      </c>
      <c r="M60" s="84" t="s">
        <v>2165</v>
      </c>
      <c r="N60" s="84">
        <v>3</v>
      </c>
      <c r="O60" s="84" t="s">
        <v>2176</v>
      </c>
      <c r="P60" s="84">
        <v>3</v>
      </c>
      <c r="Q60" s="84" t="s">
        <v>2187</v>
      </c>
      <c r="R60" s="84">
        <v>2</v>
      </c>
      <c r="S60" s="84"/>
      <c r="T60" s="84"/>
      <c r="U60" s="84"/>
      <c r="V60" s="84"/>
    </row>
    <row r="61" spans="1:22" ht="15">
      <c r="A61" s="84" t="s">
        <v>2120</v>
      </c>
      <c r="B61" s="84">
        <v>12</v>
      </c>
      <c r="C61" s="84" t="s">
        <v>2130</v>
      </c>
      <c r="D61" s="84">
        <v>6</v>
      </c>
      <c r="E61" s="84" t="s">
        <v>2138</v>
      </c>
      <c r="F61" s="84">
        <v>5</v>
      </c>
      <c r="G61" s="84" t="s">
        <v>2122</v>
      </c>
      <c r="H61" s="84">
        <v>9</v>
      </c>
      <c r="I61" s="84"/>
      <c r="J61" s="84"/>
      <c r="K61" s="84" t="s">
        <v>2155</v>
      </c>
      <c r="L61" s="84">
        <v>3</v>
      </c>
      <c r="M61" s="84" t="s">
        <v>2166</v>
      </c>
      <c r="N61" s="84">
        <v>3</v>
      </c>
      <c r="O61" s="84" t="s">
        <v>2177</v>
      </c>
      <c r="P61" s="84">
        <v>3</v>
      </c>
      <c r="Q61" s="84" t="s">
        <v>2188</v>
      </c>
      <c r="R61" s="84">
        <v>2</v>
      </c>
      <c r="S61" s="84"/>
      <c r="T61" s="84"/>
      <c r="U61" s="84"/>
      <c r="V61" s="84"/>
    </row>
    <row r="62" spans="1:22" ht="15">
      <c r="A62" s="84" t="s">
        <v>2121</v>
      </c>
      <c r="B62" s="84">
        <v>10</v>
      </c>
      <c r="C62" s="84" t="s">
        <v>2131</v>
      </c>
      <c r="D62" s="84">
        <v>6</v>
      </c>
      <c r="E62" s="84" t="s">
        <v>2139</v>
      </c>
      <c r="F62" s="84">
        <v>5</v>
      </c>
      <c r="G62" s="84" t="s">
        <v>2144</v>
      </c>
      <c r="H62" s="84">
        <v>7</v>
      </c>
      <c r="I62" s="84"/>
      <c r="J62" s="84"/>
      <c r="K62" s="84" t="s">
        <v>2156</v>
      </c>
      <c r="L62" s="84">
        <v>3</v>
      </c>
      <c r="M62" s="84" t="s">
        <v>2167</v>
      </c>
      <c r="N62" s="84">
        <v>3</v>
      </c>
      <c r="O62" s="84" t="s">
        <v>2178</v>
      </c>
      <c r="P62" s="84">
        <v>2</v>
      </c>
      <c r="Q62" s="84" t="s">
        <v>2189</v>
      </c>
      <c r="R62" s="84">
        <v>2</v>
      </c>
      <c r="S62" s="84"/>
      <c r="T62" s="84"/>
      <c r="U62" s="84"/>
      <c r="V62" s="84"/>
    </row>
    <row r="63" spans="1:22" ht="15">
      <c r="A63" s="84" t="s">
        <v>2122</v>
      </c>
      <c r="B63" s="84">
        <v>10</v>
      </c>
      <c r="C63" s="84" t="s">
        <v>2132</v>
      </c>
      <c r="D63" s="84">
        <v>5</v>
      </c>
      <c r="E63" s="84" t="s">
        <v>2140</v>
      </c>
      <c r="F63" s="84">
        <v>4</v>
      </c>
      <c r="G63" s="84" t="s">
        <v>2145</v>
      </c>
      <c r="H63" s="84">
        <v>6</v>
      </c>
      <c r="I63" s="84"/>
      <c r="J63" s="84"/>
      <c r="K63" s="84" t="s">
        <v>2157</v>
      </c>
      <c r="L63" s="84">
        <v>3</v>
      </c>
      <c r="M63" s="84" t="s">
        <v>2168</v>
      </c>
      <c r="N63" s="84">
        <v>3</v>
      </c>
      <c r="O63" s="84" t="s">
        <v>2179</v>
      </c>
      <c r="P63" s="84">
        <v>2</v>
      </c>
      <c r="Q63" s="84" t="s">
        <v>2190</v>
      </c>
      <c r="R63" s="84">
        <v>2</v>
      </c>
      <c r="S63" s="84"/>
      <c r="T63" s="84"/>
      <c r="U63" s="84"/>
      <c r="V63" s="84"/>
    </row>
    <row r="66" spans="1:22" ht="15" customHeight="1">
      <c r="A66" s="13" t="s">
        <v>2204</v>
      </c>
      <c r="B66" s="13" t="s">
        <v>1922</v>
      </c>
      <c r="C66" s="13" t="s">
        <v>2206</v>
      </c>
      <c r="D66" s="13" t="s">
        <v>1925</v>
      </c>
      <c r="E66" s="78" t="s">
        <v>2207</v>
      </c>
      <c r="F66" s="78" t="s">
        <v>1927</v>
      </c>
      <c r="G66" s="78" t="s">
        <v>2210</v>
      </c>
      <c r="H66" s="78" t="s">
        <v>1929</v>
      </c>
      <c r="I66" s="78" t="s">
        <v>2212</v>
      </c>
      <c r="J66" s="78" t="s">
        <v>1931</v>
      </c>
      <c r="K66" s="78" t="s">
        <v>2214</v>
      </c>
      <c r="L66" s="78" t="s">
        <v>1934</v>
      </c>
      <c r="M66" s="78" t="s">
        <v>2216</v>
      </c>
      <c r="N66" s="78" t="s">
        <v>1936</v>
      </c>
      <c r="O66" s="78" t="s">
        <v>2218</v>
      </c>
      <c r="P66" s="78" t="s">
        <v>1938</v>
      </c>
      <c r="Q66" s="78" t="s">
        <v>2220</v>
      </c>
      <c r="R66" s="78" t="s">
        <v>1940</v>
      </c>
      <c r="S66" s="78" t="s">
        <v>2222</v>
      </c>
      <c r="T66" s="78" t="s">
        <v>1942</v>
      </c>
      <c r="U66" s="78" t="s">
        <v>2224</v>
      </c>
      <c r="V66" s="78" t="s">
        <v>1943</v>
      </c>
    </row>
    <row r="67" spans="1:22" ht="15">
      <c r="A67" s="78" t="s">
        <v>268</v>
      </c>
      <c r="B67" s="78">
        <v>1</v>
      </c>
      <c r="C67" s="78" t="s">
        <v>268</v>
      </c>
      <c r="D67" s="78">
        <v>1</v>
      </c>
      <c r="E67" s="78"/>
      <c r="F67" s="78"/>
      <c r="G67" s="78"/>
      <c r="H67" s="78"/>
      <c r="I67" s="78"/>
      <c r="J67" s="78"/>
      <c r="K67" s="78"/>
      <c r="L67" s="78"/>
      <c r="M67" s="78"/>
      <c r="N67" s="78"/>
      <c r="O67" s="78"/>
      <c r="P67" s="78"/>
      <c r="Q67" s="78"/>
      <c r="R67" s="78"/>
      <c r="S67" s="78"/>
      <c r="T67" s="78"/>
      <c r="U67" s="78"/>
      <c r="V67" s="78"/>
    </row>
    <row r="70" spans="1:22" ht="15" customHeight="1">
      <c r="A70" s="13" t="s">
        <v>2205</v>
      </c>
      <c r="B70" s="13" t="s">
        <v>1922</v>
      </c>
      <c r="C70" s="13" t="s">
        <v>2208</v>
      </c>
      <c r="D70" s="13" t="s">
        <v>1925</v>
      </c>
      <c r="E70" s="13" t="s">
        <v>2209</v>
      </c>
      <c r="F70" s="13" t="s">
        <v>1927</v>
      </c>
      <c r="G70" s="13" t="s">
        <v>2211</v>
      </c>
      <c r="H70" s="13" t="s">
        <v>1929</v>
      </c>
      <c r="I70" s="13" t="s">
        <v>2213</v>
      </c>
      <c r="J70" s="13" t="s">
        <v>1931</v>
      </c>
      <c r="K70" s="13" t="s">
        <v>2215</v>
      </c>
      <c r="L70" s="13" t="s">
        <v>1934</v>
      </c>
      <c r="M70" s="13" t="s">
        <v>2217</v>
      </c>
      <c r="N70" s="13" t="s">
        <v>1936</v>
      </c>
      <c r="O70" s="13" t="s">
        <v>2219</v>
      </c>
      <c r="P70" s="13" t="s">
        <v>1938</v>
      </c>
      <c r="Q70" s="13" t="s">
        <v>2221</v>
      </c>
      <c r="R70" s="13" t="s">
        <v>1940</v>
      </c>
      <c r="S70" s="13" t="s">
        <v>2223</v>
      </c>
      <c r="T70" s="13" t="s">
        <v>1942</v>
      </c>
      <c r="U70" s="13" t="s">
        <v>2225</v>
      </c>
      <c r="V70" s="13" t="s">
        <v>1943</v>
      </c>
    </row>
    <row r="71" spans="1:22" ht="15">
      <c r="A71" s="78" t="s">
        <v>268</v>
      </c>
      <c r="B71" s="78">
        <v>25</v>
      </c>
      <c r="C71" s="78" t="s">
        <v>268</v>
      </c>
      <c r="D71" s="78">
        <v>21</v>
      </c>
      <c r="E71" s="78" t="s">
        <v>256</v>
      </c>
      <c r="F71" s="78">
        <v>19</v>
      </c>
      <c r="G71" s="78" t="s">
        <v>269</v>
      </c>
      <c r="H71" s="78">
        <v>5</v>
      </c>
      <c r="I71" s="78" t="s">
        <v>276</v>
      </c>
      <c r="J71" s="78">
        <v>1</v>
      </c>
      <c r="K71" s="78" t="s">
        <v>265</v>
      </c>
      <c r="L71" s="78">
        <v>4</v>
      </c>
      <c r="M71" s="78" t="s">
        <v>230</v>
      </c>
      <c r="N71" s="78">
        <v>6</v>
      </c>
      <c r="O71" s="78" t="s">
        <v>277</v>
      </c>
      <c r="P71" s="78">
        <v>2</v>
      </c>
      <c r="Q71" s="78" t="s">
        <v>280</v>
      </c>
      <c r="R71" s="78">
        <v>2</v>
      </c>
      <c r="S71" s="78" t="s">
        <v>293</v>
      </c>
      <c r="T71" s="78">
        <v>1</v>
      </c>
      <c r="U71" s="78" t="s">
        <v>288</v>
      </c>
      <c r="V71" s="78">
        <v>2</v>
      </c>
    </row>
    <row r="72" spans="1:22" ht="15">
      <c r="A72" s="78" t="s">
        <v>256</v>
      </c>
      <c r="B72" s="78">
        <v>20</v>
      </c>
      <c r="C72" s="78" t="s">
        <v>256</v>
      </c>
      <c r="D72" s="78">
        <v>1</v>
      </c>
      <c r="E72" s="78" t="s">
        <v>268</v>
      </c>
      <c r="F72" s="78">
        <v>4</v>
      </c>
      <c r="G72" s="78" t="s">
        <v>299</v>
      </c>
      <c r="H72" s="78">
        <v>2</v>
      </c>
      <c r="I72" s="78" t="s">
        <v>275</v>
      </c>
      <c r="J72" s="78">
        <v>1</v>
      </c>
      <c r="K72" s="78" t="s">
        <v>228</v>
      </c>
      <c r="L72" s="78">
        <v>1</v>
      </c>
      <c r="M72" s="78" t="s">
        <v>286</v>
      </c>
      <c r="N72" s="78">
        <v>4</v>
      </c>
      <c r="O72" s="78" t="s">
        <v>223</v>
      </c>
      <c r="P72" s="78">
        <v>2</v>
      </c>
      <c r="Q72" s="78" t="s">
        <v>279</v>
      </c>
      <c r="R72" s="78">
        <v>2</v>
      </c>
      <c r="S72" s="78" t="s">
        <v>245</v>
      </c>
      <c r="T72" s="78">
        <v>1</v>
      </c>
      <c r="U72" s="78" t="s">
        <v>289</v>
      </c>
      <c r="V72" s="78">
        <v>1</v>
      </c>
    </row>
    <row r="73" spans="1:22" ht="15">
      <c r="A73" s="78" t="s">
        <v>230</v>
      </c>
      <c r="B73" s="78">
        <v>6</v>
      </c>
      <c r="C73" s="78"/>
      <c r="D73" s="78"/>
      <c r="E73" s="78" t="s">
        <v>258</v>
      </c>
      <c r="F73" s="78">
        <v>3</v>
      </c>
      <c r="G73" s="78" t="s">
        <v>298</v>
      </c>
      <c r="H73" s="78">
        <v>2</v>
      </c>
      <c r="I73" s="78" t="s">
        <v>274</v>
      </c>
      <c r="J73" s="78">
        <v>1</v>
      </c>
      <c r="K73" s="78" t="s">
        <v>283</v>
      </c>
      <c r="L73" s="78">
        <v>1</v>
      </c>
      <c r="M73" s="78" t="s">
        <v>285</v>
      </c>
      <c r="N73" s="78">
        <v>2</v>
      </c>
      <c r="O73" s="78" t="s">
        <v>282</v>
      </c>
      <c r="P73" s="78">
        <v>1</v>
      </c>
      <c r="Q73" s="78" t="s">
        <v>278</v>
      </c>
      <c r="R73" s="78">
        <v>2</v>
      </c>
      <c r="S73" s="78" t="s">
        <v>292</v>
      </c>
      <c r="T73" s="78">
        <v>1</v>
      </c>
      <c r="U73" s="78" t="s">
        <v>287</v>
      </c>
      <c r="V73" s="78">
        <v>1</v>
      </c>
    </row>
    <row r="74" spans="1:22" ht="15">
      <c r="A74" s="78" t="s">
        <v>269</v>
      </c>
      <c r="B74" s="78">
        <v>5</v>
      </c>
      <c r="C74" s="78"/>
      <c r="D74" s="78"/>
      <c r="E74" s="78" t="s">
        <v>262</v>
      </c>
      <c r="F74" s="78">
        <v>3</v>
      </c>
      <c r="G74" s="78" t="s">
        <v>296</v>
      </c>
      <c r="H74" s="78">
        <v>1</v>
      </c>
      <c r="I74" s="78" t="s">
        <v>273</v>
      </c>
      <c r="J74" s="78">
        <v>1</v>
      </c>
      <c r="K74" s="78"/>
      <c r="L74" s="78"/>
      <c r="M74" s="78" t="s">
        <v>284</v>
      </c>
      <c r="N74" s="78">
        <v>2</v>
      </c>
      <c r="O74" s="78"/>
      <c r="P74" s="78"/>
      <c r="Q74" s="78" t="s">
        <v>217</v>
      </c>
      <c r="R74" s="78">
        <v>1</v>
      </c>
      <c r="S74" s="78" t="s">
        <v>291</v>
      </c>
      <c r="T74" s="78">
        <v>1</v>
      </c>
      <c r="U74" s="78"/>
      <c r="V74" s="78"/>
    </row>
    <row r="75" spans="1:22" ht="15">
      <c r="A75" s="78" t="s">
        <v>265</v>
      </c>
      <c r="B75" s="78">
        <v>4</v>
      </c>
      <c r="C75" s="78"/>
      <c r="D75" s="78"/>
      <c r="E75" s="78" t="s">
        <v>257</v>
      </c>
      <c r="F75" s="78">
        <v>2</v>
      </c>
      <c r="G75" s="78" t="s">
        <v>297</v>
      </c>
      <c r="H75" s="78">
        <v>1</v>
      </c>
      <c r="I75" s="78" t="s">
        <v>272</v>
      </c>
      <c r="J75" s="78">
        <v>1</v>
      </c>
      <c r="K75" s="78"/>
      <c r="L75" s="78"/>
      <c r="M75" s="78"/>
      <c r="N75" s="78"/>
      <c r="O75" s="78"/>
      <c r="P75" s="78"/>
      <c r="Q75" s="78"/>
      <c r="R75" s="78"/>
      <c r="S75" s="78"/>
      <c r="T75" s="78"/>
      <c r="U75" s="78"/>
      <c r="V75" s="78"/>
    </row>
    <row r="76" spans="1:22" ht="15">
      <c r="A76" s="78" t="s">
        <v>286</v>
      </c>
      <c r="B76" s="78">
        <v>4</v>
      </c>
      <c r="C76" s="78"/>
      <c r="D76" s="78"/>
      <c r="E76" s="78" t="s">
        <v>255</v>
      </c>
      <c r="F76" s="78">
        <v>1</v>
      </c>
      <c r="G76" s="78"/>
      <c r="H76" s="78"/>
      <c r="I76" s="78" t="s">
        <v>271</v>
      </c>
      <c r="J76" s="78">
        <v>1</v>
      </c>
      <c r="K76" s="78"/>
      <c r="L76" s="78"/>
      <c r="M76" s="78"/>
      <c r="N76" s="78"/>
      <c r="O76" s="78"/>
      <c r="P76" s="78"/>
      <c r="Q76" s="78"/>
      <c r="R76" s="78"/>
      <c r="S76" s="78"/>
      <c r="T76" s="78"/>
      <c r="U76" s="78"/>
      <c r="V76" s="78"/>
    </row>
    <row r="77" spans="1:22" ht="15">
      <c r="A77" s="78" t="s">
        <v>258</v>
      </c>
      <c r="B77" s="78">
        <v>3</v>
      </c>
      <c r="C77" s="78"/>
      <c r="D77" s="78"/>
      <c r="E77" s="78"/>
      <c r="F77" s="78"/>
      <c r="G77" s="78"/>
      <c r="H77" s="78"/>
      <c r="I77" s="78" t="s">
        <v>270</v>
      </c>
      <c r="J77" s="78">
        <v>1</v>
      </c>
      <c r="K77" s="78"/>
      <c r="L77" s="78"/>
      <c r="M77" s="78"/>
      <c r="N77" s="78"/>
      <c r="O77" s="78"/>
      <c r="P77" s="78"/>
      <c r="Q77" s="78"/>
      <c r="R77" s="78"/>
      <c r="S77" s="78"/>
      <c r="T77" s="78"/>
      <c r="U77" s="78"/>
      <c r="V77" s="78"/>
    </row>
    <row r="78" spans="1:22" ht="15">
      <c r="A78" s="78" t="s">
        <v>262</v>
      </c>
      <c r="B78" s="78">
        <v>3</v>
      </c>
      <c r="C78" s="78"/>
      <c r="D78" s="78"/>
      <c r="E78" s="78"/>
      <c r="F78" s="78"/>
      <c r="G78" s="78"/>
      <c r="H78" s="78"/>
      <c r="I78" s="78"/>
      <c r="J78" s="78"/>
      <c r="K78" s="78"/>
      <c r="L78" s="78"/>
      <c r="M78" s="78"/>
      <c r="N78" s="78"/>
      <c r="O78" s="78"/>
      <c r="P78" s="78"/>
      <c r="Q78" s="78"/>
      <c r="R78" s="78"/>
      <c r="S78" s="78"/>
      <c r="T78" s="78"/>
      <c r="U78" s="78"/>
      <c r="V78" s="78"/>
    </row>
    <row r="79" spans="1:22" ht="15">
      <c r="A79" s="78" t="s">
        <v>241</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240</v>
      </c>
      <c r="B80" s="78">
        <v>3</v>
      </c>
      <c r="C80" s="78"/>
      <c r="D80" s="78"/>
      <c r="E80" s="78"/>
      <c r="F80" s="78"/>
      <c r="G80" s="78"/>
      <c r="H80" s="78"/>
      <c r="I80" s="78"/>
      <c r="J80" s="78"/>
      <c r="K80" s="78"/>
      <c r="L80" s="78"/>
      <c r="M80" s="78"/>
      <c r="N80" s="78"/>
      <c r="O80" s="78"/>
      <c r="P80" s="78"/>
      <c r="Q80" s="78"/>
      <c r="R80" s="78"/>
      <c r="S80" s="78"/>
      <c r="T80" s="78"/>
      <c r="U80" s="78"/>
      <c r="V80" s="78"/>
    </row>
    <row r="83" spans="1:22" ht="15" customHeight="1">
      <c r="A83" s="13" t="s">
        <v>2241</v>
      </c>
      <c r="B83" s="13" t="s">
        <v>1922</v>
      </c>
      <c r="C83" s="13" t="s">
        <v>2242</v>
      </c>
      <c r="D83" s="13" t="s">
        <v>1925</v>
      </c>
      <c r="E83" s="13" t="s">
        <v>2243</v>
      </c>
      <c r="F83" s="13" t="s">
        <v>1927</v>
      </c>
      <c r="G83" s="13" t="s">
        <v>2244</v>
      </c>
      <c r="H83" s="13" t="s">
        <v>1929</v>
      </c>
      <c r="I83" s="13" t="s">
        <v>2245</v>
      </c>
      <c r="J83" s="13" t="s">
        <v>1931</v>
      </c>
      <c r="K83" s="13" t="s">
        <v>2246</v>
      </c>
      <c r="L83" s="13" t="s">
        <v>1934</v>
      </c>
      <c r="M83" s="13" t="s">
        <v>2247</v>
      </c>
      <c r="N83" s="13" t="s">
        <v>1936</v>
      </c>
      <c r="O83" s="13" t="s">
        <v>2248</v>
      </c>
      <c r="P83" s="13" t="s">
        <v>1938</v>
      </c>
      <c r="Q83" s="13" t="s">
        <v>2249</v>
      </c>
      <c r="R83" s="13" t="s">
        <v>1940</v>
      </c>
      <c r="S83" s="13" t="s">
        <v>2250</v>
      </c>
      <c r="T83" s="13" t="s">
        <v>1942</v>
      </c>
      <c r="U83" s="13" t="s">
        <v>2251</v>
      </c>
      <c r="V83" s="13" t="s">
        <v>1943</v>
      </c>
    </row>
    <row r="84" spans="1:22" ht="15">
      <c r="A84" s="114" t="s">
        <v>291</v>
      </c>
      <c r="B84" s="78">
        <v>204490</v>
      </c>
      <c r="C84" s="114" t="s">
        <v>222</v>
      </c>
      <c r="D84" s="78">
        <v>111107</v>
      </c>
      <c r="E84" s="114" t="s">
        <v>256</v>
      </c>
      <c r="F84" s="78">
        <v>35286</v>
      </c>
      <c r="G84" s="114" t="s">
        <v>260</v>
      </c>
      <c r="H84" s="78">
        <v>101427</v>
      </c>
      <c r="I84" s="114" t="s">
        <v>274</v>
      </c>
      <c r="J84" s="78">
        <v>12822</v>
      </c>
      <c r="K84" s="114" t="s">
        <v>229</v>
      </c>
      <c r="L84" s="78">
        <v>82830</v>
      </c>
      <c r="M84" s="114" t="s">
        <v>284</v>
      </c>
      <c r="N84" s="78">
        <v>13392</v>
      </c>
      <c r="O84" s="114" t="s">
        <v>282</v>
      </c>
      <c r="P84" s="78">
        <v>39543</v>
      </c>
      <c r="Q84" s="114" t="s">
        <v>218</v>
      </c>
      <c r="R84" s="78">
        <v>22134</v>
      </c>
      <c r="S84" s="114" t="s">
        <v>291</v>
      </c>
      <c r="T84" s="78">
        <v>204490</v>
      </c>
      <c r="U84" s="114" t="s">
        <v>288</v>
      </c>
      <c r="V84" s="78">
        <v>6302</v>
      </c>
    </row>
    <row r="85" spans="1:22" ht="15">
      <c r="A85" s="114" t="s">
        <v>222</v>
      </c>
      <c r="B85" s="78">
        <v>111107</v>
      </c>
      <c r="C85" s="114" t="s">
        <v>247</v>
      </c>
      <c r="D85" s="78">
        <v>110013</v>
      </c>
      <c r="E85" s="114" t="s">
        <v>249</v>
      </c>
      <c r="F85" s="78">
        <v>24287</v>
      </c>
      <c r="G85" s="114" t="s">
        <v>224</v>
      </c>
      <c r="H85" s="78">
        <v>35130</v>
      </c>
      <c r="I85" s="114" t="s">
        <v>276</v>
      </c>
      <c r="J85" s="78">
        <v>7045</v>
      </c>
      <c r="K85" s="114" t="s">
        <v>265</v>
      </c>
      <c r="L85" s="78">
        <v>8133</v>
      </c>
      <c r="M85" s="114" t="s">
        <v>231</v>
      </c>
      <c r="N85" s="78">
        <v>3461</v>
      </c>
      <c r="O85" s="114" t="s">
        <v>277</v>
      </c>
      <c r="P85" s="78">
        <v>15863</v>
      </c>
      <c r="Q85" s="114" t="s">
        <v>217</v>
      </c>
      <c r="R85" s="78">
        <v>9116</v>
      </c>
      <c r="S85" s="114" t="s">
        <v>293</v>
      </c>
      <c r="T85" s="78">
        <v>11738</v>
      </c>
      <c r="U85" s="114" t="s">
        <v>287</v>
      </c>
      <c r="V85" s="78">
        <v>3300</v>
      </c>
    </row>
    <row r="86" spans="1:22" ht="15">
      <c r="A86" s="114" t="s">
        <v>247</v>
      </c>
      <c r="B86" s="78">
        <v>110013</v>
      </c>
      <c r="C86" s="114" t="s">
        <v>261</v>
      </c>
      <c r="D86" s="78">
        <v>40027</v>
      </c>
      <c r="E86" s="114" t="s">
        <v>216</v>
      </c>
      <c r="F86" s="78">
        <v>3830</v>
      </c>
      <c r="G86" s="114" t="s">
        <v>299</v>
      </c>
      <c r="H86" s="78">
        <v>26973</v>
      </c>
      <c r="I86" s="114" t="s">
        <v>271</v>
      </c>
      <c r="J86" s="78">
        <v>2369</v>
      </c>
      <c r="K86" s="114" t="s">
        <v>243</v>
      </c>
      <c r="L86" s="78">
        <v>7282</v>
      </c>
      <c r="M86" s="114" t="s">
        <v>230</v>
      </c>
      <c r="N86" s="78">
        <v>2456</v>
      </c>
      <c r="O86" s="114" t="s">
        <v>214</v>
      </c>
      <c r="P86" s="78">
        <v>15213</v>
      </c>
      <c r="Q86" s="114" t="s">
        <v>278</v>
      </c>
      <c r="R86" s="78">
        <v>7026</v>
      </c>
      <c r="S86" s="114" t="s">
        <v>245</v>
      </c>
      <c r="T86" s="78">
        <v>483</v>
      </c>
      <c r="U86" s="114" t="s">
        <v>234</v>
      </c>
      <c r="V86" s="78">
        <v>2240</v>
      </c>
    </row>
    <row r="87" spans="1:22" ht="15">
      <c r="A87" s="114" t="s">
        <v>260</v>
      </c>
      <c r="B87" s="78">
        <v>101427</v>
      </c>
      <c r="C87" s="114" t="s">
        <v>220</v>
      </c>
      <c r="D87" s="78">
        <v>21458</v>
      </c>
      <c r="E87" s="114" t="s">
        <v>248</v>
      </c>
      <c r="F87" s="78">
        <v>3677</v>
      </c>
      <c r="G87" s="114" t="s">
        <v>269</v>
      </c>
      <c r="H87" s="78">
        <v>20905</v>
      </c>
      <c r="I87" s="114" t="s">
        <v>275</v>
      </c>
      <c r="J87" s="78">
        <v>205</v>
      </c>
      <c r="K87" s="114" t="s">
        <v>283</v>
      </c>
      <c r="L87" s="78">
        <v>5437</v>
      </c>
      <c r="M87" s="114" t="s">
        <v>286</v>
      </c>
      <c r="N87" s="78">
        <v>2385</v>
      </c>
      <c r="O87" s="114" t="s">
        <v>213</v>
      </c>
      <c r="P87" s="78">
        <v>7347</v>
      </c>
      <c r="Q87" s="114" t="s">
        <v>279</v>
      </c>
      <c r="R87" s="78">
        <v>1470</v>
      </c>
      <c r="S87" s="114" t="s">
        <v>292</v>
      </c>
      <c r="T87" s="78">
        <v>138</v>
      </c>
      <c r="U87" s="114" t="s">
        <v>289</v>
      </c>
      <c r="V87" s="78">
        <v>129</v>
      </c>
    </row>
    <row r="88" spans="1:22" ht="15">
      <c r="A88" s="114" t="s">
        <v>229</v>
      </c>
      <c r="B88" s="78">
        <v>82830</v>
      </c>
      <c r="C88" s="114" t="s">
        <v>225</v>
      </c>
      <c r="D88" s="78">
        <v>17399</v>
      </c>
      <c r="E88" s="114" t="s">
        <v>258</v>
      </c>
      <c r="F88" s="78">
        <v>3494</v>
      </c>
      <c r="G88" s="114" t="s">
        <v>250</v>
      </c>
      <c r="H88" s="78">
        <v>4378</v>
      </c>
      <c r="I88" s="114" t="s">
        <v>273</v>
      </c>
      <c r="J88" s="78">
        <v>192</v>
      </c>
      <c r="K88" s="114" t="s">
        <v>237</v>
      </c>
      <c r="L88" s="78">
        <v>1639</v>
      </c>
      <c r="M88" s="114" t="s">
        <v>285</v>
      </c>
      <c r="N88" s="78">
        <v>0</v>
      </c>
      <c r="O88" s="114" t="s">
        <v>223</v>
      </c>
      <c r="P88" s="78">
        <v>4538</v>
      </c>
      <c r="Q88" s="114" t="s">
        <v>280</v>
      </c>
      <c r="R88" s="78">
        <v>344</v>
      </c>
      <c r="S88" s="114"/>
      <c r="T88" s="78"/>
      <c r="U88" s="114"/>
      <c r="V88" s="78"/>
    </row>
    <row r="89" spans="1:22" ht="15">
      <c r="A89" s="114" t="s">
        <v>261</v>
      </c>
      <c r="B89" s="78">
        <v>40027</v>
      </c>
      <c r="C89" s="114" t="s">
        <v>233</v>
      </c>
      <c r="D89" s="78">
        <v>5317</v>
      </c>
      <c r="E89" s="114" t="s">
        <v>253</v>
      </c>
      <c r="F89" s="78">
        <v>2994</v>
      </c>
      <c r="G89" s="114" t="s">
        <v>297</v>
      </c>
      <c r="H89" s="78">
        <v>3805</v>
      </c>
      <c r="I89" s="114" t="s">
        <v>270</v>
      </c>
      <c r="J89" s="78">
        <v>39</v>
      </c>
      <c r="K89" s="114" t="s">
        <v>228</v>
      </c>
      <c r="L89" s="78">
        <v>873</v>
      </c>
      <c r="M89" s="114"/>
      <c r="N89" s="78"/>
      <c r="O89" s="114"/>
      <c r="P89" s="78"/>
      <c r="Q89" s="114"/>
      <c r="R89" s="78"/>
      <c r="S89" s="114"/>
      <c r="T89" s="78"/>
      <c r="U89" s="114"/>
      <c r="V89" s="78"/>
    </row>
    <row r="90" spans="1:22" ht="15">
      <c r="A90" s="114" t="s">
        <v>282</v>
      </c>
      <c r="B90" s="78">
        <v>39543</v>
      </c>
      <c r="C90" s="114" t="s">
        <v>226</v>
      </c>
      <c r="D90" s="78">
        <v>4868</v>
      </c>
      <c r="E90" s="114" t="s">
        <v>254</v>
      </c>
      <c r="F90" s="78">
        <v>1518</v>
      </c>
      <c r="G90" s="114" t="s">
        <v>296</v>
      </c>
      <c r="H90" s="78">
        <v>1486</v>
      </c>
      <c r="I90" s="114" t="s">
        <v>212</v>
      </c>
      <c r="J90" s="78">
        <v>32</v>
      </c>
      <c r="K90" s="114" t="s">
        <v>246</v>
      </c>
      <c r="L90" s="78">
        <v>56</v>
      </c>
      <c r="M90" s="114"/>
      <c r="N90" s="78"/>
      <c r="O90" s="114"/>
      <c r="P90" s="78"/>
      <c r="Q90" s="114"/>
      <c r="R90" s="78"/>
      <c r="S90" s="114"/>
      <c r="T90" s="78"/>
      <c r="U90" s="114"/>
      <c r="V90" s="78"/>
    </row>
    <row r="91" spans="1:22" ht="15">
      <c r="A91" s="114" t="s">
        <v>256</v>
      </c>
      <c r="B91" s="78">
        <v>35286</v>
      </c>
      <c r="C91" s="114" t="s">
        <v>232</v>
      </c>
      <c r="D91" s="78">
        <v>3779</v>
      </c>
      <c r="E91" s="114" t="s">
        <v>255</v>
      </c>
      <c r="F91" s="78">
        <v>413</v>
      </c>
      <c r="G91" s="114" t="s">
        <v>298</v>
      </c>
      <c r="H91" s="78">
        <v>86</v>
      </c>
      <c r="I91" s="114" t="s">
        <v>272</v>
      </c>
      <c r="J91" s="78">
        <v>1</v>
      </c>
      <c r="K91" s="114"/>
      <c r="L91" s="78"/>
      <c r="M91" s="114"/>
      <c r="N91" s="78"/>
      <c r="O91" s="114"/>
      <c r="P91" s="78"/>
      <c r="Q91" s="114"/>
      <c r="R91" s="78"/>
      <c r="S91" s="114"/>
      <c r="T91" s="78"/>
      <c r="U91" s="114"/>
      <c r="V91" s="78"/>
    </row>
    <row r="92" spans="1:22" ht="15">
      <c r="A92" s="114" t="s">
        <v>224</v>
      </c>
      <c r="B92" s="78">
        <v>35130</v>
      </c>
      <c r="C92" s="114" t="s">
        <v>264</v>
      </c>
      <c r="D92" s="78">
        <v>3490</v>
      </c>
      <c r="E92" s="114" t="s">
        <v>262</v>
      </c>
      <c r="F92" s="78">
        <v>340</v>
      </c>
      <c r="G92" s="114" t="s">
        <v>267</v>
      </c>
      <c r="H92" s="78">
        <v>80</v>
      </c>
      <c r="I92" s="114"/>
      <c r="J92" s="78"/>
      <c r="K92" s="114"/>
      <c r="L92" s="78"/>
      <c r="M92" s="114"/>
      <c r="N92" s="78"/>
      <c r="O92" s="114"/>
      <c r="P92" s="78"/>
      <c r="Q92" s="114"/>
      <c r="R92" s="78"/>
      <c r="S92" s="114"/>
      <c r="T92" s="78"/>
      <c r="U92" s="114"/>
      <c r="V92" s="78"/>
    </row>
    <row r="93" spans="1:22" ht="15">
      <c r="A93" s="114" t="s">
        <v>299</v>
      </c>
      <c r="B93" s="78">
        <v>26973</v>
      </c>
      <c r="C93" s="114" t="s">
        <v>227</v>
      </c>
      <c r="D93" s="78">
        <v>2346</v>
      </c>
      <c r="E93" s="114" t="s">
        <v>257</v>
      </c>
      <c r="F93" s="78">
        <v>283</v>
      </c>
      <c r="G93" s="114"/>
      <c r="H93" s="78"/>
      <c r="I93" s="114"/>
      <c r="J93" s="78"/>
      <c r="K93" s="114"/>
      <c r="L93" s="78"/>
      <c r="M93" s="114"/>
      <c r="N93" s="78"/>
      <c r="O93" s="114"/>
      <c r="P93" s="78"/>
      <c r="Q93" s="114"/>
      <c r="R93" s="78"/>
      <c r="S93" s="114"/>
      <c r="T93" s="78"/>
      <c r="U93" s="114"/>
      <c r="V93" s="78"/>
    </row>
  </sheetData>
  <hyperlinks>
    <hyperlink ref="A2" r:id="rId1" display="https://medium.com/@jurgenappelo/the-design-thinking-and-lean-startup-models-are-broken-here-is-the-innovation-vortex-43592a4414d"/>
    <hyperlink ref="A3" r:id="rId2" display="https://www.hult.edu/en/executive-education/events/learning-technologies-13-14-feb/"/>
    <hyperlink ref="A4" r:id="rId3" display="http://po.st/scms/OrMCe04Lcp0lOFmbAka8Um6V2jAD7SYdZTjvhHbnYZ0lOA/ywZxlV"/>
    <hyperlink ref="A5" r:id="rId4" display="https://www.forbes.com/sites/tomaspremuzic/2018/12/09/talent-not-gender-should-be-the-focus-of-leadership-selection-and-development-interventions/"/>
    <hyperlink ref="A6" r:id="rId5" display="https://www.forbes.fr/management/et-si-nous-valorisions-linnovation-manageriale-au-plus-pres-du-terrain/"/>
    <hyperlink ref="A7" r:id="rId6" display="https://www.forbes.com/sites/forbeshumanresourcescouncil/2018/10/26/how-leaders-and-employees-should-harness-the-power-of-mentorship/"/>
    <hyperlink ref="A8" r:id="rId7" display="https://www.forbes.com/sites/markmurphy/2019/01/27/are-you-managing-when-you-should-be-coaching-test-yourself-with-these-five-questions/"/>
    <hyperlink ref="A9" r:id="rId8" display="https://mailchi.mp/northwestern/compass-2019-01"/>
    <hyperlink ref="A10" r:id="rId9" display="http://experientialcommunications.com/launching-a-corporate-mba-program/"/>
    <hyperlink ref="A11" r:id="rId10" display="http://info.essec.edu/20190216-RDS-JPO_01-Registration-news.html"/>
    <hyperlink ref="C2" r:id="rId11" display="https://medium.com/@jurgenappelo/the-design-thinking-and-lean-startup-models-are-broken-here-is-the-innovation-vortex-43592a4414d"/>
    <hyperlink ref="C3" r:id="rId12" display="https://www.forbes.com/sites/forbeshumanresourcescouncil/2018/10/26/how-leaders-and-employees-should-harness-the-power-of-mentorship/"/>
    <hyperlink ref="C4" r:id="rId13" display="https://www.forbes.com/sites/tomaspremuzic/2018/12/09/talent-not-gender-should-be-the-focus-of-leadership-selection-and-development-interventions/"/>
    <hyperlink ref="C5" r:id="rId14" display="https://www.forbes.com/sites/markmurphy/2019/01/27/are-you-managing-when-you-should-be-coaching-test-yourself-with-these-five-questions/"/>
    <hyperlink ref="C6" r:id="rId15" display="https://www.fongecif-idf.fr/telechargement-dossiers-cpf-de-transition/"/>
    <hyperlink ref="C7" r:id="rId16" display="https://www.moncompteactivite.gouv.fr/cpa-public/mes-droits-formation/mon-cpf-compte-personnel-de-formation/consulter-mes-droits-cpf"/>
    <hyperlink ref="C8" r:id="rId17" display="https://www.inc.com/jessica-stillman/want-to-learn-faster-make-your-life-more-unpredictable.html"/>
    <hyperlink ref="C9" r:id="rId18" display="https://www.forbes.fr/management/et-si-nous-valorisions-linnovation-manageriale-au-plus-pres-du-terrain/"/>
    <hyperlink ref="C10" r:id="rId19" display="https://www.fastcompany.com/90302603/this-is-how-you-keep-your-most-ambitious-employees-from-leaving"/>
    <hyperlink ref="C11" r:id="rId20" display="https://www.entrepreneur.com/article/321323"/>
    <hyperlink ref="E2" r:id="rId21" display="http://info.essec.edu/20190216-RDS-JPO_01-Registration-news.html"/>
    <hyperlink ref="E3" r:id="rId22" display="https://www.forbes.fr/management/et-si-nous-valorisions-linnovation-manageriale-au-plus-pres-du-terrain/"/>
    <hyperlink ref="E4" r:id="rId23" display="https://twitter.com/essec/status/1094932813764313088"/>
    <hyperlink ref="E5" r:id="rId24" display="https://www.fongecif-idf.fr/la-transformation-des-heures-du-compte-personnel-de-formation-cpf-en-euros/"/>
    <hyperlink ref="G2" r:id="rId25" display="http://po.st/scms/OrMCe04Lcp0lOFmbAka8Um6V2jAD7SYdZTjvhHbnYZ0lOA/ywZxlV"/>
    <hyperlink ref="G3" r:id="rId26" display="http://po.st/scms/OrMCe04Lcp0lOFmbAka8Um6V2jAD7SYdZTjvhHbnYZ0lOA/X0pav6"/>
    <hyperlink ref="G4" r:id="rId27" display="http://po.st/scms/OrMCe04Lcp0lOFmbAka8Um6V2jAD7SYdZTjvhHbnYZ0lOA/VnoG1n"/>
    <hyperlink ref="G5" r:id="rId28" display="http://po.st/scms/OrMCe04Lcp0lOFmbAka8Um6V2jAD7SYdZTjvhHbnYZ0lOA/fBSWq4"/>
    <hyperlink ref="G6" r:id="rId29" display="http://po.st/scms/OrMCe04Lcp0lOFmbAka8Um6V2jAD7SYdZTjvhHbnYZ0lOA/EmjOcB"/>
    <hyperlink ref="G7" r:id="rId30" display="http://po.st/scms/OrMCe04Lcp0lOFmbAka8Um6V2jAD7SYdZTjvhHbnYZ0lOA/PTidxs"/>
    <hyperlink ref="G8" r:id="rId31" display="http://po.st/scms/OrMCe04Lcp0lOFmbAka8Um6V2jAD7SYdZTjvhHbnYZ0lOA/KQBicW"/>
    <hyperlink ref="G9" r:id="rId32" display="http://po.st/scms/OrMCe04Lcp0lOFmbAka8Um6V2jAD7SYdZTjvhHbnYZ0lOA/CEsm9W"/>
    <hyperlink ref="G10" r:id="rId33" display="http://po.st/scms/OrMCe04Lcp0lOFmbAka8Um6V2jAD7SYdZTjvhHbnYZ0lOA/xgkJga"/>
    <hyperlink ref="G11" r:id="rId34" display="http://po.st/scms/OrMCe04Lcp0lOFmbAka8Um6V2jAD7SYdZTjvhHbnYZ0lOA/EgQw6K"/>
    <hyperlink ref="K2" r:id="rId35" display="https://www.hult.edu/en/executive-education/events/learning-technologies-13-14-feb/"/>
    <hyperlink ref="K3" r:id="rId36" display="https://www.hult.edu/editor/?path=en/executive-education/events/degree-apprenticeships-webinar&amp;_storyblok=513275&amp;_storyblok_c=page_execed&amp;_storyblok_tk[space_id]=45434&amp;_storyblok_tk[timestamp]=1548857409&amp;_storyblok_tk[token]=fed2e9e51dd232c5a74363995f6d5b62849474b3"/>
    <hyperlink ref="K4" r:id="rId37" display="https://lnkd.in/gRfsJgR"/>
    <hyperlink ref="K5" r:id="rId38" display="https://www.hult.edu/en/executive-education/insights/Learning-in-a-virtual-world/"/>
    <hyperlink ref="K6" r:id="rId39" display="https://lnkd.in/g3HFzdt"/>
    <hyperlink ref="M2" r:id="rId40" display="https://mailchi.mp/northwestern/compass-2019-01"/>
    <hyperlink ref="M3" r:id="rId41" display="https://www.transportation.northwestern.edu/education/executive-education/"/>
    <hyperlink ref="O2" r:id="rId42" display="http://experientialcommunications.com/launching-a-corporate-mba-program/"/>
    <hyperlink ref="S2" r:id="rId43" display="https://www.forbes.com/sites/quora/2019/02/13/three-important-questions-that-can-help-you-unlock-extra-motivation-at-work/#e888ecb5ad0c"/>
    <hyperlink ref="U2" r:id="rId44" display="https://executive.edhec.edu/fr/blog/developper-leadership-humain-lere-digitalisation?utm_source=Twitter&amp;utm_medium=article&amp;utm_campaign=developper-leadership-humain-lere-digitalisation-2018-12-12"/>
  </hyperlinks>
  <printOptions/>
  <pageMargins left="0.7" right="0.7" top="0.75" bottom="0.75" header="0.3" footer="0.3"/>
  <pageSetup orientation="portrait" paperSize="9"/>
  <tableParts>
    <tablePart r:id="rId48"/>
    <tablePart r:id="rId51"/>
    <tablePart r:id="rId50"/>
    <tablePart r:id="rId47"/>
    <tablePart r:id="rId49"/>
    <tablePart r:id="rId45"/>
    <tablePart r:id="rId46"/>
    <tablePart r:id="rId5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2019-02-20T16:39:06Z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